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VN koregavimas\vidaus vn koregavimas 2021 04 07\"/>
    </mc:Choice>
  </mc:AlternateContent>
  <xr:revisionPtr revIDLastSave="0" documentId="13_ncr:1_{6AF4FE97-F75B-4F44-9F54-B96D9F7B002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18" i="1"/>
  <c r="G19" i="1"/>
  <c r="G20" i="1"/>
  <c r="G32" i="1"/>
  <c r="G33" i="1"/>
  <c r="G34" i="1"/>
  <c r="G35" i="1"/>
  <c r="G36" i="1"/>
  <c r="G31" i="1"/>
  <c r="G17" i="1"/>
  <c r="G21" i="1"/>
  <c r="G22" i="1"/>
  <c r="G23" i="1"/>
  <c r="G16" i="1"/>
  <c r="G27" i="1"/>
  <c r="G28" i="1" s="1"/>
  <c r="G24" i="1" l="1"/>
  <c r="G37" i="1"/>
  <c r="G39" i="1" l="1"/>
  <c r="G40" i="1" s="1"/>
</calcChain>
</file>

<file path=xl/sharedStrings.xml><?xml version="1.0" encoding="utf-8"?>
<sst xmlns="http://schemas.openxmlformats.org/spreadsheetml/2006/main" count="90" uniqueCount="73">
  <si>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</si>
  <si>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</si>
  <si>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</si>
  <si>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</si>
  <si>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</si>
  <si>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</si>
  <si>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</si>
  <si>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</si>
  <si>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</si>
  <si>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</si>
  <si>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</si>
  <si>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  Nr. 17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</si>
  <si>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</si>
  <si>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</si>
  <si>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</si>
  <si>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</si>
  <si>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1</t>
  </si>
  <si>
    <t>Vandens apskaitos mazgas</t>
  </si>
  <si>
    <t>vnt.</t>
  </si>
  <si>
    <t xml:space="preserve">   2</t>
  </si>
  <si>
    <t xml:space="preserve">   3</t>
  </si>
  <si>
    <t xml:space="preserve">   4</t>
  </si>
  <si>
    <t>Kaliojo ketaus flanšiniai keturšakiai DN 100x65</t>
  </si>
  <si>
    <t>1005-413</t>
  </si>
  <si>
    <t xml:space="preserve">   5</t>
  </si>
  <si>
    <t xml:space="preserve">   7</t>
  </si>
  <si>
    <t>Kaliojo ketaus flanšas DN 100</t>
  </si>
  <si>
    <t>88017001</t>
  </si>
  <si>
    <t xml:space="preserve">   8</t>
  </si>
  <si>
    <t xml:space="preserve">  11</t>
  </si>
  <si>
    <t xml:space="preserve">  12</t>
  </si>
  <si>
    <t>Čiaupų montavimas ( nominalusis vidinis skersmuo iki 15 mm)</t>
  </si>
  <si>
    <t>N16P-0508</t>
  </si>
  <si>
    <t xml:space="preserve">  15</t>
  </si>
  <si>
    <t>Kaliojo ketaus flanšiniai intarpai DN 100mm, L-500mm</t>
  </si>
  <si>
    <t>1004-153</t>
  </si>
  <si>
    <t xml:space="preserve">  16</t>
  </si>
  <si>
    <t>Kaliojo ketaus flanšiniai perėjimai DN 100x65</t>
  </si>
  <si>
    <t>1005-110</t>
  </si>
  <si>
    <t xml:space="preserve">  17</t>
  </si>
  <si>
    <t>Kaliojo ketaus flanšinės sklendės DN 65 (ilgos) elektrifikuota</t>
  </si>
  <si>
    <t>88017002</t>
  </si>
  <si>
    <t xml:space="preserve">                         Skyriuje      1</t>
  </si>
  <si>
    <t>N16P-0101</t>
  </si>
  <si>
    <t>m</t>
  </si>
  <si>
    <t>N26P-0101</t>
  </si>
  <si>
    <t>100m</t>
  </si>
  <si>
    <t>T3, T4 sistemos</t>
  </si>
  <si>
    <t>Vandens šildytuvas 5 l, 2,0 kW</t>
  </si>
  <si>
    <t>88017010</t>
  </si>
  <si>
    <t xml:space="preserve">                         Skyriuje      3</t>
  </si>
  <si>
    <t>Priešgaisrinio vandentiekio sistema</t>
  </si>
  <si>
    <t>Vandentiekio, šildymo, dujotiekio vamzdynų iš plieninių vamzdžių tiesimas, tvirtinant prie konstrukcijų ( vamzdžio išorinis skersmuo daugiau 40 mm iki 70 mm)</t>
  </si>
  <si>
    <t>Juodi vand.- dujotiek. vamzdžiai DN50, išor. 60.3x3.0</t>
  </si>
  <si>
    <t>979-41</t>
  </si>
  <si>
    <t>Juodi vand.- dujotiek. vamzdžiai išor. d 76.1x3.6</t>
  </si>
  <si>
    <t>979-45</t>
  </si>
  <si>
    <t>Vamzdyno vamzdžių izoliavimas folija padengtais kevalais , kai vamzdžio išorinis skersmuo 42-54 mm</t>
  </si>
  <si>
    <t>Kevalai Paroc Hvac Section AluCoat T, izoliac. diam. 54mm, storis 30mm</t>
  </si>
  <si>
    <t>897-200</t>
  </si>
  <si>
    <t>Kevalai Paroc Hvac Section AluCoat T, izoliac. diam. 76mm, storis 30mm</t>
  </si>
  <si>
    <t>897-218</t>
  </si>
  <si>
    <t xml:space="preserve">                         Skyriuje      4</t>
  </si>
  <si>
    <t xml:space="preserve">                         Žiniaraštyje    17</t>
  </si>
  <si>
    <t xml:space="preserve">                         Pridėtinės vertės mokestis  21.00%</t>
  </si>
  <si>
    <t xml:space="preserve">                         Iš viso žiniaraštyje  17</t>
  </si>
  <si>
    <t>Žiniaraštis            17 Nevykdomi darbai. Vidaus vandentiekis-nuotekos</t>
  </si>
  <si>
    <t xml:space="preserve">  10</t>
  </si>
  <si>
    <t>N16P-0803</t>
  </si>
  <si>
    <t>Matavimo prietaisų montavimas, privirinant prievamzdžius ( termometrai, manometrai, termomanometrai)  k8=1.02</t>
  </si>
  <si>
    <t>2060-13</t>
  </si>
  <si>
    <t>Manometrai</t>
  </si>
  <si>
    <t>Suma žiniaraščiui        -8095,20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</si>
</sst>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4" x14ac:knownFonts="1">
    <font>
      <sz val="10"/>
      <name val="Arial"/>
      <charset val="186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3" fillId="0" borderId="0" xfId="0" applyFont="1"/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5" fontId="1" fillId="0" borderId="2" xfId="0" applyNumberFormat="1" applyFont="1" applyBorder="1" applyAlignment="1">
      <alignment horizontal="center" vertical="top"/>
    </xf>
    <xf numFmtId="167" fontId="4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8" fillId="0" borderId="3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right" vertical="top"/>
    </xf>
    <xf numFmtId="164" fontId="12" fillId="0" borderId="0" xfId="0" applyNumberFormat="1" applyFont="1" applyBorder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49" fontId="8" fillId="0" borderId="7" xfId="0" applyNumberFormat="1" applyFont="1" applyBorder="1" applyAlignment="1">
      <alignment horizontal="right" vertical="top"/>
    </xf>
    <xf numFmtId="49" fontId="8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8" fontId="12" fillId="0" borderId="7" xfId="0" applyNumberFormat="1" applyFont="1" applyBorder="1" applyAlignment="1">
      <alignment horizontal="right" vertical="top"/>
    </xf>
    <xf numFmtId="169" fontId="12" fillId="0" borderId="7" xfId="0" applyNumberFormat="1" applyFont="1" applyBorder="1" applyAlignment="1">
      <alignment horizontal="right" vertical="top"/>
    </xf>
    <xf numFmtId="170" fontId="12" fillId="0" borderId="7" xfId="0" applyNumberFormat="1" applyFont="1" applyBorder="1" applyAlignment="1">
      <alignment horizontal="right" vertical="top"/>
    </xf>
    <xf numFmtId="49" fontId="1" fillId="0" borderId="7" xfId="0" applyNumberFormat="1" applyFont="1" applyBorder="1" applyAlignment="1">
      <alignment horizontal="right" vertical="top"/>
    </xf>
    <xf numFmtId="164" fontId="12" fillId="0" borderId="7" xfId="0" applyNumberFormat="1" applyFont="1" applyBorder="1" applyAlignment="1">
      <alignment horizontal="right" vertical="top"/>
    </xf>
    <xf numFmtId="49" fontId="11" fillId="0" borderId="7" xfId="0" applyNumberFormat="1" applyFont="1" applyBorder="1" applyAlignment="1">
      <alignment horizontal="right" vertical="top"/>
    </xf>
    <xf numFmtId="49" fontId="7" fillId="0" borderId="7" xfId="0" applyNumberFormat="1" applyFont="1" applyBorder="1" applyAlignment="1">
      <alignment horizontal="left" vertical="top"/>
    </xf>
    <xf numFmtId="0" fontId="13" fillId="0" borderId="7" xfId="0" applyFont="1" applyBorder="1" applyAlignment="1">
      <alignment vertical="top"/>
    </xf>
    <xf numFmtId="49" fontId="7" fillId="0" borderId="0" xfId="0" applyNumberFormat="1" applyFont="1" applyBorder="1" applyAlignment="1">
      <alignment horizontal="left" vertical="top"/>
    </xf>
    <xf numFmtId="0" fontId="13" fillId="0" borderId="0" xfId="0" applyFont="1" applyAlignment="1">
      <alignment vertical="top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11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0"/>
  <sheetViews>
    <sheetView tabSelected="1" topLeftCell="A31" workbookViewId="0">
      <selection activeCell="K15" sqref="K15"/>
    </sheetView>
  </sheetViews>
  <sheetFormatPr defaultRowHeight="13.2" x14ac:dyDescent="0.25"/>
  <cols>
    <col min="1" max="1" width="4" style="14" customWidth="1"/>
    <col min="2" max="2" width="10.5546875" style="14" customWidth="1"/>
    <col min="3" max="3" width="36.44140625" style="8" customWidth="1"/>
    <col min="4" max="4" width="6.88671875" style="8" customWidth="1"/>
    <col min="5" max="5" width="14.109375" style="13" customWidth="1"/>
    <col min="6" max="6" width="12.6640625" style="11" customWidth="1"/>
    <col min="7" max="7" width="15.44140625" style="10" customWidth="1"/>
  </cols>
  <sheetData>
    <row r="1" spans="1:8" x14ac:dyDescent="0.25">
      <c r="A1"/>
      <c r="B1"/>
      <c r="C1"/>
      <c r="D1"/>
      <c r="E1"/>
      <c r="F1"/>
      <c r="G1"/>
    </row>
    <row r="2" spans="1:8" ht="15.6" x14ac:dyDescent="0.3">
      <c r="A2"/>
      <c r="B2"/>
      <c r="C2"/>
      <c r="D2" s="19" t="s">
        <v>11</v>
      </c>
      <c r="E2"/>
      <c r="F2"/>
      <c r="G2"/>
    </row>
    <row r="3" spans="1:8" ht="12.75" customHeight="1" x14ac:dyDescent="0.25">
      <c r="A3"/>
      <c r="B3"/>
      <c r="C3"/>
      <c r="D3" s="20" t="s">
        <v>12</v>
      </c>
      <c r="E3"/>
      <c r="F3"/>
      <c r="G3"/>
    </row>
    <row r="4" spans="1:8" ht="12.75" customHeight="1" x14ac:dyDescent="0.25">
      <c r="A4"/>
      <c r="B4"/>
      <c r="C4"/>
      <c r="D4" s="7"/>
      <c r="E4"/>
      <c r="F4"/>
      <c r="G4"/>
    </row>
    <row r="5" spans="1:8" ht="12.75" customHeight="1" x14ac:dyDescent="0.25">
      <c r="A5" s="48" t="s">
        <v>13</v>
      </c>
      <c r="B5" s="49"/>
      <c r="C5" s="49"/>
      <c r="D5" s="49"/>
      <c r="E5" s="49"/>
      <c r="F5" s="49"/>
      <c r="G5" s="49"/>
    </row>
    <row r="6" spans="1:8" ht="12.75" customHeight="1" x14ac:dyDescent="0.25">
      <c r="A6" s="49"/>
      <c r="B6" s="49"/>
      <c r="C6" s="49"/>
      <c r="D6" s="49"/>
      <c r="E6" s="49"/>
      <c r="F6" s="49"/>
      <c r="G6" s="49"/>
    </row>
    <row r="7" spans="1:8" ht="13.5" customHeight="1" x14ac:dyDescent="0.25">
      <c r="A7" s="48" t="s">
        <v>14</v>
      </c>
      <c r="B7" s="49"/>
      <c r="C7" s="49"/>
      <c r="D7" s="49"/>
      <c r="E7" s="49"/>
      <c r="F7" s="49"/>
      <c r="G7" s="49"/>
    </row>
    <row r="8" spans="1:8" ht="13.5" customHeight="1" x14ac:dyDescent="0.25">
      <c r="A8" s="49"/>
      <c r="B8" s="49"/>
      <c r="C8" s="49"/>
      <c r="D8" s="49"/>
      <c r="E8" s="49"/>
      <c r="F8" s="49"/>
      <c r="G8" s="49"/>
    </row>
    <row r="9" spans="1:8" ht="13.5" customHeight="1" x14ac:dyDescent="0.25">
      <c r="A9" s="48" t="s">
        <v>66</v>
      </c>
      <c r="B9" s="49"/>
      <c r="C9" s="49"/>
      <c r="D9" s="49"/>
      <c r="E9" s="49"/>
      <c r="F9" s="49"/>
      <c r="G9" s="49"/>
    </row>
    <row r="10" spans="1:8" ht="13.5" customHeight="1" x14ac:dyDescent="0.25">
      <c r="A10" s="49"/>
      <c r="B10" s="49"/>
      <c r="C10" s="49"/>
      <c r="D10" s="49"/>
      <c r="E10" s="49"/>
      <c r="F10" s="49"/>
      <c r="G10" s="49"/>
    </row>
    <row r="11" spans="1:8" x14ac:dyDescent="0.25">
      <c r="A11" s="17"/>
      <c r="B11" s="22"/>
      <c r="C11" s="6"/>
      <c r="D11" s="6"/>
      <c r="E11" s="21" t="s">
        <v>72</v>
      </c>
      <c r="F11" s="9"/>
      <c r="G11" s="6"/>
    </row>
    <row r="12" spans="1:8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44" t="s">
        <v>4</v>
      </c>
      <c r="F12" s="46" t="s">
        <v>15</v>
      </c>
      <c r="G12" s="47"/>
    </row>
    <row r="13" spans="1:8" x14ac:dyDescent="0.25">
      <c r="A13" s="3" t="s">
        <v>1</v>
      </c>
      <c r="B13" s="3" t="s">
        <v>8</v>
      </c>
      <c r="C13" s="3" t="s">
        <v>3</v>
      </c>
      <c r="D13" s="3" t="s">
        <v>6</v>
      </c>
      <c r="E13" s="45"/>
      <c r="F13" s="12" t="s">
        <v>9</v>
      </c>
      <c r="G13" s="18" t="s">
        <v>10</v>
      </c>
      <c r="H13" s="1"/>
    </row>
    <row r="14" spans="1:8" x14ac:dyDescent="0.25">
      <c r="A14" s="23"/>
      <c r="B14" s="23" t="s">
        <v>16</v>
      </c>
      <c r="C14" s="50" t="s">
        <v>17</v>
      </c>
      <c r="D14" s="51"/>
      <c r="E14" s="51"/>
      <c r="F14" s="51"/>
      <c r="G14" s="51"/>
      <c r="H14" s="4"/>
    </row>
    <row r="15" spans="1:8" x14ac:dyDescent="0.25">
      <c r="A15" s="15"/>
      <c r="B15" s="15"/>
      <c r="C15" s="49"/>
      <c r="D15" s="49"/>
      <c r="E15" s="49"/>
      <c r="F15" s="49"/>
      <c r="G15" s="49"/>
      <c r="H15" s="4"/>
    </row>
    <row r="16" spans="1:8" x14ac:dyDescent="0.25">
      <c r="A16" s="26" t="s">
        <v>21</v>
      </c>
      <c r="B16" s="27" t="s">
        <v>23</v>
      </c>
      <c r="C16" s="28" t="s">
        <v>22</v>
      </c>
      <c r="D16" s="27" t="s">
        <v>6</v>
      </c>
      <c r="E16" s="29">
        <v>-1</v>
      </c>
      <c r="F16" s="30">
        <v>204.4648</v>
      </c>
      <c r="G16" s="31">
        <f>ROUND(E16*F16,2)</f>
        <v>-204.46</v>
      </c>
      <c r="H16" s="4"/>
    </row>
    <row r="17" spans="1:8" x14ac:dyDescent="0.25">
      <c r="A17" s="26" t="s">
        <v>25</v>
      </c>
      <c r="B17" s="27" t="s">
        <v>27</v>
      </c>
      <c r="C17" s="28" t="s">
        <v>26</v>
      </c>
      <c r="D17" s="27" t="s">
        <v>6</v>
      </c>
      <c r="E17" s="29">
        <v>-1</v>
      </c>
      <c r="F17" s="30">
        <v>25.178999999999998</v>
      </c>
      <c r="G17" s="31">
        <f t="shared" ref="G17:G23" si="0">ROUND(E17*F17,2)</f>
        <v>-25.18</v>
      </c>
      <c r="H17" s="5"/>
    </row>
    <row r="18" spans="1:8" ht="34.200000000000003" x14ac:dyDescent="0.25">
      <c r="A18" s="26" t="s">
        <v>67</v>
      </c>
      <c r="B18" s="27" t="s">
        <v>68</v>
      </c>
      <c r="C18" s="28" t="s">
        <v>69</v>
      </c>
      <c r="D18" s="27" t="s">
        <v>18</v>
      </c>
      <c r="E18" s="29">
        <v>-1</v>
      </c>
      <c r="F18" s="30">
        <v>6.3512000000000004</v>
      </c>
      <c r="G18" s="31">
        <f t="shared" si="0"/>
        <v>-6.35</v>
      </c>
      <c r="H18" s="5"/>
    </row>
    <row r="19" spans="1:8" x14ac:dyDescent="0.25">
      <c r="A19" s="26" t="s">
        <v>29</v>
      </c>
      <c r="B19" s="27" t="s">
        <v>70</v>
      </c>
      <c r="C19" s="28" t="s">
        <v>71</v>
      </c>
      <c r="D19" s="27" t="s">
        <v>6</v>
      </c>
      <c r="E19" s="29">
        <v>-1</v>
      </c>
      <c r="F19" s="30">
        <v>13.734</v>
      </c>
      <c r="G19" s="31">
        <f t="shared" si="0"/>
        <v>-13.73</v>
      </c>
      <c r="H19" s="5"/>
    </row>
    <row r="20" spans="1:8" ht="22.8" x14ac:dyDescent="0.25">
      <c r="A20" s="26" t="s">
        <v>30</v>
      </c>
      <c r="B20" s="27" t="s">
        <v>32</v>
      </c>
      <c r="C20" s="28" t="s">
        <v>31</v>
      </c>
      <c r="D20" s="27" t="s">
        <v>18</v>
      </c>
      <c r="E20" s="29">
        <v>-1</v>
      </c>
      <c r="F20" s="30">
        <v>10.519</v>
      </c>
      <c r="G20" s="31">
        <f t="shared" ref="G20" si="1">ROUND(E20*F20,2)</f>
        <v>-10.52</v>
      </c>
      <c r="H20" s="5"/>
    </row>
    <row r="21" spans="1:8" ht="22.8" x14ac:dyDescent="0.25">
      <c r="A21" s="26" t="s">
        <v>33</v>
      </c>
      <c r="B21" s="27" t="s">
        <v>35</v>
      </c>
      <c r="C21" s="28" t="s">
        <v>34</v>
      </c>
      <c r="D21" s="27" t="s">
        <v>6</v>
      </c>
      <c r="E21" s="29">
        <v>-1</v>
      </c>
      <c r="F21" s="30">
        <v>84.692999999999998</v>
      </c>
      <c r="G21" s="31">
        <f t="shared" si="0"/>
        <v>-84.69</v>
      </c>
      <c r="H21" s="5"/>
    </row>
    <row r="22" spans="1:8" x14ac:dyDescent="0.25">
      <c r="A22" s="26" t="s">
        <v>36</v>
      </c>
      <c r="B22" s="27" t="s">
        <v>38</v>
      </c>
      <c r="C22" s="28" t="s">
        <v>37</v>
      </c>
      <c r="D22" s="27" t="s">
        <v>6</v>
      </c>
      <c r="E22" s="29">
        <v>-2</v>
      </c>
      <c r="F22" s="30">
        <v>74.392499999999998</v>
      </c>
      <c r="G22" s="31">
        <f t="shared" si="0"/>
        <v>-148.79</v>
      </c>
      <c r="H22" s="5"/>
    </row>
    <row r="23" spans="1:8" ht="22.8" x14ac:dyDescent="0.25">
      <c r="A23" s="26" t="s">
        <v>39</v>
      </c>
      <c r="B23" s="27" t="s">
        <v>41</v>
      </c>
      <c r="C23" s="28" t="s">
        <v>40</v>
      </c>
      <c r="D23" s="27" t="s">
        <v>6</v>
      </c>
      <c r="E23" s="29">
        <v>-2</v>
      </c>
      <c r="F23" s="30">
        <v>1393.1849999999999</v>
      </c>
      <c r="G23" s="31">
        <f t="shared" si="0"/>
        <v>-2786.37</v>
      </c>
      <c r="H23" s="5"/>
    </row>
    <row r="24" spans="1:8" x14ac:dyDescent="0.25">
      <c r="A24" s="32"/>
      <c r="B24" s="32"/>
      <c r="C24" s="35" t="s">
        <v>42</v>
      </c>
      <c r="D24" s="36"/>
      <c r="E24" s="36"/>
      <c r="F24" s="33"/>
      <c r="G24" s="31">
        <f>SUM(G16:G23)</f>
        <v>-3280.09</v>
      </c>
      <c r="H24" s="5"/>
    </row>
    <row r="25" spans="1:8" x14ac:dyDescent="0.25">
      <c r="A25" s="34"/>
      <c r="B25" s="34" t="s">
        <v>20</v>
      </c>
      <c r="C25" s="42" t="s">
        <v>47</v>
      </c>
      <c r="D25" s="43"/>
      <c r="E25" s="43"/>
      <c r="F25" s="43"/>
      <c r="G25" s="43"/>
      <c r="H25" s="5"/>
    </row>
    <row r="26" spans="1:8" x14ac:dyDescent="0.25">
      <c r="A26" s="32"/>
      <c r="B26" s="32"/>
      <c r="C26" s="43"/>
      <c r="D26" s="43"/>
      <c r="E26" s="43"/>
      <c r="F26" s="43"/>
      <c r="G26" s="43"/>
      <c r="H26" s="5"/>
    </row>
    <row r="27" spans="1:8" x14ac:dyDescent="0.25">
      <c r="A27" s="26" t="s">
        <v>29</v>
      </c>
      <c r="B27" s="27" t="s">
        <v>49</v>
      </c>
      <c r="C27" s="28" t="s">
        <v>48</v>
      </c>
      <c r="D27" s="27" t="s">
        <v>6</v>
      </c>
      <c r="E27" s="29">
        <v>-1</v>
      </c>
      <c r="F27" s="30">
        <v>108.7274</v>
      </c>
      <c r="G27" s="31">
        <f>ROUND(E27*F27,2)</f>
        <v>-108.73</v>
      </c>
      <c r="H27" s="1"/>
    </row>
    <row r="28" spans="1:8" x14ac:dyDescent="0.25">
      <c r="A28" s="32"/>
      <c r="B28" s="32"/>
      <c r="C28" s="35" t="s">
        <v>50</v>
      </c>
      <c r="D28" s="36"/>
      <c r="E28" s="36"/>
      <c r="F28" s="33"/>
      <c r="G28" s="31">
        <f>SUM(G27)</f>
        <v>-108.73</v>
      </c>
      <c r="H28" s="1"/>
    </row>
    <row r="29" spans="1:8" x14ac:dyDescent="0.25">
      <c r="A29" s="34"/>
      <c r="B29" s="34" t="s">
        <v>21</v>
      </c>
      <c r="C29" s="42" t="s">
        <v>51</v>
      </c>
      <c r="D29" s="43"/>
      <c r="E29" s="43"/>
      <c r="F29" s="43"/>
      <c r="G29" s="43"/>
      <c r="H29" s="1"/>
    </row>
    <row r="30" spans="1:8" x14ac:dyDescent="0.25">
      <c r="A30" s="32"/>
      <c r="B30" s="32"/>
      <c r="C30" s="43"/>
      <c r="D30" s="43"/>
      <c r="E30" s="43"/>
      <c r="F30" s="43"/>
      <c r="G30" s="43"/>
      <c r="H30" s="1"/>
    </row>
    <row r="31" spans="1:8" ht="45.6" x14ac:dyDescent="0.25">
      <c r="A31" s="26" t="s">
        <v>16</v>
      </c>
      <c r="B31" s="27" t="s">
        <v>43</v>
      </c>
      <c r="C31" s="28" t="s">
        <v>52</v>
      </c>
      <c r="D31" s="27" t="s">
        <v>44</v>
      </c>
      <c r="E31" s="29">
        <v>-86</v>
      </c>
      <c r="F31" s="30">
        <v>8.8968000000000007</v>
      </c>
      <c r="G31" s="31">
        <f>ROUND(E31*F31,2)</f>
        <v>-765.12</v>
      </c>
      <c r="H31" s="1"/>
    </row>
    <row r="32" spans="1:8" ht="22.8" x14ac:dyDescent="0.25">
      <c r="A32" s="26" t="s">
        <v>19</v>
      </c>
      <c r="B32" s="27" t="s">
        <v>54</v>
      </c>
      <c r="C32" s="28" t="s">
        <v>53</v>
      </c>
      <c r="D32" s="27" t="s">
        <v>44</v>
      </c>
      <c r="E32" s="29">
        <v>-136</v>
      </c>
      <c r="F32" s="30">
        <v>5.1490999999999998</v>
      </c>
      <c r="G32" s="31">
        <f t="shared" ref="G32:G36" si="2">ROUND(E32*F32,2)</f>
        <v>-700.28</v>
      </c>
      <c r="H32" s="1"/>
    </row>
    <row r="33" spans="1:8" x14ac:dyDescent="0.25">
      <c r="A33" s="26" t="s">
        <v>20</v>
      </c>
      <c r="B33" s="27" t="s">
        <v>56</v>
      </c>
      <c r="C33" s="28" t="s">
        <v>55</v>
      </c>
      <c r="D33" s="27" t="s">
        <v>44</v>
      </c>
      <c r="E33" s="29">
        <v>-80</v>
      </c>
      <c r="F33" s="30">
        <v>5.9055999999999997</v>
      </c>
      <c r="G33" s="31">
        <f t="shared" si="2"/>
        <v>-472.45</v>
      </c>
      <c r="H33" s="1"/>
    </row>
    <row r="34" spans="1:8" ht="34.200000000000003" x14ac:dyDescent="0.25">
      <c r="A34" s="26" t="s">
        <v>24</v>
      </c>
      <c r="B34" s="27" t="s">
        <v>45</v>
      </c>
      <c r="C34" s="28" t="s">
        <v>57</v>
      </c>
      <c r="D34" s="27" t="s">
        <v>46</v>
      </c>
      <c r="E34" s="29">
        <v>-0.56000000000000005</v>
      </c>
      <c r="F34" s="30">
        <v>209.9023</v>
      </c>
      <c r="G34" s="31">
        <f t="shared" si="2"/>
        <v>-117.55</v>
      </c>
      <c r="H34" s="1"/>
    </row>
    <row r="35" spans="1:8" ht="22.8" x14ac:dyDescent="0.25">
      <c r="A35" s="26" t="s">
        <v>25</v>
      </c>
      <c r="B35" s="27" t="s">
        <v>59</v>
      </c>
      <c r="C35" s="28" t="s">
        <v>58</v>
      </c>
      <c r="D35" s="27" t="s">
        <v>44</v>
      </c>
      <c r="E35" s="29">
        <v>-136</v>
      </c>
      <c r="F35" s="30">
        <v>5.1158999999999999</v>
      </c>
      <c r="G35" s="31">
        <f t="shared" si="2"/>
        <v>-695.76</v>
      </c>
      <c r="H35" s="1"/>
    </row>
    <row r="36" spans="1:8" ht="22.8" x14ac:dyDescent="0.25">
      <c r="A36" s="26" t="s">
        <v>28</v>
      </c>
      <c r="B36" s="27" t="s">
        <v>61</v>
      </c>
      <c r="C36" s="28" t="s">
        <v>60</v>
      </c>
      <c r="D36" s="27" t="s">
        <v>44</v>
      </c>
      <c r="E36" s="29">
        <v>-80</v>
      </c>
      <c r="F36" s="30">
        <v>6.8784000000000001</v>
      </c>
      <c r="G36" s="31">
        <f t="shared" si="2"/>
        <v>-550.27</v>
      </c>
      <c r="H36" s="1"/>
    </row>
    <row r="37" spans="1:8" x14ac:dyDescent="0.25">
      <c r="A37" s="32"/>
      <c r="B37" s="32"/>
      <c r="C37" s="35" t="s">
        <v>62</v>
      </c>
      <c r="D37" s="36"/>
      <c r="E37" s="36"/>
      <c r="F37" s="33"/>
      <c r="G37" s="31">
        <f>SUM(G31:G36)</f>
        <v>-3301.43</v>
      </c>
      <c r="H37" s="1"/>
    </row>
    <row r="38" spans="1:8" x14ac:dyDescent="0.25">
      <c r="A38" s="16"/>
      <c r="B38" s="16"/>
      <c r="C38" s="37" t="s">
        <v>63</v>
      </c>
      <c r="D38" s="38"/>
      <c r="E38" s="38"/>
      <c r="F38" s="24"/>
      <c r="G38" s="31">
        <f>ROUND(G24+G28+G37,2)</f>
        <v>-6690.25</v>
      </c>
      <c r="H38" s="1"/>
    </row>
    <row r="39" spans="1:8" x14ac:dyDescent="0.25">
      <c r="A39" s="16"/>
      <c r="B39" s="16"/>
      <c r="C39" s="39" t="s">
        <v>64</v>
      </c>
      <c r="D39" s="40"/>
      <c r="E39" s="40"/>
      <c r="F39" s="24"/>
      <c r="G39" s="31">
        <f>ROUND(G38*0.21,2)</f>
        <v>-1404.95</v>
      </c>
    </row>
    <row r="40" spans="1:8" x14ac:dyDescent="0.25">
      <c r="C40" s="41" t="s">
        <v>65</v>
      </c>
      <c r="D40" s="38"/>
      <c r="E40" s="38"/>
      <c r="F40" s="25"/>
      <c r="G40" s="31">
        <f>SUM(G38:G39)</f>
        <v>-8095.2</v>
      </c>
    </row>
  </sheetData>
  <mergeCells count="14">
    <mergeCell ref="C14:G15"/>
    <mergeCell ref="C24:E24"/>
    <mergeCell ref="C25:G26"/>
    <mergeCell ref="C28:E28"/>
    <mergeCell ref="E12:E13"/>
    <mergeCell ref="F12:G12"/>
    <mergeCell ref="A5:G6"/>
    <mergeCell ref="A7:G8"/>
    <mergeCell ref="A9:G10"/>
    <mergeCell ref="C37:E37"/>
    <mergeCell ref="C38:E38"/>
    <mergeCell ref="C39:E39"/>
    <mergeCell ref="C40:E40"/>
    <mergeCell ref="C29:G30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2021-03-18T09:06:21Z</cp:lastPrinted>
  <dcterms:created xsi:type="dcterms:W3CDTF">2000-03-15T14:19:55Z</dcterms:created>
  <dcterms:modified xsi:type="dcterms:W3CDTF">2021-04-17T17:19:07Z</dcterms:modified>
</cp:coreProperties>
</file>