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 defaultThemeVersion="124226"/>
  <bookViews>
    <workbookView xWindow="-108" yWindow="-108" windowWidth="23256" windowHeight="12576"/>
  </bookViews>
  <sheets>
    <sheet name="Sheet1" sheetId="1" r:id="rId1"/>
    <sheet name="Sheet3" sheetId="3" r:id="rId2"/>
    <sheet name="Sheet2" sheetId="2" r:id="rId3"/>
  </sheets>
  <definedNames>
    <definedName name="_xlnm.Print_Titles" localSheetId="0">Sheet1!$12:$13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1" l="1"/>
  <c r="G55" i="1"/>
  <c r="G56" i="1"/>
  <c r="G57" i="1"/>
  <c r="G58" i="1"/>
  <c r="G59" i="1"/>
  <c r="G60" i="1"/>
  <c r="G54" i="1"/>
  <c r="G45" i="1"/>
  <c r="G46" i="1"/>
  <c r="G47" i="1"/>
  <c r="G48" i="1"/>
  <c r="G49" i="1"/>
  <c r="G50" i="1"/>
  <c r="G44" i="1"/>
  <c r="G35" i="1"/>
  <c r="G36" i="1"/>
  <c r="G37" i="1"/>
  <c r="G38" i="1"/>
  <c r="G39" i="1"/>
  <c r="G40" i="1"/>
  <c r="G34" i="1"/>
  <c r="G25" i="1"/>
  <c r="G26" i="1"/>
  <c r="G27" i="1"/>
  <c r="G28" i="1"/>
  <c r="G29" i="1"/>
  <c r="G30" i="1"/>
  <c r="G24" i="1"/>
  <c r="G51" i="1" l="1"/>
  <c r="G61" i="1"/>
  <c r="G41" i="1"/>
  <c r="G31" i="1"/>
  <c r="G17" i="1" l="1"/>
  <c r="G18" i="1"/>
  <c r="G19" i="1"/>
  <c r="G20" i="1"/>
  <c r="G16" i="1"/>
  <c r="G21" i="1" l="1"/>
  <c r="G62" i="1" s="1"/>
  <c r="G63" i="1" s="1"/>
</calcChain>
</file>

<file path=xl/sharedStrings.xml><?xml version="1.0" encoding="utf-8"?>
<sst xmlns="http://schemas.openxmlformats.org/spreadsheetml/2006/main" count="169" uniqueCount="84">
  <si>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</si>
  <si>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</si>
  <si>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</si>
  <si>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</si>
  <si>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</si>
  <si>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</si>
  <si>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</si>
  <si>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</si>
  <si>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</si>
  <si>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</si>
  <si>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viso</t>
  </si>
  <si>
    <t>Sudaryta pagal 2019.03 kainas</t>
  </si>
  <si>
    <t>Statinių grupė     453164 Vilniaus Jonušo Radvilos rūmų pastatų komplekso (752) rytų paviljono (32316) ir pietų korpuso (32317) Vilniaus m. sav., Vilniaus m., Vilniaus g. 24, kapitalinio remonto projektas</t>
  </si>
  <si>
    <t>Statinys                1 Vilniaus Jonušo Radvilos rūmų pastatų komplekso (752) rytų paviljono (32316) ir pietų korpuso (32317) Vilniaus m. sav., Vilniaus m., Vilniaus g. 24, kapitalinis remontas</t>
  </si>
  <si>
    <t>Suma žiniaraščiui       587243.25  EUR</t>
  </si>
  <si>
    <t xml:space="preserve">Kaina  EUR       </t>
  </si>
  <si>
    <t xml:space="preserve">   1</t>
  </si>
  <si>
    <t>m3</t>
  </si>
  <si>
    <t xml:space="preserve">   2</t>
  </si>
  <si>
    <t xml:space="preserve">   3</t>
  </si>
  <si>
    <t xml:space="preserve">   4</t>
  </si>
  <si>
    <t>F6-2-5</t>
  </si>
  <si>
    <t xml:space="preserve">   5</t>
  </si>
  <si>
    <t>Betono mišiniai C25/30</t>
  </si>
  <si>
    <t>320-9</t>
  </si>
  <si>
    <t xml:space="preserve">   6</t>
  </si>
  <si>
    <t>Armatūra</t>
  </si>
  <si>
    <t>10</t>
  </si>
  <si>
    <t>t</t>
  </si>
  <si>
    <t xml:space="preserve">   7</t>
  </si>
  <si>
    <t>m2</t>
  </si>
  <si>
    <t xml:space="preserve">   8</t>
  </si>
  <si>
    <t xml:space="preserve">   9</t>
  </si>
  <si>
    <t>Monolitiniai gelžbetonio pamatai  k8=1.04,k9=1.15</t>
  </si>
  <si>
    <t>F6-2-1</t>
  </si>
  <si>
    <t>Metalinių paviršių gruntavimas</t>
  </si>
  <si>
    <t>N13-67-1</t>
  </si>
  <si>
    <t>100m2</t>
  </si>
  <si>
    <t>Metalinių paviršių dažymas antikoroziniais dažais</t>
  </si>
  <si>
    <t>N13-91</t>
  </si>
  <si>
    <t>Pagrindų posluoksnių po pamatais įrengimas iš betono mažų apimčių  k8=1.03,k9=1.15</t>
  </si>
  <si>
    <t>N6P-0103</t>
  </si>
  <si>
    <t xml:space="preserve">  10</t>
  </si>
  <si>
    <t>N11P-0302</t>
  </si>
  <si>
    <t xml:space="preserve">  26</t>
  </si>
  <si>
    <t>100vnt</t>
  </si>
  <si>
    <t xml:space="preserve">  27</t>
  </si>
  <si>
    <t>R24-12</t>
  </si>
  <si>
    <t>N9-6</t>
  </si>
  <si>
    <t>N11P-0201</t>
  </si>
  <si>
    <t>100m</t>
  </si>
  <si>
    <t>Lifto šachtos įrengimas. Lifto pamatų įrengimas</t>
  </si>
  <si>
    <t>Waterstop juostos įrengimas</t>
  </si>
  <si>
    <t>N11-168-1</t>
  </si>
  <si>
    <t xml:space="preserve">                         Skyriuje     26</t>
  </si>
  <si>
    <t>Lifto šachtos įrengimas. Lifto g/b sienų įrengimas</t>
  </si>
  <si>
    <t>Monolitinės gelžbetonio sienos ir pertvaros  k8=1.04,k9=1.15</t>
  </si>
  <si>
    <t>Plieninių konstrukcijų montavimas perdangoms ant esamų mūrinių sienų, kai angos iki 5m</t>
  </si>
  <si>
    <t>Betonsraigčių Hilti pastatymas  k8=1.04</t>
  </si>
  <si>
    <t xml:space="preserve">                         Skyriuje     27</t>
  </si>
  <si>
    <t>Grindų ritininių hidroizoliacijų įrengimas , klojant plėvelę  k8=1.14</t>
  </si>
  <si>
    <t>Grindų įrengimas, vakuumuojant , paduodant betoną siurbliu, kai sluoksnio storis 100mm* su polipropileno plaušu 80.00 mm  k8=1.06</t>
  </si>
  <si>
    <t>N11P-1503</t>
  </si>
  <si>
    <t>Grindų įrengimas, vakuumuojant. Sluoksnio storio pokyčio 10mm pridėti arba atimti, paduodant betoną siurbliu  k4=-2.000,k8=1.06</t>
  </si>
  <si>
    <t>Grindų ritininių hidroizoliacijų įrengimas , klojant plėvelę, suklijuojant siūles/geotekstilę  k8=1.14</t>
  </si>
  <si>
    <t>Smėlio pasluoksnis ant grunto,vežant medžiagas karučiais(mažų apimčių)</t>
  </si>
  <si>
    <t>N11-6</t>
  </si>
  <si>
    <t xml:space="preserve">  31</t>
  </si>
  <si>
    <t>Pirmo aukšto grindų įrengimas. Detalė GR-4</t>
  </si>
  <si>
    <t>Grindų šiltinamųjų (garso) izoliacijų įrengimas, naudojant izoliacines plokštes , kai putų polistireno plokštės storis 100mm* 20.00 mm</t>
  </si>
  <si>
    <t>Grindų šiltinamųjų (garso) izoliacijų įrengimas, naudojant izoliacines plokštes. Putų polistireno sluoksnio pokyčio 10mm prodėti arba atimti  k4=-8.000</t>
  </si>
  <si>
    <t xml:space="preserve">                         Skyriuje     31</t>
  </si>
  <si>
    <t xml:space="preserve">  34</t>
  </si>
  <si>
    <t>Antro aukšto grindų įrengimas. Detalė GR-4</t>
  </si>
  <si>
    <t xml:space="preserve">                         Skyriuje     34</t>
  </si>
  <si>
    <t xml:space="preserve">  38</t>
  </si>
  <si>
    <t>Trečio aukšto grindų įrengimas. Detalė GR-4</t>
  </si>
  <si>
    <t xml:space="preserve">                         Skyriuje     38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</si>
  <si>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</si>
  <si>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</si>
  <si>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</si>
  <si>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>L O K A L I N Ė      S Ą M A T A Nr. 1</t>
  </si>
  <si>
    <t>Žiniaraštis             1 Statinio konstrukcijos. Atsisakomi lifto įrengimo darbai</t>
  </si>
  <si>
    <t>19461,77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</si>
</sst>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????????0.0?;\-???????0.0?;?"/>
  </numFmts>
  <fonts count="13">
    <font>
      <sz val="10"/>
      <name val="Arial"/>
      <charset val="186"/>
    </font>
    <font>
      <sz val="8"/>
      <name val="Arial"/>
      <family val="2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b/>
      <sz val="8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top" wrapText="1"/>
    </xf>
    <xf numFmtId="0" fontId="2" fillId="0" borderId="0" xfId="0" applyFont="1"/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3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top"/>
    </xf>
    <xf numFmtId="167" fontId="3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14" fontId="1" fillId="0" borderId="3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4" fontId="7" fillId="0" borderId="3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 vertical="top" wrapText="1"/>
    </xf>
    <xf numFmtId="164" fontId="11" fillId="0" borderId="0" xfId="0" applyNumberFormat="1" applyFont="1" applyAlignment="1">
      <alignment horizontal="right" vertical="top"/>
    </xf>
    <xf numFmtId="170" fontId="11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right" vertical="top" wrapText="1"/>
    </xf>
    <xf numFmtId="49" fontId="8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168" fontId="11" fillId="0" borderId="0" xfId="0" applyNumberFormat="1" applyFont="1" applyAlignment="1">
      <alignment horizontal="right" vertical="top"/>
    </xf>
    <xf numFmtId="169" fontId="11" fillId="0" borderId="0" xfId="0" applyNumberFormat="1" applyFont="1" applyAlignment="1">
      <alignment horizontal="right" vertical="top"/>
    </xf>
    <xf numFmtId="49" fontId="1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0" fontId="12" fillId="0" borderId="0" xfId="0" applyFont="1" applyAlignment="1">
      <alignment vertical="top"/>
    </xf>
    <xf numFmtId="49" fontId="7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64"/>
  <sheetViews>
    <sheetView tabSelected="1" topLeftCell="A4" workbookViewId="0">
      <selection activeCell="H60" sqref="H60"/>
    </sheetView>
  </sheetViews>
  <sheetFormatPr defaultRowHeight="13.2"/>
  <cols>
    <col min="1" max="1" width="4" style="15" customWidth="1"/>
    <col min="2" max="2" width="10.5546875" style="15" customWidth="1"/>
    <col min="3" max="3" width="36.44140625" style="6" customWidth="1"/>
    <col min="4" max="4" width="6.88671875" style="6" customWidth="1"/>
    <col min="5" max="5" width="14.109375" style="14" customWidth="1"/>
    <col min="6" max="6" width="12.6640625" style="9" customWidth="1"/>
    <col min="7" max="7" width="15.44140625" style="8" customWidth="1"/>
    <col min="8" max="8" width="11.88671875" style="8" customWidth="1"/>
  </cols>
  <sheetData>
    <row r="1" spans="1:11">
      <c r="A1"/>
      <c r="B1"/>
      <c r="C1"/>
      <c r="D1"/>
      <c r="E1"/>
      <c r="F1"/>
      <c r="G1"/>
      <c r="H1"/>
    </row>
    <row r="2" spans="1:11" ht="15.6">
      <c r="A2"/>
      <c r="B2"/>
      <c r="C2"/>
      <c r="D2" s="18" t="s">
        <v>81</v>
      </c>
      <c r="E2"/>
      <c r="F2"/>
      <c r="G2"/>
      <c r="H2"/>
    </row>
    <row r="3" spans="1:11" ht="12.75" customHeight="1">
      <c r="A3"/>
      <c r="B3"/>
      <c r="C3"/>
      <c r="D3" s="19" t="s">
        <v>11</v>
      </c>
      <c r="E3"/>
      <c r="F3"/>
      <c r="G3"/>
      <c r="H3"/>
    </row>
    <row r="4" spans="1:11" ht="12.75" customHeight="1">
      <c r="A4"/>
      <c r="B4"/>
      <c r="C4"/>
      <c r="D4" s="5"/>
      <c r="E4"/>
      <c r="F4"/>
      <c r="G4"/>
      <c r="H4"/>
    </row>
    <row r="5" spans="1:11" ht="12.75" customHeight="1">
      <c r="A5" s="35" t="s">
        <v>12</v>
      </c>
      <c r="B5" s="36"/>
      <c r="C5" s="36"/>
      <c r="D5" s="36"/>
      <c r="E5" s="36"/>
      <c r="F5" s="36"/>
      <c r="G5" s="36"/>
      <c r="H5"/>
    </row>
    <row r="6" spans="1:11" ht="12.75" customHeight="1">
      <c r="A6" s="36"/>
      <c r="B6" s="36"/>
      <c r="C6" s="36"/>
      <c r="D6" s="36"/>
      <c r="E6" s="36"/>
      <c r="F6" s="36"/>
      <c r="G6" s="36"/>
      <c r="H6"/>
    </row>
    <row r="7" spans="1:11" ht="13.5" customHeight="1">
      <c r="A7" s="35" t="s">
        <v>13</v>
      </c>
      <c r="B7" s="36"/>
      <c r="C7" s="36"/>
      <c r="D7" s="36"/>
      <c r="E7" s="36"/>
      <c r="F7" s="36"/>
      <c r="G7" s="36"/>
      <c r="H7"/>
    </row>
    <row r="8" spans="1:11" ht="13.5" customHeight="1">
      <c r="A8" s="36"/>
      <c r="B8" s="36"/>
      <c r="C8" s="36"/>
      <c r="D8" s="36"/>
      <c r="E8" s="36"/>
      <c r="F8" s="36"/>
      <c r="G8" s="36"/>
      <c r="H8"/>
    </row>
    <row r="9" spans="1:11" ht="13.5" customHeight="1">
      <c r="A9" s="35" t="s">
        <v>82</v>
      </c>
      <c r="B9" s="36"/>
      <c r="C9" s="36"/>
      <c r="D9" s="36"/>
      <c r="E9" s="36"/>
      <c r="F9" s="36"/>
      <c r="G9" s="36"/>
      <c r="H9"/>
    </row>
    <row r="10" spans="1:11" ht="13.5" customHeight="1">
      <c r="A10" s="36"/>
      <c r="B10" s="36"/>
      <c r="C10" s="36"/>
      <c r="D10" s="36"/>
      <c r="E10" s="36"/>
      <c r="F10" s="36"/>
      <c r="G10" s="36"/>
      <c r="H10"/>
    </row>
    <row r="11" spans="1:11">
      <c r="A11" s="16"/>
      <c r="B11" s="21"/>
      <c r="C11" s="4"/>
      <c r="D11" s="4"/>
      <c r="E11" s="20" t="s">
        <v>14</v>
      </c>
      <c r="F11" s="7" t="s">
        <v>83</v>
      </c>
      <c r="G11" s="4"/>
      <c r="H11" s="10"/>
    </row>
    <row r="12" spans="1:11" ht="12.75" customHeight="1">
      <c r="A12" s="2" t="s">
        <v>0</v>
      </c>
      <c r="B12" s="2" t="s">
        <v>7</v>
      </c>
      <c r="C12" s="2" t="s">
        <v>2</v>
      </c>
      <c r="D12" s="2" t="s">
        <v>5</v>
      </c>
      <c r="E12" s="31" t="s">
        <v>4</v>
      </c>
      <c r="F12" s="33" t="s">
        <v>15</v>
      </c>
      <c r="G12" s="34"/>
      <c r="H12" s="12"/>
      <c r="J12" s="1"/>
    </row>
    <row r="13" spans="1:11">
      <c r="A13" s="3" t="s">
        <v>1</v>
      </c>
      <c r="B13" s="3" t="s">
        <v>8</v>
      </c>
      <c r="C13" s="3" t="s">
        <v>3</v>
      </c>
      <c r="D13" s="3" t="s">
        <v>6</v>
      </c>
      <c r="E13" s="32"/>
      <c r="F13" s="13" t="s">
        <v>9</v>
      </c>
      <c r="G13" s="17" t="s">
        <v>10</v>
      </c>
      <c r="H13" s="11"/>
      <c r="J13" s="1"/>
      <c r="K13" s="1"/>
    </row>
    <row r="14" spans="1:11">
      <c r="A14" s="25"/>
      <c r="B14" s="25" t="s">
        <v>44</v>
      </c>
      <c r="C14" s="37" t="s">
        <v>51</v>
      </c>
      <c r="D14" s="36"/>
      <c r="E14" s="36"/>
      <c r="F14" s="36"/>
      <c r="G14" s="36"/>
    </row>
    <row r="15" spans="1:11">
      <c r="C15" s="36"/>
      <c r="D15" s="36"/>
      <c r="E15" s="36"/>
      <c r="F15" s="36"/>
      <c r="G15" s="36"/>
    </row>
    <row r="16" spans="1:11" ht="22.8">
      <c r="A16" s="26" t="s">
        <v>25</v>
      </c>
      <c r="B16" s="22" t="s">
        <v>41</v>
      </c>
      <c r="C16" s="27" t="s">
        <v>40</v>
      </c>
      <c r="D16" s="22" t="s">
        <v>17</v>
      </c>
      <c r="E16" s="29">
        <v>-1.35</v>
      </c>
      <c r="F16" s="30">
        <v>135.4562</v>
      </c>
      <c r="G16" s="24">
        <f>ROUND(E16*F16,2)</f>
        <v>-182.87</v>
      </c>
      <c r="I16" s="28"/>
    </row>
    <row r="17" spans="1:9" ht="22.8">
      <c r="A17" s="26" t="s">
        <v>29</v>
      </c>
      <c r="B17" s="22" t="s">
        <v>34</v>
      </c>
      <c r="C17" s="27" t="s">
        <v>33</v>
      </c>
      <c r="D17" s="22" t="s">
        <v>17</v>
      </c>
      <c r="E17" s="29">
        <v>-1.6</v>
      </c>
      <c r="F17" s="30">
        <v>324.69549999999998</v>
      </c>
      <c r="G17" s="24">
        <f t="shared" ref="G17:G20" si="0">ROUND(E17*F17,2)</f>
        <v>-519.51</v>
      </c>
      <c r="I17" s="28"/>
    </row>
    <row r="18" spans="1:9">
      <c r="A18" s="26" t="s">
        <v>31</v>
      </c>
      <c r="B18" s="22" t="s">
        <v>24</v>
      </c>
      <c r="C18" s="27" t="s">
        <v>23</v>
      </c>
      <c r="D18" s="22" t="s">
        <v>17</v>
      </c>
      <c r="E18" s="29">
        <v>-1.7589999999999999</v>
      </c>
      <c r="F18" s="30">
        <v>90.565399999999997</v>
      </c>
      <c r="G18" s="24">
        <f t="shared" si="0"/>
        <v>-159.30000000000001</v>
      </c>
      <c r="I18" s="28"/>
    </row>
    <row r="19" spans="1:9">
      <c r="A19" s="26" t="s">
        <v>32</v>
      </c>
      <c r="B19" s="22" t="s">
        <v>27</v>
      </c>
      <c r="C19" s="27" t="s">
        <v>26</v>
      </c>
      <c r="D19" s="22" t="s">
        <v>28</v>
      </c>
      <c r="E19" s="29">
        <v>-0.23699999999999999</v>
      </c>
      <c r="F19" s="30">
        <v>765.10599999999999</v>
      </c>
      <c r="G19" s="24">
        <f t="shared" si="0"/>
        <v>-181.33</v>
      </c>
      <c r="I19" s="28"/>
    </row>
    <row r="20" spans="1:9">
      <c r="A20" s="26" t="s">
        <v>42</v>
      </c>
      <c r="B20" s="22" t="s">
        <v>53</v>
      </c>
      <c r="C20" s="27" t="s">
        <v>52</v>
      </c>
      <c r="D20" s="22" t="s">
        <v>50</v>
      </c>
      <c r="E20" s="29">
        <v>-6.5000000000000002E-2</v>
      </c>
      <c r="F20" s="30">
        <v>426.72089999999997</v>
      </c>
      <c r="G20" s="24">
        <f t="shared" si="0"/>
        <v>-27.74</v>
      </c>
      <c r="I20" s="28"/>
    </row>
    <row r="21" spans="1:9">
      <c r="C21" s="38" t="s">
        <v>54</v>
      </c>
      <c r="D21" s="39"/>
      <c r="E21" s="39"/>
      <c r="F21" s="23"/>
      <c r="G21" s="24">
        <f>SUM(G16:G20)</f>
        <v>-1070.75</v>
      </c>
    </row>
    <row r="22" spans="1:9">
      <c r="A22" s="25"/>
      <c r="B22" s="25" t="s">
        <v>46</v>
      </c>
      <c r="C22" s="37" t="s">
        <v>55</v>
      </c>
      <c r="D22" s="36"/>
      <c r="E22" s="36"/>
      <c r="F22" s="36"/>
      <c r="G22" s="36"/>
    </row>
    <row r="23" spans="1:9">
      <c r="C23" s="36"/>
      <c r="D23" s="36"/>
      <c r="E23" s="36"/>
      <c r="F23" s="36"/>
      <c r="G23" s="36"/>
    </row>
    <row r="24" spans="1:9" ht="22.8">
      <c r="A24" s="26" t="s">
        <v>16</v>
      </c>
      <c r="B24" s="22" t="s">
        <v>21</v>
      </c>
      <c r="C24" s="27" t="s">
        <v>56</v>
      </c>
      <c r="D24" s="22" t="s">
        <v>17</v>
      </c>
      <c r="E24" s="29">
        <v>-16.2</v>
      </c>
      <c r="F24" s="30">
        <v>361.7801</v>
      </c>
      <c r="G24" s="24">
        <f>ROUND(E24*F24,2)</f>
        <v>-5860.84</v>
      </c>
      <c r="I24" s="28"/>
    </row>
    <row r="25" spans="1:9">
      <c r="A25" s="26" t="s">
        <v>18</v>
      </c>
      <c r="B25" s="22" t="s">
        <v>24</v>
      </c>
      <c r="C25" s="27" t="s">
        <v>23</v>
      </c>
      <c r="D25" s="22" t="s">
        <v>17</v>
      </c>
      <c r="E25" s="29">
        <v>-16.443000000000001</v>
      </c>
      <c r="F25" s="30">
        <v>90.565399999999997</v>
      </c>
      <c r="G25" s="24">
        <f t="shared" ref="G25:G30" si="1">ROUND(E25*F25,2)</f>
        <v>-1489.17</v>
      </c>
      <c r="I25" s="28"/>
    </row>
    <row r="26" spans="1:9">
      <c r="A26" s="26" t="s">
        <v>19</v>
      </c>
      <c r="B26" s="22" t="s">
        <v>27</v>
      </c>
      <c r="C26" s="27" t="s">
        <v>26</v>
      </c>
      <c r="D26" s="22" t="s">
        <v>28</v>
      </c>
      <c r="E26" s="29">
        <v>-1.41</v>
      </c>
      <c r="F26" s="30">
        <v>765.10599999999999</v>
      </c>
      <c r="G26" s="24">
        <f t="shared" si="1"/>
        <v>-1078.8</v>
      </c>
      <c r="I26" s="28"/>
    </row>
    <row r="27" spans="1:9" ht="22.8">
      <c r="A27" s="26" t="s">
        <v>20</v>
      </c>
      <c r="B27" s="22" t="s">
        <v>47</v>
      </c>
      <c r="C27" s="27" t="s">
        <v>57</v>
      </c>
      <c r="D27" s="22" t="s">
        <v>28</v>
      </c>
      <c r="E27" s="29">
        <v>-1.681</v>
      </c>
      <c r="F27" s="30">
        <v>3046.3964999999998</v>
      </c>
      <c r="G27" s="24">
        <f t="shared" si="1"/>
        <v>-5120.99</v>
      </c>
      <c r="I27" s="28"/>
    </row>
    <row r="28" spans="1:9">
      <c r="A28" s="26" t="s">
        <v>22</v>
      </c>
      <c r="B28" s="22" t="s">
        <v>36</v>
      </c>
      <c r="C28" s="27" t="s">
        <v>35</v>
      </c>
      <c r="D28" s="22" t="s">
        <v>37</v>
      </c>
      <c r="E28" s="29">
        <v>-0.375</v>
      </c>
      <c r="F28" s="30">
        <v>328.18209999999999</v>
      </c>
      <c r="G28" s="24">
        <f t="shared" si="1"/>
        <v>-123.07</v>
      </c>
      <c r="I28" s="28"/>
    </row>
    <row r="29" spans="1:9" ht="22.8">
      <c r="A29" s="26" t="s">
        <v>25</v>
      </c>
      <c r="B29" s="22" t="s">
        <v>39</v>
      </c>
      <c r="C29" s="27" t="s">
        <v>38</v>
      </c>
      <c r="D29" s="22" t="s">
        <v>37</v>
      </c>
      <c r="E29" s="29">
        <v>-0.375</v>
      </c>
      <c r="F29" s="30">
        <v>291.72370000000001</v>
      </c>
      <c r="G29" s="24">
        <f t="shared" si="1"/>
        <v>-109.4</v>
      </c>
      <c r="I29" s="28"/>
    </row>
    <row r="30" spans="1:9">
      <c r="A30" s="26" t="s">
        <v>29</v>
      </c>
      <c r="B30" s="22" t="s">
        <v>48</v>
      </c>
      <c r="C30" s="27" t="s">
        <v>58</v>
      </c>
      <c r="D30" s="22" t="s">
        <v>45</v>
      </c>
      <c r="E30" s="29">
        <v>-0.16</v>
      </c>
      <c r="F30" s="30">
        <v>747.62339999999995</v>
      </c>
      <c r="G30" s="24">
        <f t="shared" si="1"/>
        <v>-119.62</v>
      </c>
      <c r="I30" s="28"/>
    </row>
    <row r="31" spans="1:9">
      <c r="C31" s="38" t="s">
        <v>59</v>
      </c>
      <c r="D31" s="39"/>
      <c r="E31" s="39"/>
      <c r="F31" s="23"/>
      <c r="G31" s="24">
        <f>SUM(G24:G30)</f>
        <v>-13901.89</v>
      </c>
    </row>
    <row r="32" spans="1:9">
      <c r="A32" s="25"/>
      <c r="B32" s="25" t="s">
        <v>67</v>
      </c>
      <c r="C32" s="37" t="s">
        <v>68</v>
      </c>
      <c r="D32" s="36"/>
      <c r="E32" s="36"/>
      <c r="F32" s="36"/>
      <c r="G32" s="36"/>
    </row>
    <row r="33" spans="1:9">
      <c r="C33" s="36"/>
      <c r="D33" s="36"/>
      <c r="E33" s="36"/>
      <c r="F33" s="36"/>
      <c r="G33" s="36"/>
    </row>
    <row r="34" spans="1:9" ht="34.200000000000003">
      <c r="A34" s="26" t="s">
        <v>16</v>
      </c>
      <c r="B34" s="22" t="s">
        <v>62</v>
      </c>
      <c r="C34" s="27" t="s">
        <v>61</v>
      </c>
      <c r="D34" s="22" t="s">
        <v>37</v>
      </c>
      <c r="E34" s="29">
        <v>-0.125</v>
      </c>
      <c r="F34" s="30">
        <v>1640.2816</v>
      </c>
      <c r="G34" s="24">
        <f>ROUND(E34*F34,2)</f>
        <v>-205.04</v>
      </c>
      <c r="I34" s="28"/>
    </row>
    <row r="35" spans="1:9" ht="34.200000000000003">
      <c r="A35" s="26" t="s">
        <v>18</v>
      </c>
      <c r="B35" s="22" t="s">
        <v>62</v>
      </c>
      <c r="C35" s="27" t="s">
        <v>63</v>
      </c>
      <c r="D35" s="22" t="s">
        <v>37</v>
      </c>
      <c r="E35" s="29">
        <v>-0.125</v>
      </c>
      <c r="F35" s="30">
        <v>-0.73560000000000003</v>
      </c>
      <c r="G35" s="24">
        <f t="shared" ref="G35:G40" si="2">ROUND(E35*F35,2)</f>
        <v>0.09</v>
      </c>
      <c r="I35" s="28"/>
    </row>
    <row r="36" spans="1:9" ht="22.8">
      <c r="A36" s="26" t="s">
        <v>19</v>
      </c>
      <c r="B36" s="22" t="s">
        <v>49</v>
      </c>
      <c r="C36" s="27" t="s">
        <v>64</v>
      </c>
      <c r="D36" s="22" t="s">
        <v>30</v>
      </c>
      <c r="E36" s="29">
        <v>-12.5</v>
      </c>
      <c r="F36" s="30">
        <v>2.7936000000000001</v>
      </c>
      <c r="G36" s="24">
        <f t="shared" si="2"/>
        <v>-34.92</v>
      </c>
      <c r="I36" s="28"/>
    </row>
    <row r="37" spans="1:9" ht="34.200000000000003">
      <c r="A37" s="26" t="s">
        <v>20</v>
      </c>
      <c r="B37" s="22" t="s">
        <v>43</v>
      </c>
      <c r="C37" s="27" t="s">
        <v>69</v>
      </c>
      <c r="D37" s="22" t="s">
        <v>37</v>
      </c>
      <c r="E37" s="29">
        <v>-0.125</v>
      </c>
      <c r="F37" s="30">
        <v>312.46850000000001</v>
      </c>
      <c r="G37" s="24">
        <f t="shared" si="2"/>
        <v>-39.06</v>
      </c>
      <c r="I37" s="28"/>
    </row>
    <row r="38" spans="1:9" ht="45.6">
      <c r="A38" s="26" t="s">
        <v>22</v>
      </c>
      <c r="B38" s="22" t="s">
        <v>43</v>
      </c>
      <c r="C38" s="27" t="s">
        <v>70</v>
      </c>
      <c r="D38" s="22" t="s">
        <v>37</v>
      </c>
      <c r="E38" s="29">
        <v>-0.125</v>
      </c>
      <c r="F38" s="30">
        <v>-5.0784000000000002</v>
      </c>
      <c r="G38" s="24">
        <f t="shared" si="2"/>
        <v>0.63</v>
      </c>
      <c r="I38" s="28"/>
    </row>
    <row r="39" spans="1:9" ht="22.8">
      <c r="A39" s="26" t="s">
        <v>25</v>
      </c>
      <c r="B39" s="22" t="s">
        <v>49</v>
      </c>
      <c r="C39" s="27" t="s">
        <v>60</v>
      </c>
      <c r="D39" s="22" t="s">
        <v>30</v>
      </c>
      <c r="E39" s="29">
        <v>-12.5</v>
      </c>
      <c r="F39" s="30">
        <v>2.7936000000000001</v>
      </c>
      <c r="G39" s="24">
        <f t="shared" si="2"/>
        <v>-34.92</v>
      </c>
      <c r="I39" s="28"/>
    </row>
    <row r="40" spans="1:9" ht="22.8">
      <c r="A40" s="26" t="s">
        <v>29</v>
      </c>
      <c r="B40" s="22" t="s">
        <v>66</v>
      </c>
      <c r="C40" s="27" t="s">
        <v>65</v>
      </c>
      <c r="D40" s="22" t="s">
        <v>17</v>
      </c>
      <c r="E40" s="29">
        <v>-0.67500000000000004</v>
      </c>
      <c r="F40" s="30">
        <v>84.846900000000005</v>
      </c>
      <c r="G40" s="24">
        <f t="shared" si="2"/>
        <v>-57.27</v>
      </c>
      <c r="I40" s="28"/>
    </row>
    <row r="41" spans="1:9">
      <c r="C41" s="38" t="s">
        <v>71</v>
      </c>
      <c r="D41" s="39"/>
      <c r="E41" s="39"/>
      <c r="F41" s="23"/>
      <c r="G41" s="24">
        <f>SUM(G34:G40)</f>
        <v>-370.49</v>
      </c>
    </row>
    <row r="42" spans="1:9">
      <c r="A42" s="25"/>
      <c r="B42" s="25" t="s">
        <v>72</v>
      </c>
      <c r="C42" s="37" t="s">
        <v>73</v>
      </c>
      <c r="D42" s="36"/>
      <c r="E42" s="36"/>
      <c r="F42" s="36"/>
      <c r="G42" s="36"/>
    </row>
    <row r="43" spans="1:9">
      <c r="C43" s="36"/>
      <c r="D43" s="36"/>
      <c r="E43" s="36"/>
      <c r="F43" s="36"/>
      <c r="G43" s="36"/>
    </row>
    <row r="44" spans="1:9" ht="34.200000000000003">
      <c r="A44" s="26" t="s">
        <v>16</v>
      </c>
      <c r="B44" s="22" t="s">
        <v>62</v>
      </c>
      <c r="C44" s="27" t="s">
        <v>61</v>
      </c>
      <c r="D44" s="22" t="s">
        <v>37</v>
      </c>
      <c r="E44" s="29">
        <v>-0.125</v>
      </c>
      <c r="F44" s="30">
        <v>1640.2816</v>
      </c>
      <c r="G44" s="24">
        <f>ROUND(E44*F44,2)</f>
        <v>-205.04</v>
      </c>
      <c r="I44" s="28"/>
    </row>
    <row r="45" spans="1:9" ht="34.200000000000003">
      <c r="A45" s="26" t="s">
        <v>18</v>
      </c>
      <c r="B45" s="22" t="s">
        <v>62</v>
      </c>
      <c r="C45" s="27" t="s">
        <v>63</v>
      </c>
      <c r="D45" s="22" t="s">
        <v>37</v>
      </c>
      <c r="E45" s="29">
        <v>-0.125</v>
      </c>
      <c r="F45" s="30">
        <v>-0.73560000000000003</v>
      </c>
      <c r="G45" s="24">
        <f t="shared" ref="G45:G50" si="3">ROUND(E45*F45,2)</f>
        <v>0.09</v>
      </c>
      <c r="I45" s="28"/>
    </row>
    <row r="46" spans="1:9" ht="22.8">
      <c r="A46" s="26" t="s">
        <v>19</v>
      </c>
      <c r="B46" s="22" t="s">
        <v>49</v>
      </c>
      <c r="C46" s="27" t="s">
        <v>64</v>
      </c>
      <c r="D46" s="22" t="s">
        <v>30</v>
      </c>
      <c r="E46" s="29">
        <v>-12.5</v>
      </c>
      <c r="F46" s="30">
        <v>2.7936000000000001</v>
      </c>
      <c r="G46" s="24">
        <f t="shared" si="3"/>
        <v>-34.92</v>
      </c>
      <c r="I46" s="28"/>
    </row>
    <row r="47" spans="1:9" ht="34.200000000000003">
      <c r="A47" s="26" t="s">
        <v>20</v>
      </c>
      <c r="B47" s="22" t="s">
        <v>43</v>
      </c>
      <c r="C47" s="27" t="s">
        <v>69</v>
      </c>
      <c r="D47" s="22" t="s">
        <v>37</v>
      </c>
      <c r="E47" s="29">
        <v>-0.125</v>
      </c>
      <c r="F47" s="30">
        <v>312.46850000000001</v>
      </c>
      <c r="G47" s="24">
        <f t="shared" si="3"/>
        <v>-39.06</v>
      </c>
      <c r="I47" s="28"/>
    </row>
    <row r="48" spans="1:9" ht="45.6">
      <c r="A48" s="26" t="s">
        <v>22</v>
      </c>
      <c r="B48" s="22" t="s">
        <v>43</v>
      </c>
      <c r="C48" s="27" t="s">
        <v>70</v>
      </c>
      <c r="D48" s="22" t="s">
        <v>37</v>
      </c>
      <c r="E48" s="29">
        <v>-0.125</v>
      </c>
      <c r="F48" s="30">
        <v>-5.0784000000000002</v>
      </c>
      <c r="G48" s="24">
        <f t="shared" si="3"/>
        <v>0.63</v>
      </c>
      <c r="I48" s="28"/>
    </row>
    <row r="49" spans="1:9" ht="22.8">
      <c r="A49" s="26" t="s">
        <v>25</v>
      </c>
      <c r="B49" s="22" t="s">
        <v>49</v>
      </c>
      <c r="C49" s="27" t="s">
        <v>60</v>
      </c>
      <c r="D49" s="22" t="s">
        <v>30</v>
      </c>
      <c r="E49" s="29">
        <v>-12.5</v>
      </c>
      <c r="F49" s="30">
        <v>2.7936000000000001</v>
      </c>
      <c r="G49" s="24">
        <f t="shared" si="3"/>
        <v>-34.92</v>
      </c>
      <c r="I49" s="28"/>
    </row>
    <row r="50" spans="1:9" ht="22.8">
      <c r="A50" s="26" t="s">
        <v>29</v>
      </c>
      <c r="B50" s="22" t="s">
        <v>66</v>
      </c>
      <c r="C50" s="27" t="s">
        <v>65</v>
      </c>
      <c r="D50" s="22" t="s">
        <v>17</v>
      </c>
      <c r="E50" s="29">
        <v>-0.65</v>
      </c>
      <c r="F50" s="30">
        <v>84.846900000000005</v>
      </c>
      <c r="G50" s="24">
        <f t="shared" si="3"/>
        <v>-55.15</v>
      </c>
      <c r="I50" s="28"/>
    </row>
    <row r="51" spans="1:9">
      <c r="C51" s="38" t="s">
        <v>74</v>
      </c>
      <c r="D51" s="39"/>
      <c r="E51" s="39"/>
      <c r="F51" s="23"/>
      <c r="G51" s="24">
        <f>SUM(G44:G50)</f>
        <v>-368.37</v>
      </c>
    </row>
    <row r="52" spans="1:9">
      <c r="A52" s="25"/>
      <c r="B52" s="25" t="s">
        <v>75</v>
      </c>
      <c r="C52" s="37" t="s">
        <v>76</v>
      </c>
      <c r="D52" s="36"/>
      <c r="E52" s="36"/>
      <c r="F52" s="36"/>
      <c r="G52" s="36"/>
    </row>
    <row r="53" spans="1:9">
      <c r="C53" s="36"/>
      <c r="D53" s="36"/>
      <c r="E53" s="36"/>
      <c r="F53" s="36"/>
      <c r="G53" s="36"/>
    </row>
    <row r="54" spans="1:9" ht="34.200000000000003">
      <c r="A54" s="26" t="s">
        <v>16</v>
      </c>
      <c r="B54" s="22" t="s">
        <v>62</v>
      </c>
      <c r="C54" s="27" t="s">
        <v>61</v>
      </c>
      <c r="D54" s="22" t="s">
        <v>37</v>
      </c>
      <c r="E54" s="29">
        <v>-0.125</v>
      </c>
      <c r="F54" s="30">
        <v>1640.2816</v>
      </c>
      <c r="G54" s="24">
        <f>ROUND(E54*F54,2)</f>
        <v>-205.04</v>
      </c>
      <c r="I54" s="28"/>
    </row>
    <row r="55" spans="1:9" ht="34.200000000000003">
      <c r="A55" s="26" t="s">
        <v>18</v>
      </c>
      <c r="B55" s="22" t="s">
        <v>62</v>
      </c>
      <c r="C55" s="27" t="s">
        <v>63</v>
      </c>
      <c r="D55" s="22" t="s">
        <v>37</v>
      </c>
      <c r="E55" s="29">
        <v>-0.125</v>
      </c>
      <c r="F55" s="30">
        <v>-0.73560000000000003</v>
      </c>
      <c r="G55" s="24">
        <f t="shared" ref="G55:G60" si="4">ROUND(E55*F55,2)</f>
        <v>0.09</v>
      </c>
      <c r="I55" s="28"/>
    </row>
    <row r="56" spans="1:9" ht="22.8">
      <c r="A56" s="26" t="s">
        <v>19</v>
      </c>
      <c r="B56" s="22" t="s">
        <v>49</v>
      </c>
      <c r="C56" s="27" t="s">
        <v>64</v>
      </c>
      <c r="D56" s="22" t="s">
        <v>30</v>
      </c>
      <c r="E56" s="29">
        <v>-12.5</v>
      </c>
      <c r="F56" s="30">
        <v>2.7936000000000001</v>
      </c>
      <c r="G56" s="24">
        <f t="shared" si="4"/>
        <v>-34.92</v>
      </c>
      <c r="I56" s="28"/>
    </row>
    <row r="57" spans="1:9" ht="34.200000000000003">
      <c r="A57" s="26" t="s">
        <v>20</v>
      </c>
      <c r="B57" s="22" t="s">
        <v>43</v>
      </c>
      <c r="C57" s="27" t="s">
        <v>69</v>
      </c>
      <c r="D57" s="22" t="s">
        <v>37</v>
      </c>
      <c r="E57" s="29">
        <v>-0.125</v>
      </c>
      <c r="F57" s="30">
        <v>312.46850000000001</v>
      </c>
      <c r="G57" s="24">
        <f t="shared" si="4"/>
        <v>-39.06</v>
      </c>
      <c r="I57" s="28"/>
    </row>
    <row r="58" spans="1:9" ht="45.6">
      <c r="A58" s="26" t="s">
        <v>22</v>
      </c>
      <c r="B58" s="22" t="s">
        <v>43</v>
      </c>
      <c r="C58" s="27" t="s">
        <v>70</v>
      </c>
      <c r="D58" s="22" t="s">
        <v>37</v>
      </c>
      <c r="E58" s="29">
        <v>-0.125</v>
      </c>
      <c r="F58" s="30">
        <v>-5.0784000000000002</v>
      </c>
      <c r="G58" s="24">
        <f t="shared" si="4"/>
        <v>0.63</v>
      </c>
      <c r="I58" s="28"/>
    </row>
    <row r="59" spans="1:9" ht="22.8">
      <c r="A59" s="26" t="s">
        <v>25</v>
      </c>
      <c r="B59" s="22" t="s">
        <v>49</v>
      </c>
      <c r="C59" s="27" t="s">
        <v>60</v>
      </c>
      <c r="D59" s="22" t="s">
        <v>30</v>
      </c>
      <c r="E59" s="29">
        <v>-12.5</v>
      </c>
      <c r="F59" s="30">
        <v>2.7936000000000001</v>
      </c>
      <c r="G59" s="24">
        <f t="shared" si="4"/>
        <v>-34.92</v>
      </c>
      <c r="I59" s="28"/>
    </row>
    <row r="60" spans="1:9" ht="22.8">
      <c r="A60" s="26" t="s">
        <v>29</v>
      </c>
      <c r="B60" s="22" t="s">
        <v>66</v>
      </c>
      <c r="C60" s="27" t="s">
        <v>65</v>
      </c>
      <c r="D60" s="22" t="s">
        <v>17</v>
      </c>
      <c r="E60" s="29">
        <v>-0.7</v>
      </c>
      <c r="F60" s="30">
        <v>84.846900000000005</v>
      </c>
      <c r="G60" s="24">
        <f t="shared" si="4"/>
        <v>-59.39</v>
      </c>
      <c r="I60" s="28"/>
    </row>
    <row r="61" spans="1:9">
      <c r="C61" s="38" t="s">
        <v>77</v>
      </c>
      <c r="D61" s="39"/>
      <c r="E61" s="39"/>
      <c r="F61" s="23"/>
      <c r="G61" s="24">
        <f>SUM(G54:G60)</f>
        <v>-372.61</v>
      </c>
    </row>
    <row r="62" spans="1:9">
      <c r="C62" s="38" t="s">
        <v>78</v>
      </c>
      <c r="D62" s="39"/>
      <c r="E62" s="39"/>
      <c r="F62" s="23"/>
      <c r="G62" s="24">
        <f>ROUND(G21+G31+G41+G51+G61,2)</f>
        <v>-16084.11</v>
      </c>
    </row>
    <row r="63" spans="1:9">
      <c r="C63" s="40" t="s">
        <v>79</v>
      </c>
      <c r="D63" s="41"/>
      <c r="E63" s="41"/>
      <c r="F63" s="23"/>
      <c r="G63" s="24">
        <f>ROUND(G62*0.21,2)</f>
        <v>-3377.66</v>
      </c>
    </row>
    <row r="64" spans="1:9">
      <c r="C64" s="38" t="s">
        <v>80</v>
      </c>
      <c r="D64" s="39"/>
      <c r="E64" s="39"/>
      <c r="F64" s="23"/>
      <c r="G64" s="24">
        <f>SUM(G62:G63)</f>
        <v>-19461.77</v>
      </c>
    </row>
  </sheetData>
  <mergeCells count="18">
    <mergeCell ref="C41:E41"/>
    <mergeCell ref="C42:G43"/>
    <mergeCell ref="C51:E51"/>
    <mergeCell ref="C64:E64"/>
    <mergeCell ref="C52:G53"/>
    <mergeCell ref="C61:E61"/>
    <mergeCell ref="C62:E62"/>
    <mergeCell ref="C63:E63"/>
    <mergeCell ref="C32:G33"/>
    <mergeCell ref="C14:G15"/>
    <mergeCell ref="C21:E21"/>
    <mergeCell ref="C22:G23"/>
    <mergeCell ref="C31:E31"/>
    <mergeCell ref="E12:E13"/>
    <mergeCell ref="F12:G12"/>
    <mergeCell ref="A5:G6"/>
    <mergeCell ref="A7:G8"/>
    <mergeCell ref="A9:G10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sistela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Naudotojas</dc:creator>
  <cp:lastModifiedBy>Mindaugas</cp:lastModifiedBy>
  <cp:lastPrinted>2006-07-27T08:12:16Z</cp:lastPrinted>
  <dcterms:created xsi:type="dcterms:W3CDTF">2000-03-15T14:19:55Z</dcterms:created>
  <dcterms:modified xsi:type="dcterms:W3CDTF">2021-06-03T12:19:47Z</dcterms:modified>
</cp:coreProperties>
</file>