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SRVFILE01\Finansu ir administravimo padalinys\Pirkimų skyrius\Alina Leščinskaja\ALINA\2021 PIRKIMAI\PATALPU VALYMAS 2021\GALUTINIAI PASIULYMAI\Corpus A\Corpus A\"/>
    </mc:Choice>
  </mc:AlternateContent>
  <xr:revisionPtr revIDLastSave="0" documentId="13_ncr:1_{96E51242-FEB6-433F-824A-30E72CDD628D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1 Vilniaus" sheetId="12" r:id="rId1"/>
    <sheet name="2 Kauno" sheetId="19" r:id="rId2"/>
    <sheet name="3 Klaipėdos" sheetId="18" r:id="rId3"/>
    <sheet name="4 Panevėžio" sheetId="16" r:id="rId4"/>
    <sheet name="5 Utenos" sheetId="11" r:id="rId5"/>
    <sheet name="6 Marijampolės" sheetId="17" r:id="rId6"/>
    <sheet name="7 Telšių" sheetId="13" r:id="rId7"/>
    <sheet name="8 Tauragės" sheetId="14" r:id="rId8"/>
    <sheet name="9 Alytaus" sheetId="20" r:id="rId9"/>
    <sheet name="10 Šiaulių" sheetId="15" r:id="rId10"/>
  </sheets>
  <definedNames>
    <definedName name="_xlnm._FilterDatabase" localSheetId="0" hidden="1">'1 Vilniaus'!$A$1:$Y$67</definedName>
    <definedName name="_xlnm._FilterDatabase" localSheetId="9" hidden="1">'10 Šiaulių'!$A$1:$Y$22</definedName>
    <definedName name="_xlnm._FilterDatabase" localSheetId="1" hidden="1">'2 Kauno'!$A$1:$Y$38</definedName>
    <definedName name="_xlnm._FilterDatabase" localSheetId="2" hidden="1">'3 Klaipėdos'!$A$1:$Y$23</definedName>
    <definedName name="_xlnm._FilterDatabase" localSheetId="3" hidden="1">'4 Panevėžio'!$A$1:$Y$14</definedName>
    <definedName name="_xlnm._FilterDatabase" localSheetId="4" hidden="1">'5 Utenos'!$A$1:$Y$9</definedName>
    <definedName name="_xlnm._FilterDatabase" localSheetId="5" hidden="1">'6 Marijampolės'!$A$1:$Y$11</definedName>
    <definedName name="_xlnm._FilterDatabase" localSheetId="6" hidden="1">'7 Telšių'!$A$1:$Y$10</definedName>
    <definedName name="_xlnm._FilterDatabase" localSheetId="7" hidden="1">'8 Tauragės'!$A$1:$Y$1</definedName>
    <definedName name="_xlnm._FilterDatabase" localSheetId="8" hidden="1">'9 Alytaus'!$A$1:$Y$11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7" l="1"/>
  <c r="Y2" i="15" l="1"/>
  <c r="Y2" i="12" l="1"/>
  <c r="I84" i="12"/>
  <c r="I85" i="12"/>
  <c r="I86" i="12"/>
  <c r="I83" i="12"/>
  <c r="I72" i="12"/>
  <c r="I73" i="12"/>
  <c r="I74" i="12"/>
  <c r="I75" i="12"/>
  <c r="I76" i="12"/>
  <c r="I77" i="12"/>
  <c r="I78" i="12"/>
  <c r="I79" i="12"/>
  <c r="I80" i="12"/>
  <c r="I81" i="12"/>
  <c r="I71" i="12"/>
  <c r="I26" i="11"/>
  <c r="I27" i="11"/>
  <c r="I28" i="11"/>
  <c r="I25" i="11"/>
  <c r="I14" i="11"/>
  <c r="I15" i="11"/>
  <c r="I16" i="11"/>
  <c r="I17" i="11"/>
  <c r="I18" i="11"/>
  <c r="I19" i="11"/>
  <c r="I20" i="11"/>
  <c r="I21" i="11"/>
  <c r="I22" i="11"/>
  <c r="I23" i="11"/>
  <c r="I13" i="11"/>
  <c r="I27" i="13"/>
  <c r="I28" i="13"/>
  <c r="I29" i="13"/>
  <c r="I26" i="13"/>
  <c r="I15" i="13"/>
  <c r="I16" i="13"/>
  <c r="I17" i="13"/>
  <c r="I18" i="13"/>
  <c r="I19" i="13"/>
  <c r="I20" i="13"/>
  <c r="I21" i="13"/>
  <c r="I22" i="13"/>
  <c r="I23" i="13"/>
  <c r="I24" i="13"/>
  <c r="I14" i="13"/>
  <c r="I24" i="14"/>
  <c r="I25" i="14"/>
  <c r="I26" i="14"/>
  <c r="I23" i="14"/>
  <c r="I12" i="14"/>
  <c r="I13" i="14"/>
  <c r="I14" i="14"/>
  <c r="I15" i="14"/>
  <c r="I16" i="14"/>
  <c r="I17" i="14"/>
  <c r="I18" i="14"/>
  <c r="I19" i="14"/>
  <c r="I20" i="14"/>
  <c r="I21" i="14"/>
  <c r="I11" i="14"/>
  <c r="I39" i="15"/>
  <c r="I40" i="15"/>
  <c r="I41" i="15"/>
  <c r="I38" i="15"/>
  <c r="I27" i="15"/>
  <c r="I28" i="15"/>
  <c r="I29" i="15"/>
  <c r="I30" i="15"/>
  <c r="I31" i="15"/>
  <c r="I32" i="15"/>
  <c r="I33" i="15"/>
  <c r="I34" i="15"/>
  <c r="I35" i="15"/>
  <c r="I36" i="15"/>
  <c r="I26" i="15"/>
  <c r="I31" i="16"/>
  <c r="I32" i="16"/>
  <c r="I33" i="16"/>
  <c r="I30" i="16"/>
  <c r="I19" i="16"/>
  <c r="I20" i="16"/>
  <c r="I21" i="16"/>
  <c r="I22" i="16"/>
  <c r="I23" i="16"/>
  <c r="I24" i="16"/>
  <c r="I25" i="16"/>
  <c r="I26" i="16"/>
  <c r="I27" i="16"/>
  <c r="I28" i="16"/>
  <c r="I18" i="16"/>
  <c r="I28" i="17"/>
  <c r="I29" i="17"/>
  <c r="I30" i="17"/>
  <c r="I16" i="17"/>
  <c r="I17" i="17"/>
  <c r="I18" i="17"/>
  <c r="I19" i="17"/>
  <c r="I20" i="17"/>
  <c r="I21" i="17"/>
  <c r="I22" i="17"/>
  <c r="I23" i="17"/>
  <c r="I24" i="17"/>
  <c r="I25" i="17"/>
  <c r="I15" i="17"/>
  <c r="I40" i="18"/>
  <c r="I41" i="18"/>
  <c r="I42" i="18"/>
  <c r="I39" i="18"/>
  <c r="I28" i="18"/>
  <c r="I29" i="18"/>
  <c r="I30" i="18"/>
  <c r="I31" i="18"/>
  <c r="I32" i="18"/>
  <c r="I33" i="18"/>
  <c r="I34" i="18"/>
  <c r="I35" i="18"/>
  <c r="I36" i="18"/>
  <c r="I37" i="18"/>
  <c r="I27" i="18"/>
  <c r="I55" i="19"/>
  <c r="I56" i="19"/>
  <c r="I57" i="19"/>
  <c r="I54" i="19"/>
  <c r="I43" i="19"/>
  <c r="I44" i="19"/>
  <c r="I45" i="19"/>
  <c r="I46" i="19"/>
  <c r="I47" i="19"/>
  <c r="I48" i="19"/>
  <c r="I49" i="19"/>
  <c r="I50" i="19"/>
  <c r="I51" i="19"/>
  <c r="I52" i="19"/>
  <c r="I42" i="19"/>
  <c r="I28" i="20"/>
  <c r="I29" i="20"/>
  <c r="I30" i="20"/>
  <c r="I27" i="20"/>
  <c r="I16" i="20"/>
  <c r="I17" i="20"/>
  <c r="I18" i="20"/>
  <c r="I19" i="20"/>
  <c r="I20" i="20"/>
  <c r="I21" i="20"/>
  <c r="I22" i="20"/>
  <c r="I23" i="20"/>
  <c r="I24" i="20"/>
  <c r="I25" i="20"/>
  <c r="I15" i="20"/>
  <c r="Y66" i="12"/>
  <c r="Y60" i="12"/>
  <c r="Y53" i="12"/>
  <c r="Y51" i="12"/>
  <c r="Y49" i="12"/>
  <c r="Y48" i="12"/>
  <c r="Y47" i="12"/>
  <c r="Y9" i="13"/>
  <c r="Y21" i="15"/>
  <c r="Y19" i="15"/>
  <c r="Y13" i="16"/>
  <c r="Y11" i="16"/>
  <c r="Y10" i="17"/>
  <c r="Y7" i="17"/>
  <c r="Y6" i="17"/>
  <c r="Y5" i="17"/>
  <c r="Y4" i="17"/>
  <c r="Y3" i="17"/>
  <c r="Y10" i="16"/>
  <c r="Y9" i="16"/>
  <c r="Y8" i="16"/>
  <c r="Y7" i="16"/>
  <c r="Y6" i="16"/>
  <c r="Y5" i="16"/>
  <c r="Y4" i="16"/>
  <c r="Y3" i="16"/>
  <c r="Y16" i="15"/>
  <c r="Y15" i="15"/>
  <c r="Y14" i="15"/>
  <c r="Y13" i="15"/>
  <c r="Y12" i="15"/>
  <c r="Y11" i="15"/>
  <c r="Y10" i="15"/>
  <c r="Y9" i="15"/>
  <c r="Y8" i="15"/>
  <c r="Y7" i="15"/>
  <c r="Y6" i="15"/>
  <c r="Y5" i="15"/>
  <c r="Y4" i="15"/>
  <c r="Y3" i="15"/>
  <c r="Y5" i="14"/>
  <c r="Y4" i="14"/>
  <c r="Y3" i="14"/>
  <c r="Y8" i="13"/>
  <c r="Y7" i="13"/>
  <c r="Y6" i="13"/>
  <c r="Y5" i="13"/>
  <c r="Y4" i="13"/>
  <c r="Y3" i="13"/>
  <c r="Y8" i="11"/>
  <c r="Y7" i="11"/>
  <c r="Y6" i="11"/>
  <c r="Y5" i="11"/>
  <c r="Y4" i="11"/>
  <c r="Y3" i="11"/>
  <c r="Y43" i="12"/>
  <c r="Y42" i="12"/>
  <c r="Y41" i="12"/>
  <c r="Y40" i="12"/>
  <c r="Y39" i="12"/>
  <c r="Y38" i="12"/>
  <c r="Y37" i="12"/>
  <c r="Y36" i="12"/>
  <c r="Y35" i="12"/>
  <c r="Y34" i="12"/>
  <c r="Y33" i="12"/>
  <c r="Y32" i="12"/>
  <c r="Y31" i="12"/>
  <c r="Y30" i="12"/>
  <c r="Y29" i="12"/>
  <c r="Y28" i="12"/>
  <c r="Y27" i="12"/>
  <c r="Y26" i="12"/>
  <c r="Y25" i="12"/>
  <c r="Y24" i="12"/>
  <c r="Y23" i="12"/>
  <c r="Y22" i="12"/>
  <c r="Y21" i="12"/>
  <c r="Y20" i="12"/>
  <c r="Y19" i="12"/>
  <c r="Y18" i="12"/>
  <c r="Y17" i="12"/>
  <c r="Y16" i="12"/>
  <c r="Y15" i="12"/>
  <c r="Y14" i="12"/>
  <c r="Y13" i="12"/>
  <c r="Y12" i="12"/>
  <c r="Y11" i="12"/>
  <c r="Y10" i="12"/>
  <c r="Y9" i="12"/>
  <c r="Y8" i="12"/>
  <c r="Y7" i="12"/>
  <c r="Y6" i="12"/>
  <c r="Y5" i="12"/>
  <c r="Y4" i="12"/>
  <c r="Y3" i="12"/>
  <c r="Y2" i="11"/>
  <c r="Y2" i="13"/>
  <c r="Y2" i="14"/>
  <c r="Y2" i="16"/>
  <c r="Y2" i="17"/>
  <c r="Y21" i="18"/>
  <c r="Y20" i="18"/>
  <c r="Y19" i="18"/>
  <c r="Y18" i="18"/>
  <c r="Y16" i="18"/>
  <c r="Y15" i="18"/>
  <c r="Y14" i="18"/>
  <c r="Y13" i="18"/>
  <c r="Y12" i="18"/>
  <c r="Y11" i="18"/>
  <c r="Y10" i="18"/>
  <c r="Y9" i="18"/>
  <c r="Y8" i="18"/>
  <c r="Y7" i="18"/>
  <c r="Y6" i="18"/>
  <c r="Y5" i="18"/>
  <c r="Y4" i="18"/>
  <c r="Y3" i="18"/>
  <c r="Y2" i="18"/>
  <c r="I87" i="12" l="1"/>
  <c r="G98" i="12" s="1"/>
  <c r="I98" i="12" s="1"/>
  <c r="I29" i="11"/>
  <c r="G40" i="11" s="1"/>
  <c r="I40" i="11" s="1"/>
  <c r="I31" i="17"/>
  <c r="G42" i="17" s="1"/>
  <c r="I42" i="17" s="1"/>
  <c r="I27" i="14"/>
  <c r="G38" i="14" s="1"/>
  <c r="I38" i="14" s="1"/>
  <c r="I42" i="15"/>
  <c r="G53" i="15" s="1"/>
  <c r="I53" i="15" s="1"/>
  <c r="I30" i="13"/>
  <c r="G41" i="13" s="1"/>
  <c r="I41" i="13" s="1"/>
  <c r="I34" i="16"/>
  <c r="G45" i="16" s="1"/>
  <c r="I45" i="16" s="1"/>
  <c r="I43" i="18"/>
  <c r="G54" i="18" s="1"/>
  <c r="I54" i="18" s="1"/>
  <c r="I58" i="19"/>
  <c r="G69" i="19" s="1"/>
  <c r="I69" i="19" s="1"/>
  <c r="Y9" i="11"/>
  <c r="G39" i="11" s="1"/>
  <c r="I39" i="11" s="1"/>
  <c r="Y10" i="13"/>
  <c r="G40" i="13" s="1"/>
  <c r="I40" i="13" s="1"/>
  <c r="Y7" i="14"/>
  <c r="G37" i="14" s="1"/>
  <c r="I37" i="14" s="1"/>
  <c r="Y22" i="15"/>
  <c r="G52" i="15" s="1"/>
  <c r="I52" i="15" s="1"/>
  <c r="Y14" i="16"/>
  <c r="G44" i="16" s="1"/>
  <c r="I44" i="16" s="1"/>
  <c r="Y11" i="17"/>
  <c r="G41" i="17" s="1"/>
  <c r="I41" i="17" s="1"/>
  <c r="Y23" i="18"/>
  <c r="G53" i="18" s="1"/>
  <c r="I53" i="18" s="1"/>
  <c r="I31" i="20"/>
  <c r="G42" i="20" s="1"/>
  <c r="I42" i="20" s="1"/>
  <c r="Y67" i="12"/>
  <c r="Y36" i="19"/>
  <c r="Y34" i="19"/>
  <c r="Y33" i="19"/>
  <c r="Y32" i="19"/>
  <c r="Y30" i="19"/>
  <c r="Y29" i="19"/>
  <c r="Y28" i="19"/>
  <c r="Y26" i="19"/>
  <c r="Y25" i="19"/>
  <c r="Y24" i="19"/>
  <c r="Y23" i="19"/>
  <c r="Y22" i="19"/>
  <c r="Y21" i="19"/>
  <c r="Y20" i="19"/>
  <c r="Y19" i="19"/>
  <c r="Y18" i="19"/>
  <c r="Y17" i="19"/>
  <c r="Y16" i="19"/>
  <c r="Y15" i="19"/>
  <c r="Y14" i="19"/>
  <c r="Y13" i="19"/>
  <c r="Y12" i="19"/>
  <c r="Y11" i="19"/>
  <c r="Y10" i="19"/>
  <c r="Y9" i="19"/>
  <c r="Y8" i="19"/>
  <c r="Y7" i="19"/>
  <c r="Y6" i="19"/>
  <c r="Y5" i="19"/>
  <c r="Y4" i="19"/>
  <c r="Y3" i="19"/>
  <c r="Y2" i="19"/>
  <c r="Y10" i="20"/>
  <c r="Y9" i="20"/>
  <c r="Y8" i="20"/>
  <c r="Y7" i="20"/>
  <c r="Y6" i="20"/>
  <c r="Y5" i="20"/>
  <c r="Y4" i="20"/>
  <c r="Y3" i="20"/>
  <c r="Y2" i="20"/>
  <c r="I42" i="13" l="1"/>
  <c r="I43" i="13" s="1"/>
  <c r="I44" i="13" s="1"/>
  <c r="I55" i="18"/>
  <c r="I56" i="18" s="1"/>
  <c r="I57" i="18" s="1"/>
  <c r="I46" i="16"/>
  <c r="I47" i="16" s="1"/>
  <c r="I48" i="16" s="1"/>
  <c r="I41" i="11"/>
  <c r="I42" i="11" s="1"/>
  <c r="I43" i="11" s="1"/>
  <c r="I43" i="17"/>
  <c r="I44" i="17" s="1"/>
  <c r="I45" i="17" s="1"/>
  <c r="I39" i="14"/>
  <c r="I40" i="14" s="1"/>
  <c r="I41" i="14" s="1"/>
  <c r="I54" i="15"/>
  <c r="I55" i="15" s="1"/>
  <c r="I56" i="15" s="1"/>
  <c r="G97" i="12"/>
  <c r="I97" i="12" s="1"/>
  <c r="I99" i="12" s="1"/>
  <c r="I100" i="12" s="1"/>
  <c r="I101" i="12" s="1"/>
  <c r="Y38" i="19"/>
  <c r="G68" i="19" s="1"/>
  <c r="I68" i="19" s="1"/>
  <c r="I70" i="19" s="1"/>
  <c r="I71" i="19" s="1"/>
  <c r="I72" i="19" s="1"/>
  <c r="Y11" i="20"/>
  <c r="G41" i="20" s="1"/>
  <c r="I41" i="20" s="1"/>
  <c r="I43" i="20" s="1"/>
  <c r="I44" i="20" s="1"/>
  <c r="I45" i="20" s="1"/>
</calcChain>
</file>

<file path=xl/sharedStrings.xml><?xml version="1.0" encoding="utf-8"?>
<sst xmlns="http://schemas.openxmlformats.org/spreadsheetml/2006/main" count="3597" uniqueCount="546">
  <si>
    <t>Valymo grupė</t>
  </si>
  <si>
    <t>Apskritis</t>
  </si>
  <si>
    <t>Objektas</t>
  </si>
  <si>
    <t>Adresas</t>
  </si>
  <si>
    <t>Pašto kodas</t>
  </si>
  <si>
    <t xml:space="preserve">Darbo laikas </t>
  </si>
  <si>
    <t>Miesas ar kaimas (M/K)</t>
  </si>
  <si>
    <t>Darbuotojų ar etatų skaičius</t>
  </si>
  <si>
    <t>Dviračiai pašte</t>
  </si>
  <si>
    <t>KAS patalpų plotas (kv.m)</t>
  </si>
  <si>
    <t>KAS valymo periodiškumas, kartai per savaitę (vasaros sezonu/žiemos sezonu)</t>
  </si>
  <si>
    <t>Kitų (laiškininkų paštuose ir logistikos centrų sandėliavimo, sanitarinių) patalpų plotas (kv.m)</t>
  </si>
  <si>
    <t>Kitų (laiškininkų paštuose ir logistikos centrų sandėliavimo + sanitarinių) patalpų valymo periodiškumas, kartai per savaitę (vasaros sezonu/žiemos sezonu)</t>
  </si>
  <si>
    <t>Administracinių patalpų plotas (kv.m)</t>
  </si>
  <si>
    <t>Administracinių patalpų valymo periodiškumas, kartai per savaitę (vasaros sezonu/žiemos sezonu)</t>
  </si>
  <si>
    <t>Teritorijos plotas (kv.m)</t>
  </si>
  <si>
    <t>Teritorijos valymo periodiškumas 03-11 mėnesiais, kartai per mėnesį</t>
  </si>
  <si>
    <t>Teritorijos valymo periodiškumas 12-02 mėnesiais, kartai per savaitę</t>
  </si>
  <si>
    <t>Ypatingos reikalaujamos sąlygos patalpų ir teritorijos valymui</t>
  </si>
  <si>
    <t>Švaros palaikymo paslauga</t>
  </si>
  <si>
    <t>Mato vienetas</t>
  </si>
  <si>
    <t>Įkainis 1 karto/vienam mato vienetui (EUR be PVM) - pildo tiekėjas</t>
  </si>
  <si>
    <t>Mato vienetų skaičius per visą sutarties galiojimo laikotarpį*</t>
  </si>
  <si>
    <t>Viso suma (EUR) be PVM per 18 mėn</t>
  </si>
  <si>
    <t>A</t>
  </si>
  <si>
    <t>Vilniaus</t>
  </si>
  <si>
    <t>Vilniaus Jeruzalės siuntų centras</t>
  </si>
  <si>
    <t>Jeruzalės g. 14, Vilnius</t>
  </si>
  <si>
    <t>P 5.00-16.00, A-Pn 6.00-16.00</t>
  </si>
  <si>
    <t>Š 5.00-16.00</t>
  </si>
  <si>
    <t>M</t>
  </si>
  <si>
    <t>0</t>
  </si>
  <si>
    <t>3/5</t>
  </si>
  <si>
    <t>-</t>
  </si>
  <si>
    <t>1 mėnuo</t>
  </si>
  <si>
    <t>Vilniaus senamiesčio siuntų centras</t>
  </si>
  <si>
    <t>Totorių g. 8, Vilnius</t>
  </si>
  <si>
    <t>P-Pn 06.00-16.00</t>
  </si>
  <si>
    <t>Š 6.00–11.00</t>
  </si>
  <si>
    <t>Spaustuvė</t>
  </si>
  <si>
    <t>Geologų g. 6, Vilnius</t>
  </si>
  <si>
    <t>P-Pn 7:30-18:00</t>
  </si>
  <si>
    <t xml:space="preserve">Š 8:00-14:00    </t>
  </si>
  <si>
    <t>2</t>
  </si>
  <si>
    <t>5</t>
  </si>
  <si>
    <t>Vilniaus Karoliniškių siuntų centras</t>
  </si>
  <si>
    <t>L. Asanavičiūtės g. 17, Vilnius</t>
  </si>
  <si>
    <t>P-Pn 5.30-16.00,</t>
  </si>
  <si>
    <t>Š 5.30-12.00</t>
  </si>
  <si>
    <t>Vilniaus Logistikos centras (Metalo)</t>
  </si>
  <si>
    <t>Metalo g. 5, Vilnius</t>
  </si>
  <si>
    <t>P-S 00.00-24.00</t>
  </si>
  <si>
    <t>5/7</t>
  </si>
  <si>
    <t>1308</t>
  </si>
  <si>
    <t>2/3</t>
  </si>
  <si>
    <t>7</t>
  </si>
  <si>
    <t>Šunų patalpos valymas - galima valyti su įprastomis dezinfekcinėmis priemonėmis, tačiau keisti šluostes.</t>
  </si>
  <si>
    <t>žr. techninę specifikaciją</t>
  </si>
  <si>
    <t>Vilniaus logistikos centras 2</t>
  </si>
  <si>
    <t>Sodybų g. 30, Vilnius</t>
  </si>
  <si>
    <t>D</t>
  </si>
  <si>
    <t>Vilniaus 30 paštas</t>
  </si>
  <si>
    <t>Tyzenhauzų g. 4, Vilnius</t>
  </si>
  <si>
    <t>P-Pn 10.00-19.00</t>
  </si>
  <si>
    <t>Š 9.00-13.00</t>
  </si>
  <si>
    <t>Elektrėnų paštas</t>
  </si>
  <si>
    <t xml:space="preserve">Trakų g. 4A, 26001 Elektrėnai </t>
  </si>
  <si>
    <t>P-Pn 9.00-18.00</t>
  </si>
  <si>
    <t>Taip</t>
  </si>
  <si>
    <t>Nemenčinės paštas</t>
  </si>
  <si>
    <t>Švenčionių g. 18, Nemenčinė, 15019 Vilniaus r. sav.</t>
  </si>
  <si>
    <t>P-Pn 8.00-17.00</t>
  </si>
  <si>
    <t>K</t>
  </si>
  <si>
    <t>3/3</t>
  </si>
  <si>
    <t>Avižienių paštas</t>
  </si>
  <si>
    <t xml:space="preserve">Sudervės g. 9, Avižieniai, 14013 Vilniaus r. sav.) </t>
  </si>
  <si>
    <t>A-Pn 8.00-18.00</t>
  </si>
  <si>
    <t>Š. 8:00 -12:00</t>
  </si>
  <si>
    <t>1/3</t>
  </si>
  <si>
    <t>B</t>
  </si>
  <si>
    <t>Vilniaus 4-asis paštas</t>
  </si>
  <si>
    <t>Saltoniškių g. 9, 08001 Vilnius</t>
  </si>
  <si>
    <t>P-S 8.00-22.00</t>
  </si>
  <si>
    <t>Vilniaus 21-asis paštas</t>
  </si>
  <si>
    <t>Jeruzalės g. 4, 08018 Vilnius</t>
  </si>
  <si>
    <t>Š 10.00-15.00</t>
  </si>
  <si>
    <t>Vilniaus 51-asis paštas</t>
  </si>
  <si>
    <t>Žirmūnų g. 2, 09008 Vilnius</t>
  </si>
  <si>
    <t>P-Š 10.00-19.00</t>
  </si>
  <si>
    <t>Vilniaus 58-asis paštas</t>
  </si>
  <si>
    <t xml:space="preserve">Visalaukio g. 1, 12011, Vilnius </t>
  </si>
  <si>
    <t>Š 10.00-14.00</t>
  </si>
  <si>
    <t>Vilniaus Kalnėnų paštas</t>
  </si>
  <si>
    <t>Moravų g. 7, Vilnius</t>
  </si>
  <si>
    <t>P-Pn 10.00-20.00</t>
  </si>
  <si>
    <t>Š-S 10.00-18.00</t>
  </si>
  <si>
    <t>Vilniaus 3-asis paštas</t>
  </si>
  <si>
    <t>Priegliaus g. 1, 06005 Vilnius</t>
  </si>
  <si>
    <t xml:space="preserve">P-Pn 10.00-20.00  </t>
  </si>
  <si>
    <t>Š 10.00-19.00 S 10.00 – 18.00</t>
  </si>
  <si>
    <t>Vilniaus 11-asis paštas</t>
  </si>
  <si>
    <t>Ozo g. 25, 07016 Vilnius „Akropolis“</t>
  </si>
  <si>
    <t>P-S 10.00- 22.00</t>
  </si>
  <si>
    <t>Vilniaus 22-asis paštas</t>
  </si>
  <si>
    <t>Medeinos g. 8, 06001 Vilnius</t>
  </si>
  <si>
    <t>P-Pn 9.00-19.00</t>
  </si>
  <si>
    <t>Š 9.00-17.00</t>
  </si>
  <si>
    <t>Vilniaus 60-asis paštas</t>
  </si>
  <si>
    <t>Ukmergės g. 233, 07018 Vilnius</t>
  </si>
  <si>
    <t>Š 9.00-15.00</t>
  </si>
  <si>
    <t>Vilniaus 59-asis paštas</t>
  </si>
  <si>
    <t>Kedrų g. 4, 03023 Vilnius</t>
  </si>
  <si>
    <t>Vilniaus 57-asis paštas</t>
  </si>
  <si>
    <t>Ozo g. 18, 08013 Vilnius „OZAS“</t>
  </si>
  <si>
    <t>P-Š 10.00-21.00</t>
  </si>
  <si>
    <t>S 10.00-21.00</t>
  </si>
  <si>
    <t>Vilniaus 8-ojo pašto pirmasis poskyris</t>
  </si>
  <si>
    <t>Kareivių g. 11 A, 09026 Vilnius</t>
  </si>
  <si>
    <t>Š 10.00-17.00</t>
  </si>
  <si>
    <t>Vilniaus 40-asis paštas</t>
  </si>
  <si>
    <t>Antakalnio g. 75, 10007 Vilnius</t>
  </si>
  <si>
    <t>Š 9.00-14.00</t>
  </si>
  <si>
    <t>Vilniaus 8-asis paštas</t>
  </si>
  <si>
    <t>Žirmūnų g. 64, 09023 Vilnius</t>
  </si>
  <si>
    <t>P-Pn 9.00-21.00</t>
  </si>
  <si>
    <t>Š-S 10.00-19.00</t>
  </si>
  <si>
    <t>Vilniaus 17-asis paštas</t>
  </si>
  <si>
    <t>Rygos g. 8, 05009 Vilnius</t>
  </si>
  <si>
    <t>Vilniaus 6-asis paštas</t>
  </si>
  <si>
    <t>Mindaugo g. 25, 03011 Vilnius</t>
  </si>
  <si>
    <t>P-Pn 9.00-20.00</t>
  </si>
  <si>
    <t>Š-S 9.00-17.00</t>
  </si>
  <si>
    <t>Vilniaus 26-asis paštas</t>
  </si>
  <si>
    <t>Ukmergės g. 308, Vilnius (PC Domus Pro</t>
  </si>
  <si>
    <t>P-Š 10.00-20.00</t>
  </si>
  <si>
    <t>S 10.00-19.00</t>
  </si>
  <si>
    <t>Vilniaus 50-asis paštas</t>
  </si>
  <si>
    <t>Vilniaus 61-asis paštas</t>
  </si>
  <si>
    <t>C</t>
  </si>
  <si>
    <t>Vilniaus 43-asis paštas</t>
  </si>
  <si>
    <t>Architektų g. 19, 04001 Vilnius</t>
  </si>
  <si>
    <t>3</t>
  </si>
  <si>
    <t>Pabradės paštas</t>
  </si>
  <si>
    <t>Pašto g. 13, Pabradė, 18017 Švenčionių r. sav.</t>
  </si>
  <si>
    <t>Trakų paštas</t>
  </si>
  <si>
    <t>Vytauto g. 22, 21001 Trakai</t>
  </si>
  <si>
    <t>P-Pn 8:00-17:00</t>
  </si>
  <si>
    <t>Š 9:00-13:00</t>
  </si>
  <si>
    <t>Švenčionėlių paštas</t>
  </si>
  <si>
    <t>Švenčionių g. 2, Švenčionėliai, 18022 Švenčionių r. sav.</t>
  </si>
  <si>
    <t>Š 8:00-13:00</t>
  </si>
  <si>
    <t>Šalčininkų paštas</t>
  </si>
  <si>
    <t>Vilniaus g. 61, 17001 Šalčininkai</t>
  </si>
  <si>
    <t>Jašiūnų paštas</t>
  </si>
  <si>
    <t>M. Balinskio g. 2, Jašiūnai, 17038 Šalčininkų r. sav.</t>
  </si>
  <si>
    <t>A-Pn 8.00-17.00</t>
  </si>
  <si>
    <t>Š 8.00-12.00</t>
  </si>
  <si>
    <t>2/2</t>
  </si>
  <si>
    <t>1/2</t>
  </si>
  <si>
    <t>Švenčionių paštas</t>
  </si>
  <si>
    <t>Vilniaus g. 18, 18001 Švenčionys</t>
  </si>
  <si>
    <t>P-Pn 8:00-17.00</t>
  </si>
  <si>
    <t>Vilniaus 7-asis paštas</t>
  </si>
  <si>
    <t>Krivių g. 4, 01025 Vilnius</t>
  </si>
  <si>
    <t>Vilniaus 42-asis paštas</t>
  </si>
  <si>
    <t>Kalvarijų g. 121, 08009 Vilnius</t>
  </si>
  <si>
    <t>Juodšilių paštas</t>
  </si>
  <si>
    <t>Mokyklos g. 9, Juodšiliai, 14001 Vilniaus r. sav.;</t>
  </si>
  <si>
    <t>A-Pn 9.00-16.00</t>
  </si>
  <si>
    <t>Ukmergės paštas</t>
  </si>
  <si>
    <t>Kauno g. 11, 20001 Ukmergė</t>
  </si>
  <si>
    <t>P-Pn 9:00-18:00</t>
  </si>
  <si>
    <t>Širvintų paštas</t>
  </si>
  <si>
    <t>I. Šeiniaus g. 6, 19001 Širvintos</t>
  </si>
  <si>
    <t>Vilniaus 41-asis paštas</t>
  </si>
  <si>
    <t>Gerovės g. 29, 11005 Vilnius</t>
  </si>
  <si>
    <t>E</t>
  </si>
  <si>
    <t>1 karto valymas per 1 mėn.</t>
  </si>
  <si>
    <t>P-Pn 8:00-16:30</t>
  </si>
  <si>
    <t>P-Pn 9.00-17.30</t>
  </si>
  <si>
    <t>315-asis klientų aptarnavimo skyrius</t>
  </si>
  <si>
    <t>S.Batoro g. 43 (Naujoji Vilnia), Vilnius</t>
  </si>
  <si>
    <t>316-asis klientų aptarnavimo skyrius</t>
  </si>
  <si>
    <t>Parko g. 34a (prie PC "IKI", Naujoji Vilnia), Vilnius</t>
  </si>
  <si>
    <t>318-asis klientų aptarnavimo skyrius</t>
  </si>
  <si>
    <t xml:space="preserve">Vilniaus g. 52 (prie PC "Maxima"), Šalčininkai </t>
  </si>
  <si>
    <t>337-asis klientų aptarnavimo skyrius</t>
  </si>
  <si>
    <t>Dariaus ir Girėno 5a, Vilnius</t>
  </si>
  <si>
    <t>417-asis klientų aptarnavimo skyrius</t>
  </si>
  <si>
    <t>Gegužės a. 18, Eišiškės, Šalčininkų r.</t>
  </si>
  <si>
    <t>P-Pn 9:00-17:30</t>
  </si>
  <si>
    <t>309-asis klientų aptarnavimo skyrius</t>
  </si>
  <si>
    <t xml:space="preserve">Geležinkelio g. 16 (prie Geležinkelio stoties), Vilnius </t>
  </si>
  <si>
    <t>606-asis klientų aptarnavimo skyrius</t>
  </si>
  <si>
    <t>Savanorių pr. 40 (prie PC "Maxima"), Vilnius</t>
  </si>
  <si>
    <t>Viso per 18 mėn už pagrindines paslaugas EUR be PVM:</t>
  </si>
  <si>
    <t>Papildomos paslaugos</t>
  </si>
  <si>
    <t>Eil. Nr.</t>
  </si>
  <si>
    <t>Regionas</t>
  </si>
  <si>
    <t>Paslaugų pavadinimas</t>
  </si>
  <si>
    <t>Detalizacija</t>
  </si>
  <si>
    <t>Orientacinis paslaugos teikimo dažnis/periodiškumas</t>
  </si>
  <si>
    <t>Paslaugų apimtis per visą sutarties galiojimo laikotarpį*/**</t>
  </si>
  <si>
    <r>
      <t xml:space="preserve">Švaros palaikymo/budėjimo paslauga </t>
    </r>
    <r>
      <rPr>
        <i/>
        <sz val="9"/>
        <rFont val="Calibri"/>
        <family val="2"/>
        <charset val="186"/>
        <scheme val="minor"/>
      </rPr>
      <t>(žr. techninę specifikaciją)</t>
    </r>
  </si>
  <si>
    <t>Pagal PO poreikį</t>
  </si>
  <si>
    <t xml:space="preserve">1 val. </t>
  </si>
  <si>
    <r>
      <t xml:space="preserve">Lauko ir vidaus langų valymas </t>
    </r>
    <r>
      <rPr>
        <i/>
        <sz val="9"/>
        <rFont val="Calibri"/>
        <family val="2"/>
        <charset val="186"/>
        <scheme val="minor"/>
      </rPr>
      <t>(žr. techninę specifikaciją)</t>
    </r>
  </si>
  <si>
    <t>1 kv. m</t>
  </si>
  <si>
    <r>
      <t xml:space="preserve">Papildomos patalpų paslaugos </t>
    </r>
    <r>
      <rPr>
        <i/>
        <sz val="9"/>
        <rFont val="Times New Roman"/>
        <family val="1"/>
        <charset val="186"/>
      </rPr>
      <t>(žr. techninę specifikaciją)</t>
    </r>
  </si>
  <si>
    <r>
      <t>Grindų valymas</t>
    </r>
    <r>
      <rPr>
        <i/>
        <sz val="9"/>
        <rFont val="Times New Roman"/>
        <family val="1"/>
        <charset val="186"/>
      </rPr>
      <t xml:space="preserve"> (žr. techninę specifikaciją)</t>
    </r>
  </si>
  <si>
    <r>
      <t xml:space="preserve">Papildomos teritorijos paslaugos </t>
    </r>
    <r>
      <rPr>
        <i/>
        <sz val="9"/>
        <rFont val="Times New Roman"/>
        <family val="1"/>
        <charset val="186"/>
      </rPr>
      <t>(žr. techninę specifikaciją)</t>
    </r>
  </si>
  <si>
    <r>
      <t>Patalpų valymas po statybų/rekonstrukcijų</t>
    </r>
    <r>
      <rPr>
        <i/>
        <sz val="9"/>
        <rFont val="Times New Roman"/>
        <family val="1"/>
        <charset val="186"/>
      </rPr>
      <t xml:space="preserve"> (žr. techninę specifikaciją)</t>
    </r>
  </si>
  <si>
    <t>1 kv. m.</t>
  </si>
  <si>
    <r>
      <t xml:space="preserve">Papildomos reguliarios patalpų paslaugos </t>
    </r>
    <r>
      <rPr>
        <i/>
        <sz val="9"/>
        <rFont val="Times New Roman"/>
        <family val="1"/>
        <charset val="186"/>
      </rPr>
      <t>(žr. techninę specifikaciją)</t>
    </r>
  </si>
  <si>
    <r>
      <t xml:space="preserve">Žolės pjovimas ir krūmų genėjimas kituose objektuose </t>
    </r>
    <r>
      <rPr>
        <i/>
        <sz val="9"/>
        <rFont val="Times New Roman"/>
        <family val="1"/>
        <charset val="186"/>
      </rPr>
      <t>(žr. techninę specifikaciją)</t>
    </r>
  </si>
  <si>
    <t>100 kv. m.</t>
  </si>
  <si>
    <r>
      <t xml:space="preserve">Sniego nuvalymas kituose objektuose  </t>
    </r>
    <r>
      <rPr>
        <i/>
        <sz val="9"/>
        <rFont val="Times New Roman"/>
        <family val="1"/>
        <charset val="186"/>
      </rPr>
      <t>(žr. techninę specifikaciją)</t>
    </r>
  </si>
  <si>
    <t>Šiukšlių rinkimas, susikaupusių nešvarumų panaikinimas (purvo sankaupos ir t.t.) nuo lauko teritorijos (žr. techninę specifikaciją)</t>
  </si>
  <si>
    <t>Papildomos reguliarios teritorijos paslaugos (žr. techninę specifikaciją)</t>
  </si>
  <si>
    <t>Terminalų išorės ir stalčių valymas (žr. techninę specifikaciją)</t>
  </si>
  <si>
    <t>Terminalą sudarančių kolonų skaičius</t>
  </si>
  <si>
    <t>iki 10 kolonų</t>
  </si>
  <si>
    <t>1 vnt.</t>
  </si>
  <si>
    <t>Nuo 11 iki 19 kolonų</t>
  </si>
  <si>
    <t>Daugiau nei 20 kolonų</t>
  </si>
  <si>
    <t>Teritorijos prie/ aplink terminalą valymas (įskaitant sniegą), bet ne daugiau negu 3 m. spinduliu***</t>
  </si>
  <si>
    <t>Viso per 18 mėn už papildomas paslaugas EUR be PVM:</t>
  </si>
  <si>
    <t xml:space="preserve"> PASTABOS:</t>
  </si>
  <si>
    <t>Įkainiuose turi būti įvertintos visos papildomos ir administravimo išlaidos</t>
  </si>
  <si>
    <t>* šie kiekiai ir periodiškumas yra tik planuojami ir paslaugos bus perkamos bei už jas mokama pagal faktinį PO poreikį ir dažnį</t>
  </si>
  <si>
    <t>**šis plotas paskaičiuojamas valomų objektų skaičių dauginant iš valomo objekto ploto ir dauginant iš sutarties trukmės (18 mėn)</t>
  </si>
  <si>
    <t xml:space="preserve">***jei terminalas pastatytas nepaliekant tarpo tarp tarminalo ir pastato sienos/ fasado - paslaugos turi būti suteiktos iš 3 terminalo pusių. Tais atvejais, kai yra galimybė išvalyti tarpą tarp pastato fasado / sienos ir terminalo galinės pusės - paslaugos turi būti suteiktos iš visų 4 terminalo pusių. Tais atvejais kai paslaugos teikiamos nukėlus terminalą - paslaugos turi apimti ir terminalo pado / stovėjimo vietos tvarkymą. </t>
  </si>
  <si>
    <t xml:space="preserve">Paslaugų kaina, EUR be PVM </t>
  </si>
  <si>
    <t>Lyginamasis svoris</t>
  </si>
  <si>
    <t xml:space="preserve">Perskaičiuota paslaugų kaina vertinimui, EUR be PVM </t>
  </si>
  <si>
    <t xml:space="preserve">Pagrindinių paslaugų 18 mėn. kaina EUR be PVM </t>
  </si>
  <si>
    <t xml:space="preserve">Papildomų paslaugų 18 mėn. kaina EUR be PVM </t>
  </si>
  <si>
    <t>Viso per 18 mėn. Bendra paslaugų kaina vertinimui, EUR be PVM</t>
  </si>
  <si>
    <t>PVM 21 proc.</t>
  </si>
  <si>
    <t>Viso per 18 mėn. Bendra paslaugų kaina vertinimui, EUR su PVM</t>
  </si>
  <si>
    <t>Kauno</t>
  </si>
  <si>
    <t>Kauno Šilainių siuntų centras</t>
  </si>
  <si>
    <t>Baltų pr. 49B, Kaunas</t>
  </si>
  <si>
    <t>P-K 7.30-16.15</t>
  </si>
  <si>
    <t>Pn 7.30-15.00</t>
  </si>
  <si>
    <t xml:space="preserve">Kauno logistikos centras </t>
  </si>
  <si>
    <t>Erdvės g. 68, Ramučių km., Kauno r.</t>
  </si>
  <si>
    <t>P-Š 6:00-24:00</t>
  </si>
  <si>
    <t>1000</t>
  </si>
  <si>
    <t>6</t>
  </si>
  <si>
    <t>Kauno 18-asis paštas</t>
  </si>
  <si>
    <t>Veiverių g. 35, 46005 Kaunas</t>
  </si>
  <si>
    <t>Kauno 44-asis paštas</t>
  </si>
  <si>
    <t>Karaliaus Mindaugo pr. 49, 44051 Kaunas</t>
  </si>
  <si>
    <t xml:space="preserve">P-S 10.00-21.00 </t>
  </si>
  <si>
    <t>Kauno 28-ojo pašto ketvirtasis poskyris</t>
  </si>
  <si>
    <t xml:space="preserve">Žemaičių pl. 23, 48013 Kaunas </t>
  </si>
  <si>
    <t>Kauno 26-asis paštas</t>
  </si>
  <si>
    <t>Varnių g. 41, 48005 Kaunas</t>
  </si>
  <si>
    <t>Kauno 22-asis paštas</t>
  </si>
  <si>
    <t>Baltijos g. 58, Kaunas</t>
  </si>
  <si>
    <t>Kauno 39-asis paštas</t>
  </si>
  <si>
    <t>Islandijos pl. 32, 47019 Kaunas</t>
  </si>
  <si>
    <t>Kėdainių paštas</t>
  </si>
  <si>
    <t>J. Basanavičiaus g. 59, 57001 Kėdainiai</t>
  </si>
  <si>
    <t>taip</t>
  </si>
  <si>
    <t>Prienų paštas</t>
  </si>
  <si>
    <t>J. Brundzos g. 1, 59001 Prienai</t>
  </si>
  <si>
    <t>Kauno 18-asis paštas_Laišk</t>
  </si>
  <si>
    <t>Veiverių g. 35A, 46005 Kaunas</t>
  </si>
  <si>
    <t>Kauno 3-asis paštas</t>
  </si>
  <si>
    <t>A. Juozapavičiaus pr. 81, 45012 Kaunas</t>
  </si>
  <si>
    <t>Kauno 43-iasis paštas</t>
  </si>
  <si>
    <t>P. Lukšio g. 58-1, 49001 Kaunas</t>
  </si>
  <si>
    <t>Akademijos paštas, Kauno r. sav.</t>
  </si>
  <si>
    <t>Pilėnų g. 1, Akademija, 53347 Kauno r. sav.</t>
  </si>
  <si>
    <t>A-Pn 7.30-16.30</t>
  </si>
  <si>
    <t>Š 7:30-11.30</t>
  </si>
  <si>
    <t>Raseinių paštas</t>
  </si>
  <si>
    <t>Maironio g. 2, 60001 Raseiniai</t>
  </si>
  <si>
    <t>Kauno 31-asis paštas</t>
  </si>
  <si>
    <t>Chemijos g. 2, 51001 Kaunas</t>
  </si>
  <si>
    <t>Kauno 21-asis paštas</t>
  </si>
  <si>
    <t>Raudondvario pl. 184, 47001 Kaunas</t>
  </si>
  <si>
    <t>Kauno 41-asis paštas</t>
  </si>
  <si>
    <t>V. Krėvės pr. 97A, 50019 Kaunas</t>
  </si>
  <si>
    <t xml:space="preserve">Š 9.00-14.00 </t>
  </si>
  <si>
    <t>Kauno 9-asis paštas</t>
  </si>
  <si>
    <t>Savanorių pr. 214A, 50001 Kaunas</t>
  </si>
  <si>
    <t>Kaišiadorių paštas</t>
  </si>
  <si>
    <t>Gedimino g. 61, 56001 Kaišiadorys</t>
  </si>
  <si>
    <t>Garliavos paštas</t>
  </si>
  <si>
    <t>Vytauto g. 60, Garliava, 53030 Kauno r. sav.</t>
  </si>
  <si>
    <t>P-Pn 8.00-19.00</t>
  </si>
  <si>
    <t>Š 8.00-13.00</t>
  </si>
  <si>
    <t>Jonavos paštas</t>
  </si>
  <si>
    <t>Žeimių g. 11, 55001 Jonava</t>
  </si>
  <si>
    <t>Kauno centrinis paštas (laiškininkai)</t>
  </si>
  <si>
    <t>Laisvės al. 102, Kaunas</t>
  </si>
  <si>
    <t>P-Pn 6.15-16.00</t>
  </si>
  <si>
    <t>Š 6.15-16.00</t>
  </si>
  <si>
    <t>Kauno 20 paštas</t>
  </si>
  <si>
    <t>Didžioji g. 82, 45009 Kaunas</t>
  </si>
  <si>
    <t>P-Pn 10..00-18.00</t>
  </si>
  <si>
    <t>Kauno 14-asis paštas</t>
  </si>
  <si>
    <t>R. Kalantos g. 55, 52005 Kaunas</t>
  </si>
  <si>
    <t>003-asis klientų aptarnavimo skyrius</t>
  </si>
  <si>
    <t>Kovo 11-osios g. 22 (prie PC "IKI"), Kaunas</t>
  </si>
  <si>
    <t>P-Pn 8:30-17:00</t>
  </si>
  <si>
    <t>005-asis klientų aptarnavimo skyrius</t>
  </si>
  <si>
    <t>V.Krėvės pr. 97 (prie PC "Saulėtekis"), Kaunas</t>
  </si>
  <si>
    <t>006-asis klientų aptarnavimo skyrius</t>
  </si>
  <si>
    <t>Žemaičių pl. 23 (prie PC "IKI"), Kaunas</t>
  </si>
  <si>
    <t>014-asis klientų aptarnavimo skyrius</t>
  </si>
  <si>
    <t>P.Lukšio g. 60 (prie PC "IKI"), Kaunas</t>
  </si>
  <si>
    <t>018-asis klientų aptarnavimo skyrius</t>
  </si>
  <si>
    <t>J.Basanavičiaus g. 6, Jonava</t>
  </si>
  <si>
    <t>929-asis klientų aptarnavimo skyrius</t>
  </si>
  <si>
    <t>A.Juozapavičiaus pr. 56 (prie PC "Šilas"), Kaunas</t>
  </si>
  <si>
    <t>934-asis klientų aptarnavimo skyrius</t>
  </si>
  <si>
    <t>Gegučių g. 13 , Kėdainiai (prie PC "IKI")</t>
  </si>
  <si>
    <r>
      <t xml:space="preserve">Švaros palaikymo/budėjimo paslauga </t>
    </r>
    <r>
      <rPr>
        <i/>
        <sz val="9"/>
        <rFont val="Times New Roman"/>
        <family val="1"/>
        <charset val="186"/>
      </rPr>
      <t>(žr. techninę specifikaciją)</t>
    </r>
  </si>
  <si>
    <r>
      <t xml:space="preserve">Lauko ir vidaus langų valymas </t>
    </r>
    <r>
      <rPr>
        <i/>
        <sz val="9"/>
        <rFont val="Times New Roman"/>
        <family val="1"/>
        <charset val="186"/>
      </rPr>
      <t>(žr. techninę specifikaciją)</t>
    </r>
  </si>
  <si>
    <t>1 kv. m.,</t>
  </si>
  <si>
    <t xml:space="preserve">***jei terminalas pastatytas nepaliekant tarpo tarp terminalo ir pastato sienos/ fasado - paslaugos turi būti suteiktos iš 3 terminalo pusių. Tais atvejais, kai yra galimybė išvalyti tarpą tarp pastato fasado / sienos ir terminalo galinės pusės - paslaugos turi būti suteiktos iš visų 4 terminalo pusių. Tais atvejais kai paslaugos teikiamos nukėlus terminalą - paslaugos turi apimti ir terminalo pado / stovėjimo vietos tvarkymą. </t>
  </si>
  <si>
    <t>Klaipėdos</t>
  </si>
  <si>
    <t>Klaipėdos Liepų siuntų centras</t>
  </si>
  <si>
    <t>Liepų g. 54, Klaipėda</t>
  </si>
  <si>
    <t>P-Pn 7.00-14.30</t>
  </si>
  <si>
    <t>Š 7.00-12.00</t>
  </si>
  <si>
    <t>Klaipėdos logistikos centras</t>
  </si>
  <si>
    <t>Mainų g. 6, Klaipėda</t>
  </si>
  <si>
    <t>P-Pn 7.30-18.00</t>
  </si>
  <si>
    <t>Š 8.00-14.00</t>
  </si>
  <si>
    <t>Klaipėdos 19-asis paštas</t>
  </si>
  <si>
    <t>Taikos pr. 139, 94013 Klaipėda</t>
  </si>
  <si>
    <t>Š-S 10.00-15.00</t>
  </si>
  <si>
    <t>Klaipėdos 17-asis paštas</t>
  </si>
  <si>
    <t>Naujoji g. 29, Kalotės k., 92030 Klaipėdos r. sav.</t>
  </si>
  <si>
    <t>Š 8.30-14.00</t>
  </si>
  <si>
    <t>Palangos paštas</t>
  </si>
  <si>
    <t>Malūno g. 10 Palanga</t>
  </si>
  <si>
    <t>Klaipėdos 2-asis paštas</t>
  </si>
  <si>
    <t>Taikos pr. 61, 92001 Klaipėda</t>
  </si>
  <si>
    <t>P-S 10.00-21.00</t>
  </si>
  <si>
    <t>Klaipėdos 8-asis paštas</t>
  </si>
  <si>
    <t>H.Manto g. 90-1, 92295 Klaipėda</t>
  </si>
  <si>
    <t>S 10.00-18.00</t>
  </si>
  <si>
    <t>Klaipėdos 18-asis paštas</t>
  </si>
  <si>
    <t>H.Manto g. 7, 91031 Klaipėda</t>
  </si>
  <si>
    <t>Priekulės paštas</t>
  </si>
  <si>
    <t>Žirgų g. 41, Priekulės II k., 96047 Klaipėdos r. sav.</t>
  </si>
  <si>
    <t>A-Pn 8.00-16.00</t>
  </si>
  <si>
    <t>Š 8.00-13.30</t>
  </si>
  <si>
    <t>Kretingos paštas</t>
  </si>
  <si>
    <t>Rotušės a. 10, 97001 Kretinga</t>
  </si>
  <si>
    <t>Klaipėdos 10-asis paštas</t>
  </si>
  <si>
    <t>Taikos pr. 101, 94001 Klaipėda</t>
  </si>
  <si>
    <t>Šilutės paštas</t>
  </si>
  <si>
    <t>Lietuvininkų g. 23/ Gudobelių a. 2, 99001 Šilutė</t>
  </si>
  <si>
    <t>Gargždų paštas</t>
  </si>
  <si>
    <t>Kvietinių g. 4, Gargždai, 96001 Klaipėdos r. sav.</t>
  </si>
  <si>
    <t xml:space="preserve">Palangos Siuntų centras </t>
  </si>
  <si>
    <t>Klaipėdos pl. 62A, palanga</t>
  </si>
  <si>
    <t>P-Pn 8.30-15.30</t>
  </si>
  <si>
    <t>Š 8.30-12.30</t>
  </si>
  <si>
    <t xml:space="preserve">Klaipėdos 15-asis paštas </t>
  </si>
  <si>
    <t>Taikos pr. 119, 94007 Klaipėda</t>
  </si>
  <si>
    <t>P-Pn 07.00-16.00</t>
  </si>
  <si>
    <t>Š 07.00-11.00</t>
  </si>
  <si>
    <t>703-asis klientų aptarnavimo skyrius</t>
  </si>
  <si>
    <t>Naikupės g. 14 (prie PC "Saulutė"), Klaipėda</t>
  </si>
  <si>
    <t>727-asis klientų aptarnavimo skyrius</t>
  </si>
  <si>
    <t>Debreceno g. 61 Klaipėda (prie Grūstės)</t>
  </si>
  <si>
    <t>729-asis klientų aptarnavimo skyrius</t>
  </si>
  <si>
    <t>Cintjoniškių g. 11A, Šilutė</t>
  </si>
  <si>
    <t>804-asis klientų aptarnavimo skyrius</t>
  </si>
  <si>
    <t>Vingio g. 29 (prie PC "Rimi"), Klaipėda</t>
  </si>
  <si>
    <t>Panevėžio</t>
  </si>
  <si>
    <t>BP Tinklų g. 25B, Panevėžys</t>
  </si>
  <si>
    <t>Tinklų g. 25B, Panevėžys</t>
  </si>
  <si>
    <t>P-Š 6:00-19:00</t>
  </si>
  <si>
    <t>Panevėžio RYO paštas</t>
  </si>
  <si>
    <t>Savitiškio g. 61, panevėžys</t>
  </si>
  <si>
    <t>P-Pn 10.00-21.00</t>
  </si>
  <si>
    <t>Š-S 10.00-21.00</t>
  </si>
  <si>
    <t>Panevėžio 5-asis paštas</t>
  </si>
  <si>
    <t xml:space="preserve">Klaipėdos g. 82, 37001 Panevėžys </t>
  </si>
  <si>
    <t>Panevėžio Basanavičiaus paštas</t>
  </si>
  <si>
    <t>Ukmergės g. 18, 36014 Panevėžys</t>
  </si>
  <si>
    <t>Kupiškio paštas</t>
  </si>
  <si>
    <t>Gedimino g. 27, 40001 Kupiškis</t>
  </si>
  <si>
    <t>Biržų paštas</t>
  </si>
  <si>
    <t>J. Basanavičiaus g. 1, 41001 Biržai</t>
  </si>
  <si>
    <t>Pasvalio paštas</t>
  </si>
  <si>
    <t>Vilniaus g. 3, 39001 Pasvalys</t>
  </si>
  <si>
    <t>Panevėžio centrinis paštas</t>
  </si>
  <si>
    <t>Respublikos g. 60, 35001 Panevėžys</t>
  </si>
  <si>
    <t>5/5</t>
  </si>
  <si>
    <t>Rokiškio paštas</t>
  </si>
  <si>
    <t>Respublikos g. 92, 42001 Rokiškis</t>
  </si>
  <si>
    <t xml:space="preserve">P-Pn 8.30-17.30      </t>
  </si>
  <si>
    <t>215-asis klientų aptarnavimo skyrius</t>
  </si>
  <si>
    <t>Gėlių g. 11 (prie PC "IKI"), Pasvalys</t>
  </si>
  <si>
    <t>203-asis klientų aptarnavimo skyrius</t>
  </si>
  <si>
    <t>Aukštaičių g. 4 (prie PC "IKI"), Panevėžys</t>
  </si>
  <si>
    <t>Utenos</t>
  </si>
  <si>
    <t>BP Metalo g. 3, Utena</t>
  </si>
  <si>
    <t>Metalo g. 3, Utena</t>
  </si>
  <si>
    <t>Ignalinos paštas</t>
  </si>
  <si>
    <t>Laisvės g. 64, 30001 Ignalina</t>
  </si>
  <si>
    <t>Zarasų paštas</t>
  </si>
  <si>
    <t>Pakalnės g. 2, Zarasai</t>
  </si>
  <si>
    <t>Anykščių paštas</t>
  </si>
  <si>
    <t>J. Biliūno g. 5, 29001 Anykščiai</t>
  </si>
  <si>
    <t>Visagino paštas</t>
  </si>
  <si>
    <t>Parko g. 7, 31001 Visaginas</t>
  </si>
  <si>
    <t>Molėtų paštas</t>
  </si>
  <si>
    <t>Vilniaus g. 43-1, 33001 Molėtai</t>
  </si>
  <si>
    <t>Utenos centrinis paštas</t>
  </si>
  <si>
    <t>J. Basanavičiaus g. 59, 28001 Utena</t>
  </si>
  <si>
    <t>Marijampolės</t>
  </si>
  <si>
    <t>Marijampolės siuntų centras</t>
  </si>
  <si>
    <t>Kęstučio g. 5, Marijampolė</t>
  </si>
  <si>
    <t>Marijampolės centrinis paštas</t>
  </si>
  <si>
    <t>Kudirkos g. 3-1, Marijampolė</t>
  </si>
  <si>
    <t>P-Š 9:00-19:00</t>
  </si>
  <si>
    <t>S 10:00-17:00</t>
  </si>
  <si>
    <t>Šakių paštas</t>
  </si>
  <si>
    <t>Bažnyčios g. 12/11, 71001 Šakiai</t>
  </si>
  <si>
    <t>Vilkaviškio paštas</t>
  </si>
  <si>
    <t>J. Basanavičiaus a. 11, 70001 Vilkaviškis</t>
  </si>
  <si>
    <t>Kazlų Rūdos paštas</t>
  </si>
  <si>
    <t>J. Basanavičiaus g. 6A, 69083 Kazlų Rūda</t>
  </si>
  <si>
    <t>Š 8:00-12:00</t>
  </si>
  <si>
    <t>Kalvarijos paštas</t>
  </si>
  <si>
    <t xml:space="preserve">Laisvės g. 1, 69030 Kalvarija </t>
  </si>
  <si>
    <t>944-asis klientų aptarnavimo skyrius</t>
  </si>
  <si>
    <t>Bažnyčios g. 38, Marijampolė (prie PC "Maxima")</t>
  </si>
  <si>
    <t>Telšių</t>
  </si>
  <si>
    <t>Telšių siuntų centras</t>
  </si>
  <si>
    <t>Sedos g. 1, Telšiai</t>
  </si>
  <si>
    <t>P-Pn 6.00-16.30</t>
  </si>
  <si>
    <t>Š 6.00-11.00</t>
  </si>
  <si>
    <t>BP Mažeikių g. 7B, Telšiai</t>
  </si>
  <si>
    <t>Mažeikių g. 7B, Telšiai</t>
  </si>
  <si>
    <t>P-Š 6:00-18:00</t>
  </si>
  <si>
    <t>Telšių paštas</t>
  </si>
  <si>
    <t>Plungės g. 4, Telšiai</t>
  </si>
  <si>
    <t>Mažeikių paštas</t>
  </si>
  <si>
    <t>Laisvės g. 38, 89001 Mažeikiai</t>
  </si>
  <si>
    <t>Plungės paštas</t>
  </si>
  <si>
    <t>S. Dariaus ir S. Girėno g. 2, 90001 Plungė</t>
  </si>
  <si>
    <t>Mažeikių 3-iasis paštas</t>
  </si>
  <si>
    <t>Žemaitijos g. 10-33, 89149 Mažeikiai</t>
  </si>
  <si>
    <t>P-Pn 8.00-16.00</t>
  </si>
  <si>
    <t>1/1</t>
  </si>
  <si>
    <t>Rietavo paštas</t>
  </si>
  <si>
    <t>Plungės g. 21, 90018 Rietavas</t>
  </si>
  <si>
    <t>P-Pn 8:00-15:00</t>
  </si>
  <si>
    <t>814-asis klientų aptarnavimo skyrius</t>
  </si>
  <si>
    <t>Žemaitijos g. 47 (ir Naftininkų g. 38 sankirta prie PC "Grūstė"), Mažeikiai</t>
  </si>
  <si>
    <t>Tauragės</t>
  </si>
  <si>
    <t>Šilalės paštas</t>
  </si>
  <si>
    <t>J. Basanavičiaus g. 21, 75001 Šilalė</t>
  </si>
  <si>
    <t>Jurbarko paštas</t>
  </si>
  <si>
    <t>S. Dariaus ir S. Girėno g. 72, 74001 Jurbarkas</t>
  </si>
  <si>
    <t>Pagėgių paštas</t>
  </si>
  <si>
    <t>Vilniaus g. 26, 99032 Pagėgiai</t>
  </si>
  <si>
    <t>P-Pn 8.00-15.30</t>
  </si>
  <si>
    <t>Tauragės centrinis paštas</t>
  </si>
  <si>
    <t xml:space="preserve">S. Dariaus ir S. Girėno g. 16, 72001 Tauragė </t>
  </si>
  <si>
    <t>Alytaus</t>
  </si>
  <si>
    <t>BP Pulko g. 96, Alytus</t>
  </si>
  <si>
    <t>Pulko g. 96, Alytus</t>
  </si>
  <si>
    <t>Alytaus centrinio pašto pirmasis poskyris (CP/1)</t>
  </si>
  <si>
    <t>Ūdrijos g. 1/Naujoji g. 7E, 62020 Alytus</t>
  </si>
  <si>
    <t>P-Š 8.00-19.00</t>
  </si>
  <si>
    <t>S 9.00-16.00</t>
  </si>
  <si>
    <t>Alytaus paštas</t>
  </si>
  <si>
    <t>Naujoji g. 2C-1, 62025 Alytus</t>
  </si>
  <si>
    <t xml:space="preserve">Š 9.00-17.00 </t>
  </si>
  <si>
    <t>Alytaus centrinis paštas</t>
  </si>
  <si>
    <t>Pulko g. 12, 62001 Alytus</t>
  </si>
  <si>
    <t>Š 9:00-14:00</t>
  </si>
  <si>
    <t>Varėnos paštas</t>
  </si>
  <si>
    <t>Vytauto g. 21, Varėna, 65001 Varėnos r. sav</t>
  </si>
  <si>
    <t>Veisiejų paštas</t>
  </si>
  <si>
    <t>Santarvės g. 3, Veisiejai, Lazdijų r. sav.</t>
  </si>
  <si>
    <t>A-Pn 8:00-16:30</t>
  </si>
  <si>
    <t>Lazdijų paštas</t>
  </si>
  <si>
    <t>Vilniaus g. 19, 67001 Lazdijai</t>
  </si>
  <si>
    <t>Druskininkų paštas</t>
  </si>
  <si>
    <t>M. K. Čiurionio 111, Druskininkai</t>
  </si>
  <si>
    <t>420-asis klientų aptarnavimo skyrius</t>
  </si>
  <si>
    <t>Naujoji g. 8 (prie PC "Leader Price"), Alytus</t>
  </si>
  <si>
    <t>Šiaulių</t>
  </si>
  <si>
    <t>Šiaulių Lieporių siuntų centras</t>
  </si>
  <si>
    <t>Sevastopolio g. 19, Šiauliai</t>
  </si>
  <si>
    <t>P-Pn 7.00-13.00</t>
  </si>
  <si>
    <t>Š 7.00-13.00</t>
  </si>
  <si>
    <t>Šiaulių logistikos ir siuntų centras</t>
  </si>
  <si>
    <t>Radviliškio g. 53, Šiauliai</t>
  </si>
  <si>
    <t>P-Pn 8.00-20.00</t>
  </si>
  <si>
    <t>Š 10.00-16.00</t>
  </si>
  <si>
    <t>Šiaulių 15-asis paštas</t>
  </si>
  <si>
    <t>Tilžės g. 109, 76028 Šiauliai</t>
  </si>
  <si>
    <t>P-Š 9.00-20.00</t>
  </si>
  <si>
    <t>S 10.00-15.00</t>
  </si>
  <si>
    <t>Šiaulių 16-asis paštas</t>
  </si>
  <si>
    <t>Aido g. 8, 78014 Šiauliai</t>
  </si>
  <si>
    <t>Šiaulių Tilžės paštas</t>
  </si>
  <si>
    <t>Tilžės g. 225, Šiauliai</t>
  </si>
  <si>
    <t>Radviliškio paštas</t>
  </si>
  <si>
    <t>S. Dariaus ir S. Girėno g. 16, Radviliškis, 82001 Radviliškio r. sav.</t>
  </si>
  <si>
    <t>P-Pn 9:00-17:00</t>
  </si>
  <si>
    <t>Š 9:00-12:00</t>
  </si>
  <si>
    <t>Šeduvos paštas</t>
  </si>
  <si>
    <t>Laisvės a. 8, Šeduva, 82007 Radviliškio r. sav.</t>
  </si>
  <si>
    <t>A-Pn  7.30-14.00</t>
  </si>
  <si>
    <t>Š 7.30-13.00</t>
  </si>
  <si>
    <t>Kelmės paštas</t>
  </si>
  <si>
    <t>Vytauto Didžiojo g. 86, 86001 Kelmė</t>
  </si>
  <si>
    <t>Pakruojo paštas</t>
  </si>
  <si>
    <t>Vytauto Didžiojo g. 17, 83001, Pakruojis</t>
  </si>
  <si>
    <t>Linkuvos paštas</t>
  </si>
  <si>
    <t>Vienybės a. 7, Linkuva, 83046 Pakruojo r. sav.</t>
  </si>
  <si>
    <t>A-Š 8.00-13.00</t>
  </si>
  <si>
    <t>Joniškio paštas, Joniškis</t>
  </si>
  <si>
    <t>Miesto a. 2, 84001 Joniškis</t>
  </si>
  <si>
    <t>Naujosios Akmenės paštas</t>
  </si>
  <si>
    <t>L. Petravičiaus a. 3, 85001 Naujoji Akmenė</t>
  </si>
  <si>
    <t>Šiaulių centrinis paštas (tik laišk)</t>
  </si>
  <si>
    <t>Aušros al. 42, 76001 Šiauliai</t>
  </si>
  <si>
    <t>Š 07.00-16.00</t>
  </si>
  <si>
    <t>Kuršėnų paštas</t>
  </si>
  <si>
    <t>Vilniaus g. 3, Kuršėnai, Šiaulių r. sav.</t>
  </si>
  <si>
    <t>P-Pn 8.00-18.00</t>
  </si>
  <si>
    <t>Žagarės paštas</t>
  </si>
  <si>
    <t xml:space="preserve">Miesto a. 41, Žagarė, 84019 Joniškio r. sav. </t>
  </si>
  <si>
    <t>P-Pn 8.00-13.30</t>
  </si>
  <si>
    <t>131-asis klientų aptarnavimo skyrius</t>
  </si>
  <si>
    <t>Tilžės g. 109 (prie Autobusų stoties), Šiauliai</t>
  </si>
  <si>
    <t>138-asis klientų aptarnavimo skyrius</t>
  </si>
  <si>
    <t>Upytės g. 19, Joniškis  (prie PC "Maxima")</t>
  </si>
  <si>
    <t>Neteko galios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</si>
</sst>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color theme="1"/>
      <name val="Calibri"/>
      <family val="2"/>
      <charset val="186"/>
      <scheme val="minor"/>
    </font>
    <font>
      <b/>
      <sz val="9"/>
      <color rgb="FF000000"/>
      <name val="Times New Roman"/>
      <family val="1"/>
      <charset val="186"/>
    </font>
    <font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8"/>
      <color rgb="FF000000"/>
      <name val="Franklin Gothic Book"/>
      <family val="2"/>
      <charset val="186"/>
    </font>
    <font>
      <sz val="8"/>
      <color rgb="FF000000"/>
      <name val="Franklin Gothic Book"/>
      <family val="2"/>
      <charset val="186"/>
    </font>
    <font>
      <sz val="8"/>
      <color theme="1"/>
      <name val="Franklin Gothic Book"/>
      <family val="2"/>
      <charset val="186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i/>
      <sz val="9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u/>
      <sz val="11"/>
      <color theme="1"/>
      <name val="Times New Roman"/>
      <family val="1"/>
      <charset val="186"/>
    </font>
    <font>
      <sz val="10"/>
      <color theme="1"/>
      <name val="Arial"/>
      <family val="2"/>
    </font>
    <font>
      <sz val="10"/>
      <name val="Calibri"/>
      <family val="2"/>
      <charset val="186"/>
      <scheme val="minor"/>
    </font>
    <font>
      <sz val="10"/>
      <color theme="9" tint="0.79998168889431442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8"/>
      <name val="Franklin Gothic Book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68">
    <xf numFmtId="0" fontId="0" fillId="0" borderId="0" xfId="0"/>
    <xf numFmtId="0" fontId="0" fillId="0" borderId="0" xfId="0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wrapText="1"/>
    </xf>
    <xf numFmtId="0" fontId="2" fillId="5" borderId="1" xfId="1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6" borderId="1" xfId="1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0" fontId="2" fillId="4" borderId="1" xfId="0" applyFont="1" applyFill="1" applyBorder="1" applyAlignment="1">
      <alignment wrapText="1"/>
    </xf>
    <xf numFmtId="0" fontId="2" fillId="4" borderId="1" xfId="1" applyFont="1" applyFill="1" applyBorder="1" applyAlignment="1">
      <alignment vertical="center" wrapText="1"/>
    </xf>
    <xf numFmtId="0" fontId="2" fillId="7" borderId="1" xfId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2" fontId="14" fillId="3" borderId="7" xfId="0" applyNumberFormat="1" applyFont="1" applyFill="1" applyBorder="1" applyAlignment="1">
      <alignment horizontal="center" vertical="center" wrapText="1"/>
    </xf>
    <xf numFmtId="1" fontId="14" fillId="3" borderId="7" xfId="0" applyNumberFormat="1" applyFont="1" applyFill="1" applyBorder="1" applyAlignment="1">
      <alignment horizontal="center" vertical="center" wrapText="1"/>
    </xf>
    <xf numFmtId="4" fontId="14" fillId="3" borderId="7" xfId="0" applyNumberFormat="1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2" fontId="14" fillId="7" borderId="7" xfId="0" applyNumberFormat="1" applyFont="1" applyFill="1" applyBorder="1" applyAlignment="1">
      <alignment horizontal="center" vertical="center" wrapText="1"/>
    </xf>
    <xf numFmtId="1" fontId="14" fillId="7" borderId="7" xfId="0" applyNumberFormat="1" applyFont="1" applyFill="1" applyBorder="1" applyAlignment="1">
      <alignment horizontal="center" vertical="center" wrapText="1"/>
    </xf>
    <xf numFmtId="4" fontId="14" fillId="7" borderId="7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2" fontId="14" fillId="4" borderId="7" xfId="0" applyNumberFormat="1" applyFont="1" applyFill="1" applyBorder="1" applyAlignment="1">
      <alignment horizontal="center" vertical="center" wrapText="1"/>
    </xf>
    <xf numFmtId="1" fontId="14" fillId="4" borderId="7" xfId="0" applyNumberFormat="1" applyFont="1" applyFill="1" applyBorder="1" applyAlignment="1">
      <alignment horizontal="center" vertical="center" wrapText="1"/>
    </xf>
    <xf numFmtId="4" fontId="14" fillId="4" borderId="7" xfId="0" applyNumberFormat="1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2" fontId="14" fillId="5" borderId="7" xfId="0" applyNumberFormat="1" applyFont="1" applyFill="1" applyBorder="1" applyAlignment="1">
      <alignment horizontal="center" vertical="center" wrapText="1"/>
    </xf>
    <xf numFmtId="1" fontId="14" fillId="5" borderId="7" xfId="0" applyNumberFormat="1" applyFont="1" applyFill="1" applyBorder="1" applyAlignment="1">
      <alignment horizontal="center" vertical="center" wrapText="1"/>
    </xf>
    <xf numFmtId="4" fontId="14" fillId="5" borderId="7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2" fontId="14" fillId="6" borderId="1" xfId="0" applyNumberFormat="1" applyFont="1" applyFill="1" applyBorder="1" applyAlignment="1">
      <alignment horizontal="center" vertical="center" wrapText="1"/>
    </xf>
    <xf numFmtId="1" fontId="14" fillId="6" borderId="1" xfId="0" applyNumberFormat="1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164" fontId="6" fillId="8" borderId="7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 wrapText="1"/>
    </xf>
    <xf numFmtId="0" fontId="2" fillId="6" borderId="2" xfId="1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center" vertical="center" wrapText="1"/>
    </xf>
    <xf numFmtId="2" fontId="14" fillId="6" borderId="2" xfId="0" applyNumberFormat="1" applyFont="1" applyFill="1" applyBorder="1" applyAlignment="1">
      <alignment horizontal="center" vertical="center" wrapText="1"/>
    </xf>
    <xf numFmtId="4" fontId="14" fillId="6" borderId="2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1" fontId="10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4" fontId="15" fillId="9" borderId="3" xfId="0" applyNumberFormat="1" applyFont="1" applyFill="1" applyBorder="1"/>
    <xf numFmtId="0" fontId="15" fillId="0" borderId="0" xfId="0" applyFont="1" applyAlignment="1">
      <alignment horizontal="right"/>
    </xf>
    <xf numFmtId="4" fontId="14" fillId="7" borderId="16" xfId="0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10" borderId="1" xfId="1" applyFont="1" applyFill="1" applyBorder="1" applyAlignment="1">
      <alignment horizontal="left" vertical="center" wrapText="1"/>
    </xf>
    <xf numFmtId="16" fontId="2" fillId="10" borderId="1" xfId="0" applyNumberFormat="1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49" fontId="2" fillId="10" borderId="1" xfId="0" applyNumberFormat="1" applyFont="1" applyFill="1" applyBorder="1" applyAlignment="1">
      <alignment horizontal="center" vertical="center" wrapText="1"/>
    </xf>
    <xf numFmtId="49" fontId="2" fillId="10" borderId="1" xfId="0" applyNumberFormat="1" applyFont="1" applyFill="1" applyBorder="1" applyAlignment="1">
      <alignment horizontal="center" vertical="center"/>
    </xf>
    <xf numFmtId="0" fontId="2" fillId="10" borderId="1" xfId="2" applyFont="1" applyFill="1" applyBorder="1" applyAlignment="1">
      <alignment horizontal="center" vertical="center" wrapText="1"/>
    </xf>
    <xf numFmtId="2" fontId="2" fillId="10" borderId="1" xfId="0" applyNumberFormat="1" applyFont="1" applyFill="1" applyBorder="1" applyAlignment="1">
      <alignment horizontal="center" vertical="center" wrapText="1"/>
    </xf>
    <xf numFmtId="0" fontId="2" fillId="10" borderId="2" xfId="1" applyFont="1" applyFill="1" applyBorder="1" applyAlignment="1">
      <alignment horizontal="left" vertical="center" wrapText="1"/>
    </xf>
    <xf numFmtId="0" fontId="2" fillId="10" borderId="2" xfId="0" applyFont="1" applyFill="1" applyBorder="1" applyAlignment="1">
      <alignment horizontal="left" vertical="center" wrapText="1"/>
    </xf>
    <xf numFmtId="0" fontId="2" fillId="10" borderId="2" xfId="0" applyFont="1" applyFill="1" applyBorder="1" applyAlignment="1">
      <alignment horizontal="center" vertical="center"/>
    </xf>
    <xf numFmtId="0" fontId="2" fillId="10" borderId="2" xfId="2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49" fontId="2" fillId="10" borderId="2" xfId="0" applyNumberFormat="1" applyFont="1" applyFill="1" applyBorder="1" applyAlignment="1">
      <alignment horizontal="center" vertical="center"/>
    </xf>
    <xf numFmtId="0" fontId="13" fillId="10" borderId="7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wrapText="1"/>
    </xf>
    <xf numFmtId="0" fontId="9" fillId="8" borderId="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164" fontId="16" fillId="8" borderId="7" xfId="0" applyNumberFormat="1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wrapText="1"/>
    </xf>
    <xf numFmtId="2" fontId="21" fillId="0" borderId="1" xfId="0" applyNumberFormat="1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 wrapText="1"/>
    </xf>
    <xf numFmtId="2" fontId="21" fillId="0" borderId="2" xfId="0" applyNumberFormat="1" applyFont="1" applyBorder="1" applyAlignment="1">
      <alignment horizontal="center" wrapText="1"/>
    </xf>
    <xf numFmtId="2" fontId="21" fillId="11" borderId="18" xfId="0" applyNumberFormat="1" applyFont="1" applyFill="1" applyBorder="1" applyAlignment="1">
      <alignment horizontal="center"/>
    </xf>
    <xf numFmtId="2" fontId="21" fillId="0" borderId="19" xfId="0" applyNumberFormat="1" applyFont="1" applyBorder="1" applyAlignment="1">
      <alignment horizontal="center"/>
    </xf>
    <xf numFmtId="2" fontId="21" fillId="0" borderId="10" xfId="0" applyNumberFormat="1" applyFont="1" applyBorder="1" applyAlignment="1">
      <alignment horizontal="center"/>
    </xf>
    <xf numFmtId="2" fontId="9" fillId="9" borderId="11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 wrapText="1"/>
    </xf>
    <xf numFmtId="2" fontId="7" fillId="0" borderId="21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2" fillId="12" borderId="1" xfId="0" applyFont="1" applyFill="1" applyBorder="1" applyAlignment="1">
      <alignment horizontal="center" vertical="center"/>
    </xf>
    <xf numFmtId="0" fontId="24" fillId="0" borderId="0" xfId="0" applyFont="1"/>
    <xf numFmtId="0" fontId="25" fillId="3" borderId="1" xfId="1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26" fillId="6" borderId="1" xfId="1" applyFont="1" applyFill="1" applyBorder="1" applyAlignment="1">
      <alignment horizontal="left" vertical="center" wrapText="1"/>
    </xf>
    <xf numFmtId="0" fontId="27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25" fillId="7" borderId="1" xfId="1" applyFont="1" applyFill="1" applyBorder="1" applyAlignment="1">
      <alignment horizontal="left" vertical="center" wrapText="1"/>
    </xf>
    <xf numFmtId="0" fontId="25" fillId="7" borderId="1" xfId="0" applyFont="1" applyFill="1" applyBorder="1" applyAlignment="1">
      <alignment vertical="center" wrapText="1"/>
    </xf>
    <xf numFmtId="0" fontId="25" fillId="7" borderId="1" xfId="0" applyFont="1" applyFill="1" applyBorder="1" applyAlignment="1">
      <alignment horizontal="left" vertical="center" wrapText="1"/>
    </xf>
    <xf numFmtId="0" fontId="25" fillId="10" borderId="1" xfId="1" applyFont="1" applyFill="1" applyBorder="1" applyAlignment="1">
      <alignment horizontal="left" vertical="center" wrapText="1"/>
    </xf>
    <xf numFmtId="0" fontId="25" fillId="10" borderId="1" xfId="0" applyFont="1" applyFill="1" applyBorder="1" applyAlignment="1">
      <alignment horizontal="left" vertical="center" wrapText="1"/>
    </xf>
    <xf numFmtId="0" fontId="25" fillId="10" borderId="1" xfId="0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horizontal="center" vertical="center" wrapText="1"/>
    </xf>
    <xf numFmtId="49" fontId="25" fillId="10" borderId="1" xfId="0" applyNumberFormat="1" applyFont="1" applyFill="1" applyBorder="1" applyAlignment="1">
      <alignment horizontal="center" vertical="center" wrapText="1"/>
    </xf>
    <xf numFmtId="49" fontId="25" fillId="10" borderId="1" xfId="0" applyNumberFormat="1" applyFont="1" applyFill="1" applyBorder="1" applyAlignment="1">
      <alignment horizontal="center" vertical="center"/>
    </xf>
    <xf numFmtId="0" fontId="25" fillId="10" borderId="1" xfId="2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2" fontId="28" fillId="7" borderId="7" xfId="0" applyNumberFormat="1" applyFont="1" applyFill="1" applyBorder="1" applyAlignment="1">
      <alignment horizontal="center" vertical="center" wrapText="1"/>
    </xf>
    <xf numFmtId="1" fontId="28" fillId="7" borderId="7" xfId="0" applyNumberFormat="1" applyFont="1" applyFill="1" applyBorder="1" applyAlignment="1">
      <alignment horizontal="center" vertical="center" wrapText="1"/>
    </xf>
    <xf numFmtId="4" fontId="28" fillId="7" borderId="7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2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8" borderId="8" xfId="1" applyFont="1" applyFill="1" applyBorder="1" applyAlignment="1">
      <alignment horizontal="center" vertical="center" wrapText="1"/>
    </xf>
    <xf numFmtId="0" fontId="5" fillId="8" borderId="9" xfId="1" applyFont="1" applyFill="1" applyBorder="1" applyAlignment="1">
      <alignment horizontal="center" vertical="center" wrapText="1"/>
    </xf>
    <xf numFmtId="0" fontId="5" fillId="8" borderId="10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9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5" fillId="9" borderId="6" xfId="0" applyFont="1" applyFill="1" applyBorder="1" applyAlignment="1">
      <alignment horizontal="right"/>
    </xf>
    <xf numFmtId="0" fontId="15" fillId="9" borderId="5" xfId="0" applyFont="1" applyFill="1" applyBorder="1" applyAlignment="1">
      <alignment horizontal="right"/>
    </xf>
    <xf numFmtId="0" fontId="22" fillId="0" borderId="1" xfId="0" applyFont="1" applyBorder="1" applyAlignment="1">
      <alignment horizontal="right"/>
    </xf>
    <xf numFmtId="0" fontId="23" fillId="0" borderId="1" xfId="0" applyFont="1" applyBorder="1" applyAlignment="1">
      <alignment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7" xfId="2" xr:uid="{00000000-0005-0000-0000-000002000000}"/>
  </cellStyles>
  <dxfs count="0"/>
  <tableStyles count="0" defaultTableStyle="TableStyleMedium2" defaultPivotStyle="PivotStyleLight16"/>
  <colors>
    <mruColors>
      <color rgb="FFCCCCFF"/>
      <color rgb="FF9999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1"/>
  <sheetViews>
    <sheetView zoomScale="80" zoomScaleNormal="80" workbookViewId="0">
      <pane xSplit="4" ySplit="1" topLeftCell="E87" activePane="bottomRight" state="frozen"/>
      <selection pane="topRight" activeCell="E1" sqref="E1"/>
      <selection pane="bottomLeft" activeCell="A2" sqref="A2"/>
      <selection pane="bottomRight" activeCell="N101" sqref="N101"/>
    </sheetView>
  </sheetViews>
  <sheetFormatPr defaultRowHeight="15" x14ac:dyDescent="0.25"/>
  <cols>
    <col min="1" max="1" width="4.7109375" customWidth="1"/>
    <col min="3" max="3" width="13.140625" customWidth="1"/>
    <col min="5" max="6" width="7.140625" customWidth="1"/>
    <col min="7" max="7" width="10.85546875" customWidth="1"/>
    <col min="8" max="8" width="9.7109375" customWidth="1"/>
    <col min="9" max="9" width="10.5703125" customWidth="1"/>
    <col min="10" max="10" width="7.7109375" customWidth="1"/>
    <col min="11" max="11" width="7" customWidth="1"/>
    <col min="12" max="12" width="10.140625" customWidth="1"/>
    <col min="13" max="19" width="6.85546875" customWidth="1"/>
    <col min="25" max="25" width="10.5703125" customWidth="1"/>
  </cols>
  <sheetData>
    <row r="1" spans="1:25" s="1" customFormat="1" ht="171.95" customHeight="1" x14ac:dyDescent="0.2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150" t="s">
        <v>5</v>
      </c>
      <c r="G1" s="150"/>
      <c r="H1" s="31" t="s">
        <v>6</v>
      </c>
      <c r="I1" s="31" t="s">
        <v>7</v>
      </c>
      <c r="J1" s="31" t="s">
        <v>8</v>
      </c>
      <c r="K1" s="31" t="s">
        <v>9</v>
      </c>
      <c r="L1" s="4" t="s">
        <v>10</v>
      </c>
      <c r="M1" s="126" t="s">
        <v>11</v>
      </c>
      <c r="N1" s="4" t="s">
        <v>12</v>
      </c>
      <c r="O1" s="31" t="s">
        <v>13</v>
      </c>
      <c r="P1" s="4" t="s">
        <v>14</v>
      </c>
      <c r="Q1" s="31" t="s">
        <v>15</v>
      </c>
      <c r="R1" s="4" t="s">
        <v>16</v>
      </c>
      <c r="S1" s="4" t="s">
        <v>17</v>
      </c>
      <c r="T1" s="31" t="s">
        <v>18</v>
      </c>
      <c r="U1" s="31" t="s">
        <v>19</v>
      </c>
      <c r="V1" s="35" t="s">
        <v>20</v>
      </c>
      <c r="W1" s="36" t="s">
        <v>21</v>
      </c>
      <c r="X1" s="35" t="s">
        <v>22</v>
      </c>
      <c r="Y1" s="35" t="s">
        <v>23</v>
      </c>
    </row>
    <row r="2" spans="1:25" ht="63.75" x14ac:dyDescent="0.25">
      <c r="A2" s="5" t="s">
        <v>24</v>
      </c>
      <c r="B2" s="19" t="s">
        <v>25</v>
      </c>
      <c r="C2" s="19" t="s">
        <v>26</v>
      </c>
      <c r="D2" s="122" t="s">
        <v>27</v>
      </c>
      <c r="E2" s="78">
        <v>12020</v>
      </c>
      <c r="F2" s="80" t="s">
        <v>28</v>
      </c>
      <c r="G2" s="80" t="s">
        <v>29</v>
      </c>
      <c r="H2" s="81" t="s">
        <v>30</v>
      </c>
      <c r="I2" s="81">
        <v>42</v>
      </c>
      <c r="J2" s="82">
        <v>0</v>
      </c>
      <c r="K2" s="82">
        <v>0</v>
      </c>
      <c r="L2" s="83" t="s">
        <v>31</v>
      </c>
      <c r="M2" s="81">
        <v>223.17</v>
      </c>
      <c r="N2" s="83" t="s">
        <v>32</v>
      </c>
      <c r="O2" s="84" t="s">
        <v>31</v>
      </c>
      <c r="P2" s="84" t="s">
        <v>31</v>
      </c>
      <c r="Q2" s="81">
        <v>303</v>
      </c>
      <c r="R2" s="82">
        <v>2</v>
      </c>
      <c r="S2" s="82">
        <v>5</v>
      </c>
      <c r="T2" s="82" t="s">
        <v>33</v>
      </c>
      <c r="U2" s="82" t="s">
        <v>33</v>
      </c>
      <c r="V2" s="37" t="s">
        <v>34</v>
      </c>
      <c r="W2" s="38">
        <v>380</v>
      </c>
      <c r="X2" s="39">
        <v>18</v>
      </c>
      <c r="Y2" s="40">
        <f>W2*X2</f>
        <v>6840</v>
      </c>
    </row>
    <row r="3" spans="1:25" ht="38.25" x14ac:dyDescent="0.25">
      <c r="A3" s="5" t="s">
        <v>24</v>
      </c>
      <c r="B3" s="6" t="s">
        <v>25</v>
      </c>
      <c r="C3" s="6" t="s">
        <v>35</v>
      </c>
      <c r="D3" s="123" t="s">
        <v>36</v>
      </c>
      <c r="E3" s="78">
        <v>1071</v>
      </c>
      <c r="F3" s="80" t="s">
        <v>37</v>
      </c>
      <c r="G3" s="80" t="s">
        <v>38</v>
      </c>
      <c r="H3" s="81" t="s">
        <v>30</v>
      </c>
      <c r="I3" s="81">
        <v>63</v>
      </c>
      <c r="J3" s="82">
        <v>0</v>
      </c>
      <c r="K3" s="82">
        <v>0</v>
      </c>
      <c r="L3" s="83" t="s">
        <v>31</v>
      </c>
      <c r="M3" s="81">
        <v>315.54000000000002</v>
      </c>
      <c r="N3" s="83" t="s">
        <v>32</v>
      </c>
      <c r="O3" s="84" t="s">
        <v>31</v>
      </c>
      <c r="P3" s="84" t="s">
        <v>31</v>
      </c>
      <c r="Q3" s="81">
        <v>0</v>
      </c>
      <c r="R3" s="82">
        <v>0</v>
      </c>
      <c r="S3" s="82">
        <v>0</v>
      </c>
      <c r="T3" s="82" t="s">
        <v>33</v>
      </c>
      <c r="U3" s="82" t="s">
        <v>33</v>
      </c>
      <c r="V3" s="37" t="s">
        <v>34</v>
      </c>
      <c r="W3" s="38">
        <v>470</v>
      </c>
      <c r="X3" s="39">
        <v>18</v>
      </c>
      <c r="Y3" s="40">
        <f t="shared" ref="Y3:Y66" si="0">W3*X3</f>
        <v>8460</v>
      </c>
    </row>
    <row r="4" spans="1:25" ht="38.25" x14ac:dyDescent="0.25">
      <c r="A4" s="5" t="s">
        <v>24</v>
      </c>
      <c r="B4" s="19" t="s">
        <v>25</v>
      </c>
      <c r="C4" s="19" t="s">
        <v>39</v>
      </c>
      <c r="D4" s="122" t="s">
        <v>40</v>
      </c>
      <c r="E4" s="78">
        <v>2190</v>
      </c>
      <c r="F4" s="80" t="s">
        <v>41</v>
      </c>
      <c r="G4" s="80" t="s">
        <v>42</v>
      </c>
      <c r="H4" s="81" t="s">
        <v>30</v>
      </c>
      <c r="I4" s="81">
        <v>4</v>
      </c>
      <c r="J4" s="82">
        <v>0</v>
      </c>
      <c r="K4" s="82">
        <v>0</v>
      </c>
      <c r="L4" s="83" t="s">
        <v>31</v>
      </c>
      <c r="M4" s="81">
        <v>433.41</v>
      </c>
      <c r="N4" s="83" t="s">
        <v>43</v>
      </c>
      <c r="O4" s="84" t="s">
        <v>31</v>
      </c>
      <c r="P4" s="84" t="s">
        <v>31</v>
      </c>
      <c r="Q4" s="81">
        <v>100</v>
      </c>
      <c r="R4" s="83" t="s">
        <v>43</v>
      </c>
      <c r="S4" s="83" t="s">
        <v>44</v>
      </c>
      <c r="T4" s="82" t="s">
        <v>33</v>
      </c>
      <c r="U4" s="82" t="s">
        <v>33</v>
      </c>
      <c r="V4" s="37" t="s">
        <v>34</v>
      </c>
      <c r="W4" s="39">
        <v>230</v>
      </c>
      <c r="X4" s="39">
        <v>18</v>
      </c>
      <c r="Y4" s="40">
        <f t="shared" si="0"/>
        <v>4140</v>
      </c>
    </row>
    <row r="5" spans="1:25" ht="51" x14ac:dyDescent="0.25">
      <c r="A5" s="5" t="s">
        <v>24</v>
      </c>
      <c r="B5" s="6" t="s">
        <v>25</v>
      </c>
      <c r="C5" s="6" t="s">
        <v>45</v>
      </c>
      <c r="D5" s="123" t="s">
        <v>46</v>
      </c>
      <c r="E5" s="78">
        <v>5019</v>
      </c>
      <c r="F5" s="80" t="s">
        <v>47</v>
      </c>
      <c r="G5" s="80" t="s">
        <v>48</v>
      </c>
      <c r="H5" s="81" t="s">
        <v>30</v>
      </c>
      <c r="I5" s="81">
        <v>89</v>
      </c>
      <c r="J5" s="82">
        <v>0</v>
      </c>
      <c r="K5" s="82">
        <v>0</v>
      </c>
      <c r="L5" s="83" t="s">
        <v>31</v>
      </c>
      <c r="M5" s="81">
        <v>397</v>
      </c>
      <c r="N5" s="83" t="s">
        <v>32</v>
      </c>
      <c r="O5" s="84" t="s">
        <v>31</v>
      </c>
      <c r="P5" s="84" t="s">
        <v>31</v>
      </c>
      <c r="Q5" s="81">
        <v>0</v>
      </c>
      <c r="R5" s="82">
        <v>0</v>
      </c>
      <c r="S5" s="82">
        <v>0</v>
      </c>
      <c r="T5" s="82" t="s">
        <v>33</v>
      </c>
      <c r="U5" s="82" t="s">
        <v>33</v>
      </c>
      <c r="V5" s="37" t="s">
        <v>34</v>
      </c>
      <c r="W5" s="38">
        <v>300</v>
      </c>
      <c r="X5" s="39">
        <v>18</v>
      </c>
      <c r="Y5" s="40">
        <f t="shared" si="0"/>
        <v>5400</v>
      </c>
    </row>
    <row r="6" spans="1:25" ht="46.5" customHeight="1" x14ac:dyDescent="0.25">
      <c r="A6" s="5" t="s">
        <v>24</v>
      </c>
      <c r="B6" s="19" t="s">
        <v>25</v>
      </c>
      <c r="C6" s="19" t="s">
        <v>49</v>
      </c>
      <c r="D6" s="122" t="s">
        <v>50</v>
      </c>
      <c r="E6" s="78">
        <v>2190</v>
      </c>
      <c r="F6" s="80" t="s">
        <v>51</v>
      </c>
      <c r="G6" s="80"/>
      <c r="H6" s="81" t="s">
        <v>30</v>
      </c>
      <c r="I6" s="81">
        <v>280</v>
      </c>
      <c r="J6" s="82">
        <v>0</v>
      </c>
      <c r="K6" s="82">
        <v>0</v>
      </c>
      <c r="L6" s="83" t="s">
        <v>31</v>
      </c>
      <c r="M6" s="81">
        <v>12153.4</v>
      </c>
      <c r="N6" s="83" t="s">
        <v>52</v>
      </c>
      <c r="O6" s="84" t="s">
        <v>53</v>
      </c>
      <c r="P6" s="84" t="s">
        <v>54</v>
      </c>
      <c r="Q6" s="81">
        <v>10550.34</v>
      </c>
      <c r="R6" s="83" t="s">
        <v>43</v>
      </c>
      <c r="S6" s="83" t="s">
        <v>55</v>
      </c>
      <c r="T6" s="82" t="s">
        <v>56</v>
      </c>
      <c r="U6" s="82" t="s">
        <v>57</v>
      </c>
      <c r="V6" s="37" t="s">
        <v>34</v>
      </c>
      <c r="W6" s="38">
        <v>7600</v>
      </c>
      <c r="X6" s="39">
        <v>18</v>
      </c>
      <c r="Y6" s="40">
        <f t="shared" si="0"/>
        <v>136800</v>
      </c>
    </row>
    <row r="7" spans="1:25" ht="38.25" x14ac:dyDescent="0.25">
      <c r="A7" s="5" t="s">
        <v>24</v>
      </c>
      <c r="B7" s="19" t="s">
        <v>25</v>
      </c>
      <c r="C7" s="19" t="s">
        <v>58</v>
      </c>
      <c r="D7" s="5" t="s">
        <v>59</v>
      </c>
      <c r="E7" s="78">
        <v>2121</v>
      </c>
      <c r="F7" s="80" t="s">
        <v>51</v>
      </c>
      <c r="G7" s="80"/>
      <c r="H7" s="81" t="s">
        <v>30</v>
      </c>
      <c r="I7" s="81">
        <v>30</v>
      </c>
      <c r="J7" s="82">
        <v>0</v>
      </c>
      <c r="K7" s="82">
        <v>0</v>
      </c>
      <c r="L7" s="83" t="s">
        <v>31</v>
      </c>
      <c r="M7" s="81">
        <v>3542.5</v>
      </c>
      <c r="N7" s="83" t="s">
        <v>32</v>
      </c>
      <c r="O7" s="84" t="s">
        <v>31</v>
      </c>
      <c r="P7" s="84" t="s">
        <v>31</v>
      </c>
      <c r="Q7" s="81">
        <v>500</v>
      </c>
      <c r="R7" s="83" t="s">
        <v>43</v>
      </c>
      <c r="S7" s="83" t="s">
        <v>55</v>
      </c>
      <c r="T7" s="82" t="s">
        <v>33</v>
      </c>
      <c r="U7" s="82" t="s">
        <v>33</v>
      </c>
      <c r="V7" s="37" t="s">
        <v>34</v>
      </c>
      <c r="W7" s="39">
        <v>3000</v>
      </c>
      <c r="X7" s="39">
        <v>18</v>
      </c>
      <c r="Y7" s="40">
        <f t="shared" si="0"/>
        <v>54000</v>
      </c>
    </row>
    <row r="8" spans="1:25" ht="38.25" x14ac:dyDescent="0.25">
      <c r="A8" s="22" t="s">
        <v>60</v>
      </c>
      <c r="B8" s="23" t="s">
        <v>25</v>
      </c>
      <c r="C8" s="23" t="s">
        <v>61</v>
      </c>
      <c r="D8" s="24" t="s">
        <v>62</v>
      </c>
      <c r="E8" s="78">
        <v>2007</v>
      </c>
      <c r="F8" s="80" t="s">
        <v>63</v>
      </c>
      <c r="G8" s="80" t="s">
        <v>64</v>
      </c>
      <c r="H8" s="81" t="s">
        <v>30</v>
      </c>
      <c r="I8" s="81">
        <v>15</v>
      </c>
      <c r="J8" s="82">
        <v>0</v>
      </c>
      <c r="K8" s="82">
        <v>0</v>
      </c>
      <c r="L8" s="83" t="s">
        <v>31</v>
      </c>
      <c r="M8" s="81">
        <v>104.24</v>
      </c>
      <c r="N8" s="83" t="s">
        <v>54</v>
      </c>
      <c r="O8" s="84" t="s">
        <v>31</v>
      </c>
      <c r="P8" s="84" t="s">
        <v>31</v>
      </c>
      <c r="Q8" s="81">
        <v>70</v>
      </c>
      <c r="R8" s="82">
        <v>2</v>
      </c>
      <c r="S8" s="82">
        <v>5</v>
      </c>
      <c r="T8" s="81" t="s">
        <v>33</v>
      </c>
      <c r="U8" s="81" t="s">
        <v>33</v>
      </c>
      <c r="V8" s="41" t="s">
        <v>34</v>
      </c>
      <c r="W8" s="43">
        <v>250</v>
      </c>
      <c r="X8" s="43">
        <v>18</v>
      </c>
      <c r="Y8" s="44">
        <f t="shared" si="0"/>
        <v>4500</v>
      </c>
    </row>
    <row r="9" spans="1:25" ht="38.25" x14ac:dyDescent="0.25">
      <c r="A9" s="22" t="s">
        <v>60</v>
      </c>
      <c r="B9" s="23" t="s">
        <v>25</v>
      </c>
      <c r="C9" s="23" t="s">
        <v>65</v>
      </c>
      <c r="D9" s="24" t="s">
        <v>66</v>
      </c>
      <c r="E9" s="78">
        <v>26001</v>
      </c>
      <c r="F9" s="80" t="s">
        <v>67</v>
      </c>
      <c r="G9" s="80" t="s">
        <v>64</v>
      </c>
      <c r="H9" s="81" t="s">
        <v>30</v>
      </c>
      <c r="I9" s="81">
        <v>15</v>
      </c>
      <c r="J9" s="82" t="s">
        <v>68</v>
      </c>
      <c r="K9" s="82">
        <v>74</v>
      </c>
      <c r="L9" s="83" t="s">
        <v>54</v>
      </c>
      <c r="M9" s="82">
        <v>160</v>
      </c>
      <c r="N9" s="84" t="s">
        <v>54</v>
      </c>
      <c r="O9" s="84" t="s">
        <v>31</v>
      </c>
      <c r="P9" s="84" t="s">
        <v>31</v>
      </c>
      <c r="Q9" s="81">
        <v>350</v>
      </c>
      <c r="R9" s="82">
        <v>2</v>
      </c>
      <c r="S9" s="82">
        <v>5</v>
      </c>
      <c r="T9" s="81" t="s">
        <v>33</v>
      </c>
      <c r="U9" s="81" t="s">
        <v>33</v>
      </c>
      <c r="V9" s="41" t="s">
        <v>34</v>
      </c>
      <c r="W9" s="42">
        <v>280</v>
      </c>
      <c r="X9" s="43">
        <v>18</v>
      </c>
      <c r="Y9" s="44">
        <f t="shared" si="0"/>
        <v>5040</v>
      </c>
    </row>
    <row r="10" spans="1:25" ht="76.5" x14ac:dyDescent="0.25">
      <c r="A10" s="22" t="s">
        <v>60</v>
      </c>
      <c r="B10" s="23" t="s">
        <v>25</v>
      </c>
      <c r="C10" s="23" t="s">
        <v>69</v>
      </c>
      <c r="D10" s="24" t="s">
        <v>70</v>
      </c>
      <c r="E10" s="78">
        <v>15019</v>
      </c>
      <c r="F10" s="80" t="s">
        <v>71</v>
      </c>
      <c r="G10" s="80" t="s">
        <v>64</v>
      </c>
      <c r="H10" s="81" t="s">
        <v>72</v>
      </c>
      <c r="I10" s="81">
        <v>19</v>
      </c>
      <c r="J10" s="82" t="s">
        <v>68</v>
      </c>
      <c r="K10" s="82">
        <v>63</v>
      </c>
      <c r="L10" s="83" t="s">
        <v>54</v>
      </c>
      <c r="M10" s="82">
        <v>71</v>
      </c>
      <c r="N10" s="84" t="s">
        <v>73</v>
      </c>
      <c r="O10" s="84" t="s">
        <v>31</v>
      </c>
      <c r="P10" s="84" t="s">
        <v>31</v>
      </c>
      <c r="Q10" s="81">
        <v>64</v>
      </c>
      <c r="R10" s="82">
        <v>2</v>
      </c>
      <c r="S10" s="82">
        <v>5</v>
      </c>
      <c r="T10" s="81" t="s">
        <v>33</v>
      </c>
      <c r="U10" s="81" t="s">
        <v>33</v>
      </c>
      <c r="V10" s="41" t="s">
        <v>34</v>
      </c>
      <c r="W10" s="42">
        <v>250</v>
      </c>
      <c r="X10" s="43">
        <v>18</v>
      </c>
      <c r="Y10" s="44">
        <f t="shared" si="0"/>
        <v>4500</v>
      </c>
    </row>
    <row r="11" spans="1:25" ht="76.5" x14ac:dyDescent="0.25">
      <c r="A11" s="22" t="s">
        <v>60</v>
      </c>
      <c r="B11" s="23" t="s">
        <v>25</v>
      </c>
      <c r="C11" s="23" t="s">
        <v>74</v>
      </c>
      <c r="D11" s="24" t="s">
        <v>75</v>
      </c>
      <c r="E11" s="78">
        <v>14013</v>
      </c>
      <c r="F11" s="80" t="s">
        <v>76</v>
      </c>
      <c r="G11" s="80" t="s">
        <v>77</v>
      </c>
      <c r="H11" s="81" t="s">
        <v>72</v>
      </c>
      <c r="I11" s="81">
        <v>9</v>
      </c>
      <c r="J11" s="81">
        <v>0</v>
      </c>
      <c r="K11" s="82">
        <v>31</v>
      </c>
      <c r="L11" s="83" t="s">
        <v>54</v>
      </c>
      <c r="M11" s="82">
        <v>14</v>
      </c>
      <c r="N11" s="84" t="s">
        <v>78</v>
      </c>
      <c r="O11" s="84" t="s">
        <v>31</v>
      </c>
      <c r="P11" s="84" t="s">
        <v>31</v>
      </c>
      <c r="Q11" s="81">
        <v>150</v>
      </c>
      <c r="R11" s="82">
        <v>1</v>
      </c>
      <c r="S11" s="82">
        <v>3</v>
      </c>
      <c r="T11" s="81" t="s">
        <v>33</v>
      </c>
      <c r="U11" s="81" t="s">
        <v>33</v>
      </c>
      <c r="V11" s="41" t="s">
        <v>34</v>
      </c>
      <c r="W11" s="43">
        <v>200</v>
      </c>
      <c r="X11" s="43">
        <v>18</v>
      </c>
      <c r="Y11" s="44">
        <f t="shared" si="0"/>
        <v>3600</v>
      </c>
    </row>
    <row r="12" spans="1:25" ht="51" x14ac:dyDescent="0.25">
      <c r="A12" s="8" t="s">
        <v>79</v>
      </c>
      <c r="B12" s="9" t="s">
        <v>25</v>
      </c>
      <c r="C12" s="9" t="s">
        <v>80</v>
      </c>
      <c r="D12" s="10" t="s">
        <v>81</v>
      </c>
      <c r="E12" s="78">
        <v>8001</v>
      </c>
      <c r="F12" s="80" t="s">
        <v>82</v>
      </c>
      <c r="G12" s="80"/>
      <c r="H12" s="81" t="s">
        <v>30</v>
      </c>
      <c r="I12" s="81">
        <v>10</v>
      </c>
      <c r="J12" s="82">
        <v>0</v>
      </c>
      <c r="K12" s="82">
        <v>0</v>
      </c>
      <c r="L12" s="83" t="s">
        <v>31</v>
      </c>
      <c r="M12" s="81">
        <v>99.97</v>
      </c>
      <c r="N12" s="83" t="s">
        <v>54</v>
      </c>
      <c r="O12" s="84" t="s">
        <v>31</v>
      </c>
      <c r="P12" s="84" t="s">
        <v>31</v>
      </c>
      <c r="Q12" s="81">
        <v>0</v>
      </c>
      <c r="R12" s="82">
        <v>0</v>
      </c>
      <c r="S12" s="82">
        <v>0</v>
      </c>
      <c r="T12" s="81" t="s">
        <v>33</v>
      </c>
      <c r="U12" s="81" t="s">
        <v>33</v>
      </c>
      <c r="V12" s="45" t="s">
        <v>34</v>
      </c>
      <c r="W12" s="46">
        <v>200</v>
      </c>
      <c r="X12" s="47">
        <v>18</v>
      </c>
      <c r="Y12" s="48">
        <f t="shared" si="0"/>
        <v>3600</v>
      </c>
    </row>
    <row r="13" spans="1:25" ht="51" x14ac:dyDescent="0.25">
      <c r="A13" s="8" t="s">
        <v>79</v>
      </c>
      <c r="B13" s="9" t="s">
        <v>25</v>
      </c>
      <c r="C13" s="9" t="s">
        <v>83</v>
      </c>
      <c r="D13" s="10" t="s">
        <v>84</v>
      </c>
      <c r="E13" s="78">
        <v>8018</v>
      </c>
      <c r="F13" s="80" t="s">
        <v>63</v>
      </c>
      <c r="G13" s="80" t="s">
        <v>85</v>
      </c>
      <c r="H13" s="81" t="s">
        <v>30</v>
      </c>
      <c r="I13" s="81">
        <v>5</v>
      </c>
      <c r="J13" s="82">
        <v>0</v>
      </c>
      <c r="K13" s="82">
        <v>0</v>
      </c>
      <c r="L13" s="83" t="s">
        <v>31</v>
      </c>
      <c r="M13" s="81">
        <v>151.72999999999999</v>
      </c>
      <c r="N13" s="83" t="s">
        <v>54</v>
      </c>
      <c r="O13" s="84" t="s">
        <v>31</v>
      </c>
      <c r="P13" s="84" t="s">
        <v>31</v>
      </c>
      <c r="Q13" s="81">
        <v>0</v>
      </c>
      <c r="R13" s="82">
        <v>0</v>
      </c>
      <c r="S13" s="82">
        <v>0</v>
      </c>
      <c r="T13" s="81" t="s">
        <v>33</v>
      </c>
      <c r="U13" s="81" t="s">
        <v>33</v>
      </c>
      <c r="V13" s="45" t="s">
        <v>34</v>
      </c>
      <c r="W13" s="46">
        <v>230</v>
      </c>
      <c r="X13" s="47">
        <v>18</v>
      </c>
      <c r="Y13" s="48">
        <f t="shared" si="0"/>
        <v>4140</v>
      </c>
    </row>
    <row r="14" spans="1:25" ht="51" x14ac:dyDescent="0.25">
      <c r="A14" s="8" t="s">
        <v>79</v>
      </c>
      <c r="B14" s="9" t="s">
        <v>25</v>
      </c>
      <c r="C14" s="9" t="s">
        <v>86</v>
      </c>
      <c r="D14" s="10" t="s">
        <v>87</v>
      </c>
      <c r="E14" s="78">
        <v>9008</v>
      </c>
      <c r="F14" s="80" t="s">
        <v>88</v>
      </c>
      <c r="G14" s="80"/>
      <c r="H14" s="81" t="s">
        <v>30</v>
      </c>
      <c r="I14" s="81">
        <v>3</v>
      </c>
      <c r="J14" s="81">
        <v>0</v>
      </c>
      <c r="K14" s="82">
        <v>0</v>
      </c>
      <c r="L14" s="83" t="s">
        <v>31</v>
      </c>
      <c r="M14" s="81">
        <v>85.43</v>
      </c>
      <c r="N14" s="83" t="s">
        <v>54</v>
      </c>
      <c r="O14" s="84" t="s">
        <v>31</v>
      </c>
      <c r="P14" s="84" t="s">
        <v>31</v>
      </c>
      <c r="Q14" s="81">
        <v>0</v>
      </c>
      <c r="R14" s="82">
        <v>0</v>
      </c>
      <c r="S14" s="82">
        <v>0</v>
      </c>
      <c r="T14" s="81" t="s">
        <v>33</v>
      </c>
      <c r="U14" s="81" t="s">
        <v>33</v>
      </c>
      <c r="V14" s="45" t="s">
        <v>34</v>
      </c>
      <c r="W14" s="46">
        <v>200</v>
      </c>
      <c r="X14" s="47">
        <v>18</v>
      </c>
      <c r="Y14" s="48">
        <f t="shared" si="0"/>
        <v>3600</v>
      </c>
    </row>
    <row r="15" spans="1:25" ht="51" x14ac:dyDescent="0.25">
      <c r="A15" s="8" t="s">
        <v>79</v>
      </c>
      <c r="B15" s="9" t="s">
        <v>25</v>
      </c>
      <c r="C15" s="9" t="s">
        <v>89</v>
      </c>
      <c r="D15" s="10" t="s">
        <v>90</v>
      </c>
      <c r="E15" s="78">
        <v>12011</v>
      </c>
      <c r="F15" s="80" t="s">
        <v>63</v>
      </c>
      <c r="G15" s="80" t="s">
        <v>91</v>
      </c>
      <c r="H15" s="81" t="s">
        <v>30</v>
      </c>
      <c r="I15" s="81">
        <v>3</v>
      </c>
      <c r="J15" s="82">
        <v>0</v>
      </c>
      <c r="K15" s="82">
        <v>0</v>
      </c>
      <c r="L15" s="83" t="s">
        <v>31</v>
      </c>
      <c r="M15" s="81">
        <v>89.21</v>
      </c>
      <c r="N15" s="83" t="s">
        <v>54</v>
      </c>
      <c r="O15" s="84" t="s">
        <v>31</v>
      </c>
      <c r="P15" s="84" t="s">
        <v>31</v>
      </c>
      <c r="Q15" s="81">
        <v>0</v>
      </c>
      <c r="R15" s="82">
        <v>0</v>
      </c>
      <c r="S15" s="82">
        <v>0</v>
      </c>
      <c r="T15" s="81" t="s">
        <v>33</v>
      </c>
      <c r="U15" s="81" t="s">
        <v>33</v>
      </c>
      <c r="V15" s="45" t="s">
        <v>34</v>
      </c>
      <c r="W15" s="46">
        <v>200</v>
      </c>
      <c r="X15" s="47">
        <v>18</v>
      </c>
      <c r="Y15" s="48">
        <f t="shared" si="0"/>
        <v>3600</v>
      </c>
    </row>
    <row r="16" spans="1:25" ht="38.25" x14ac:dyDescent="0.25">
      <c r="A16" s="8" t="s">
        <v>79</v>
      </c>
      <c r="B16" s="9" t="s">
        <v>25</v>
      </c>
      <c r="C16" s="9" t="s">
        <v>92</v>
      </c>
      <c r="D16" s="10" t="s">
        <v>93</v>
      </c>
      <c r="E16" s="78">
        <v>2045</v>
      </c>
      <c r="F16" s="80" t="s">
        <v>94</v>
      </c>
      <c r="G16" s="80" t="s">
        <v>95</v>
      </c>
      <c r="H16" s="81" t="s">
        <v>30</v>
      </c>
      <c r="I16" s="81">
        <v>5</v>
      </c>
      <c r="J16" s="82">
        <v>0</v>
      </c>
      <c r="K16" s="82">
        <v>0</v>
      </c>
      <c r="L16" s="83" t="s">
        <v>31</v>
      </c>
      <c r="M16" s="81">
        <v>93.54</v>
      </c>
      <c r="N16" s="83" t="s">
        <v>54</v>
      </c>
      <c r="O16" s="84" t="s">
        <v>31</v>
      </c>
      <c r="P16" s="84" t="s">
        <v>31</v>
      </c>
      <c r="Q16" s="81">
        <v>0</v>
      </c>
      <c r="R16" s="82">
        <v>0</v>
      </c>
      <c r="S16" s="82">
        <v>0</v>
      </c>
      <c r="T16" s="81" t="s">
        <v>33</v>
      </c>
      <c r="U16" s="81" t="s">
        <v>33</v>
      </c>
      <c r="V16" s="45" t="s">
        <v>34</v>
      </c>
      <c r="W16" s="47">
        <v>200</v>
      </c>
      <c r="X16" s="47">
        <v>18</v>
      </c>
      <c r="Y16" s="48">
        <f t="shared" si="0"/>
        <v>3600</v>
      </c>
    </row>
    <row r="17" spans="1:25" ht="51" x14ac:dyDescent="0.25">
      <c r="A17" s="8" t="s">
        <v>79</v>
      </c>
      <c r="B17" s="9" t="s">
        <v>25</v>
      </c>
      <c r="C17" s="9" t="s">
        <v>96</v>
      </c>
      <c r="D17" s="10" t="s">
        <v>97</v>
      </c>
      <c r="E17" s="78">
        <v>6005</v>
      </c>
      <c r="F17" s="80" t="s">
        <v>98</v>
      </c>
      <c r="G17" s="80" t="s">
        <v>99</v>
      </c>
      <c r="H17" s="81" t="s">
        <v>30</v>
      </c>
      <c r="I17" s="81">
        <v>7</v>
      </c>
      <c r="J17" s="82">
        <v>0</v>
      </c>
      <c r="K17" s="82">
        <v>0</v>
      </c>
      <c r="L17" s="83" t="s">
        <v>31</v>
      </c>
      <c r="M17" s="81">
        <v>83.31</v>
      </c>
      <c r="N17" s="83" t="s">
        <v>54</v>
      </c>
      <c r="O17" s="84" t="s">
        <v>31</v>
      </c>
      <c r="P17" s="84" t="s">
        <v>31</v>
      </c>
      <c r="Q17" s="81">
        <v>0</v>
      </c>
      <c r="R17" s="82">
        <v>0</v>
      </c>
      <c r="S17" s="82">
        <v>0</v>
      </c>
      <c r="T17" s="81" t="s">
        <v>33</v>
      </c>
      <c r="U17" s="81" t="s">
        <v>33</v>
      </c>
      <c r="V17" s="45" t="s">
        <v>34</v>
      </c>
      <c r="W17" s="46">
        <v>200</v>
      </c>
      <c r="X17" s="47">
        <v>18</v>
      </c>
      <c r="Y17" s="48">
        <f t="shared" si="0"/>
        <v>3600</v>
      </c>
    </row>
    <row r="18" spans="1:25" ht="63.75" x14ac:dyDescent="0.25">
      <c r="A18" s="8" t="s">
        <v>79</v>
      </c>
      <c r="B18" s="9" t="s">
        <v>25</v>
      </c>
      <c r="C18" s="9" t="s">
        <v>100</v>
      </c>
      <c r="D18" s="10" t="s">
        <v>101</v>
      </c>
      <c r="E18" s="78">
        <v>7016</v>
      </c>
      <c r="F18" s="80" t="s">
        <v>102</v>
      </c>
      <c r="G18" s="80"/>
      <c r="H18" s="81" t="s">
        <v>30</v>
      </c>
      <c r="I18" s="81">
        <v>10</v>
      </c>
      <c r="J18" s="82">
        <v>0</v>
      </c>
      <c r="K18" s="82">
        <v>0</v>
      </c>
      <c r="L18" s="83" t="s">
        <v>31</v>
      </c>
      <c r="M18" s="81">
        <v>103.06</v>
      </c>
      <c r="N18" s="83" t="s">
        <v>54</v>
      </c>
      <c r="O18" s="84" t="s">
        <v>31</v>
      </c>
      <c r="P18" s="84" t="s">
        <v>31</v>
      </c>
      <c r="Q18" s="81">
        <v>0</v>
      </c>
      <c r="R18" s="82">
        <v>0</v>
      </c>
      <c r="S18" s="82">
        <v>0</v>
      </c>
      <c r="T18" s="81" t="s">
        <v>33</v>
      </c>
      <c r="U18" s="81" t="s">
        <v>33</v>
      </c>
      <c r="V18" s="45" t="s">
        <v>34</v>
      </c>
      <c r="W18" s="46">
        <v>220</v>
      </c>
      <c r="X18" s="47">
        <v>18</v>
      </c>
      <c r="Y18" s="48">
        <f t="shared" si="0"/>
        <v>3960</v>
      </c>
    </row>
    <row r="19" spans="1:25" ht="51" x14ac:dyDescent="0.25">
      <c r="A19" s="8" t="s">
        <v>79</v>
      </c>
      <c r="B19" s="9" t="s">
        <v>25</v>
      </c>
      <c r="C19" s="9" t="s">
        <v>103</v>
      </c>
      <c r="D19" s="10" t="s">
        <v>104</v>
      </c>
      <c r="E19" s="78">
        <v>6001</v>
      </c>
      <c r="F19" s="80" t="s">
        <v>105</v>
      </c>
      <c r="G19" s="80" t="s">
        <v>106</v>
      </c>
      <c r="H19" s="81" t="s">
        <v>30</v>
      </c>
      <c r="I19" s="81">
        <v>5</v>
      </c>
      <c r="J19" s="82">
        <v>0</v>
      </c>
      <c r="K19" s="82">
        <v>0</v>
      </c>
      <c r="L19" s="83" t="s">
        <v>31</v>
      </c>
      <c r="M19" s="81">
        <v>107.85</v>
      </c>
      <c r="N19" s="83" t="s">
        <v>54</v>
      </c>
      <c r="O19" s="84" t="s">
        <v>31</v>
      </c>
      <c r="P19" s="84" t="s">
        <v>31</v>
      </c>
      <c r="Q19" s="81">
        <v>0</v>
      </c>
      <c r="R19" s="82">
        <v>0</v>
      </c>
      <c r="S19" s="82">
        <v>0</v>
      </c>
      <c r="T19" s="81" t="s">
        <v>33</v>
      </c>
      <c r="U19" s="81" t="s">
        <v>33</v>
      </c>
      <c r="V19" s="45" t="s">
        <v>34</v>
      </c>
      <c r="W19" s="46">
        <v>210</v>
      </c>
      <c r="X19" s="47">
        <v>18</v>
      </c>
      <c r="Y19" s="48">
        <f t="shared" si="0"/>
        <v>3780</v>
      </c>
    </row>
    <row r="20" spans="1:25" ht="51" x14ac:dyDescent="0.25">
      <c r="A20" s="8" t="s">
        <v>79</v>
      </c>
      <c r="B20" s="9" t="s">
        <v>25</v>
      </c>
      <c r="C20" s="9" t="s">
        <v>107</v>
      </c>
      <c r="D20" s="10" t="s">
        <v>108</v>
      </c>
      <c r="E20" s="78">
        <v>7018</v>
      </c>
      <c r="F20" s="80" t="s">
        <v>105</v>
      </c>
      <c r="G20" s="80" t="s">
        <v>109</v>
      </c>
      <c r="H20" s="81" t="s">
        <v>30</v>
      </c>
      <c r="I20" s="81">
        <v>7</v>
      </c>
      <c r="J20" s="82">
        <v>0</v>
      </c>
      <c r="K20" s="82">
        <v>0</v>
      </c>
      <c r="L20" s="83" t="s">
        <v>31</v>
      </c>
      <c r="M20" s="81">
        <v>135</v>
      </c>
      <c r="N20" s="83" t="s">
        <v>54</v>
      </c>
      <c r="O20" s="84" t="s">
        <v>31</v>
      </c>
      <c r="P20" s="84" t="s">
        <v>31</v>
      </c>
      <c r="Q20" s="81">
        <v>0</v>
      </c>
      <c r="R20" s="82">
        <v>0</v>
      </c>
      <c r="S20" s="82">
        <v>0</v>
      </c>
      <c r="T20" s="81" t="s">
        <v>33</v>
      </c>
      <c r="U20" s="81" t="s">
        <v>33</v>
      </c>
      <c r="V20" s="45" t="s">
        <v>34</v>
      </c>
      <c r="W20" s="46">
        <v>210</v>
      </c>
      <c r="X20" s="47">
        <v>18</v>
      </c>
      <c r="Y20" s="48">
        <f t="shared" si="0"/>
        <v>3780</v>
      </c>
    </row>
    <row r="21" spans="1:25" ht="38.25" x14ac:dyDescent="0.25">
      <c r="A21" s="8" t="s">
        <v>79</v>
      </c>
      <c r="B21" s="9" t="s">
        <v>25</v>
      </c>
      <c r="C21" s="9" t="s">
        <v>110</v>
      </c>
      <c r="D21" s="10" t="s">
        <v>111</v>
      </c>
      <c r="E21" s="78">
        <v>3023</v>
      </c>
      <c r="F21" s="80" t="s">
        <v>105</v>
      </c>
      <c r="G21" s="80" t="s">
        <v>106</v>
      </c>
      <c r="H21" s="81" t="s">
        <v>30</v>
      </c>
      <c r="I21" s="81">
        <v>6</v>
      </c>
      <c r="J21" s="82">
        <v>0</v>
      </c>
      <c r="K21" s="82">
        <v>0</v>
      </c>
      <c r="L21" s="83" t="s">
        <v>31</v>
      </c>
      <c r="M21" s="81">
        <v>141.05000000000001</v>
      </c>
      <c r="N21" s="83" t="s">
        <v>54</v>
      </c>
      <c r="O21" s="84" t="s">
        <v>31</v>
      </c>
      <c r="P21" s="84" t="s">
        <v>31</v>
      </c>
      <c r="Q21" s="81">
        <v>0</v>
      </c>
      <c r="R21" s="82">
        <v>0</v>
      </c>
      <c r="S21" s="82">
        <v>0</v>
      </c>
      <c r="T21" s="81" t="s">
        <v>33</v>
      </c>
      <c r="U21" s="81" t="s">
        <v>33</v>
      </c>
      <c r="V21" s="45" t="s">
        <v>34</v>
      </c>
      <c r="W21" s="46">
        <v>220</v>
      </c>
      <c r="X21" s="47">
        <v>18</v>
      </c>
      <c r="Y21" s="48">
        <f t="shared" si="0"/>
        <v>3960</v>
      </c>
    </row>
    <row r="22" spans="1:25" ht="51" x14ac:dyDescent="0.25">
      <c r="A22" s="8" t="s">
        <v>79</v>
      </c>
      <c r="B22" s="9" t="s">
        <v>25</v>
      </c>
      <c r="C22" s="9" t="s">
        <v>112</v>
      </c>
      <c r="D22" s="10" t="s">
        <v>113</v>
      </c>
      <c r="E22" s="78">
        <v>8013</v>
      </c>
      <c r="F22" s="80" t="s">
        <v>114</v>
      </c>
      <c r="G22" s="80" t="s">
        <v>115</v>
      </c>
      <c r="H22" s="81" t="s">
        <v>30</v>
      </c>
      <c r="I22" s="81">
        <v>5</v>
      </c>
      <c r="J22" s="82">
        <v>0</v>
      </c>
      <c r="K22" s="82">
        <v>0</v>
      </c>
      <c r="L22" s="83" t="s">
        <v>31</v>
      </c>
      <c r="M22" s="81">
        <v>203.91</v>
      </c>
      <c r="N22" s="83" t="s">
        <v>54</v>
      </c>
      <c r="O22" s="84" t="s">
        <v>31</v>
      </c>
      <c r="P22" s="84" t="s">
        <v>31</v>
      </c>
      <c r="Q22" s="81">
        <v>0</v>
      </c>
      <c r="R22" s="82">
        <v>0</v>
      </c>
      <c r="S22" s="82">
        <v>0</v>
      </c>
      <c r="T22" s="81" t="s">
        <v>33</v>
      </c>
      <c r="U22" s="81" t="s">
        <v>33</v>
      </c>
      <c r="V22" s="45" t="s">
        <v>34</v>
      </c>
      <c r="W22" s="46">
        <v>210</v>
      </c>
      <c r="X22" s="47">
        <v>18</v>
      </c>
      <c r="Y22" s="48">
        <f t="shared" si="0"/>
        <v>3780</v>
      </c>
    </row>
    <row r="23" spans="1:25" ht="51" x14ac:dyDescent="0.25">
      <c r="A23" s="8" t="s">
        <v>79</v>
      </c>
      <c r="B23" s="9" t="s">
        <v>25</v>
      </c>
      <c r="C23" s="9" t="s">
        <v>116</v>
      </c>
      <c r="D23" s="10" t="s">
        <v>117</v>
      </c>
      <c r="E23" s="78">
        <v>9026</v>
      </c>
      <c r="F23" s="80" t="s">
        <v>63</v>
      </c>
      <c r="G23" s="80" t="s">
        <v>118</v>
      </c>
      <c r="H23" s="81" t="s">
        <v>30</v>
      </c>
      <c r="I23" s="81">
        <v>28</v>
      </c>
      <c r="J23" s="82">
        <v>0</v>
      </c>
      <c r="K23" s="82">
        <v>0</v>
      </c>
      <c r="L23" s="83" t="s">
        <v>31</v>
      </c>
      <c r="M23" s="81">
        <v>113.5</v>
      </c>
      <c r="N23" s="83" t="s">
        <v>54</v>
      </c>
      <c r="O23" s="84" t="s">
        <v>31</v>
      </c>
      <c r="P23" s="84" t="s">
        <v>31</v>
      </c>
      <c r="Q23" s="81">
        <v>0</v>
      </c>
      <c r="R23" s="82">
        <v>0</v>
      </c>
      <c r="S23" s="82">
        <v>0</v>
      </c>
      <c r="T23" s="81" t="s">
        <v>33</v>
      </c>
      <c r="U23" s="81" t="s">
        <v>33</v>
      </c>
      <c r="V23" s="45" t="s">
        <v>34</v>
      </c>
      <c r="W23" s="46">
        <v>230</v>
      </c>
      <c r="X23" s="47">
        <v>18</v>
      </c>
      <c r="Y23" s="48">
        <f t="shared" si="0"/>
        <v>4140</v>
      </c>
    </row>
    <row r="24" spans="1:25" ht="51" x14ac:dyDescent="0.25">
      <c r="A24" s="8" t="s">
        <v>79</v>
      </c>
      <c r="B24" s="9" t="s">
        <v>25</v>
      </c>
      <c r="C24" s="9" t="s">
        <v>119</v>
      </c>
      <c r="D24" s="10" t="s">
        <v>120</v>
      </c>
      <c r="E24" s="78">
        <v>10007</v>
      </c>
      <c r="F24" s="80" t="s">
        <v>105</v>
      </c>
      <c r="G24" s="80" t="s">
        <v>121</v>
      </c>
      <c r="H24" s="81" t="s">
        <v>30</v>
      </c>
      <c r="I24" s="81">
        <v>32</v>
      </c>
      <c r="J24" s="82">
        <v>0</v>
      </c>
      <c r="K24" s="82">
        <v>82</v>
      </c>
      <c r="L24" s="83" t="s">
        <v>54</v>
      </c>
      <c r="M24" s="81">
        <v>128.28</v>
      </c>
      <c r="N24" s="83" t="s">
        <v>54</v>
      </c>
      <c r="O24" s="84" t="s">
        <v>31</v>
      </c>
      <c r="P24" s="84" t="s">
        <v>31</v>
      </c>
      <c r="Q24" s="81">
        <v>0</v>
      </c>
      <c r="R24" s="82">
        <v>0</v>
      </c>
      <c r="S24" s="82">
        <v>0</v>
      </c>
      <c r="T24" s="81" t="s">
        <v>33</v>
      </c>
      <c r="U24" s="81" t="s">
        <v>33</v>
      </c>
      <c r="V24" s="45" t="s">
        <v>34</v>
      </c>
      <c r="W24" s="46">
        <v>280</v>
      </c>
      <c r="X24" s="47">
        <v>18</v>
      </c>
      <c r="Y24" s="48">
        <f t="shared" si="0"/>
        <v>5040</v>
      </c>
    </row>
    <row r="25" spans="1:25" ht="51" x14ac:dyDescent="0.25">
      <c r="A25" s="8" t="s">
        <v>79</v>
      </c>
      <c r="B25" s="9" t="s">
        <v>25</v>
      </c>
      <c r="C25" s="9" t="s">
        <v>122</v>
      </c>
      <c r="D25" s="10" t="s">
        <v>123</v>
      </c>
      <c r="E25" s="78">
        <v>9023</v>
      </c>
      <c r="F25" s="80" t="s">
        <v>124</v>
      </c>
      <c r="G25" s="80" t="s">
        <v>125</v>
      </c>
      <c r="H25" s="81" t="s">
        <v>30</v>
      </c>
      <c r="I25" s="81">
        <v>5</v>
      </c>
      <c r="J25" s="81">
        <v>0</v>
      </c>
      <c r="K25" s="82">
        <v>0</v>
      </c>
      <c r="L25" s="83" t="s">
        <v>31</v>
      </c>
      <c r="M25" s="81">
        <v>70.48</v>
      </c>
      <c r="N25" s="83" t="s">
        <v>54</v>
      </c>
      <c r="O25" s="84" t="s">
        <v>31</v>
      </c>
      <c r="P25" s="84" t="s">
        <v>31</v>
      </c>
      <c r="Q25" s="81">
        <v>0</v>
      </c>
      <c r="R25" s="82">
        <v>0</v>
      </c>
      <c r="S25" s="82">
        <v>0</v>
      </c>
      <c r="T25" s="81" t="s">
        <v>33</v>
      </c>
      <c r="U25" s="81" t="s">
        <v>33</v>
      </c>
      <c r="V25" s="45" t="s">
        <v>34</v>
      </c>
      <c r="W25" s="46">
        <v>210</v>
      </c>
      <c r="X25" s="47">
        <v>18</v>
      </c>
      <c r="Y25" s="48">
        <f t="shared" si="0"/>
        <v>3780</v>
      </c>
    </row>
    <row r="26" spans="1:25" ht="38.25" x14ac:dyDescent="0.25">
      <c r="A26" s="8" t="s">
        <v>79</v>
      </c>
      <c r="B26" s="9" t="s">
        <v>25</v>
      </c>
      <c r="C26" s="9" t="s">
        <v>126</v>
      </c>
      <c r="D26" s="10" t="s">
        <v>127</v>
      </c>
      <c r="E26" s="78">
        <v>5009</v>
      </c>
      <c r="F26" s="80" t="s">
        <v>105</v>
      </c>
      <c r="G26" s="80" t="s">
        <v>106</v>
      </c>
      <c r="H26" s="81" t="s">
        <v>30</v>
      </c>
      <c r="I26" s="81">
        <v>10</v>
      </c>
      <c r="J26" s="82">
        <v>0</v>
      </c>
      <c r="K26" s="82">
        <v>0</v>
      </c>
      <c r="L26" s="83" t="s">
        <v>31</v>
      </c>
      <c r="M26" s="81">
        <v>61.27</v>
      </c>
      <c r="N26" s="83" t="s">
        <v>54</v>
      </c>
      <c r="O26" s="84" t="s">
        <v>31</v>
      </c>
      <c r="P26" s="84" t="s">
        <v>31</v>
      </c>
      <c r="Q26" s="81">
        <v>0</v>
      </c>
      <c r="R26" s="82">
        <v>0</v>
      </c>
      <c r="S26" s="82">
        <v>0</v>
      </c>
      <c r="T26" s="81" t="s">
        <v>33</v>
      </c>
      <c r="U26" s="81" t="s">
        <v>33</v>
      </c>
      <c r="V26" s="45" t="s">
        <v>34</v>
      </c>
      <c r="W26" s="46">
        <v>210</v>
      </c>
      <c r="X26" s="47">
        <v>18</v>
      </c>
      <c r="Y26" s="48">
        <f t="shared" si="0"/>
        <v>3780</v>
      </c>
    </row>
    <row r="27" spans="1:25" ht="51" x14ac:dyDescent="0.25">
      <c r="A27" s="8" t="s">
        <v>79</v>
      </c>
      <c r="B27" s="9" t="s">
        <v>25</v>
      </c>
      <c r="C27" s="9" t="s">
        <v>128</v>
      </c>
      <c r="D27" s="10" t="s">
        <v>129</v>
      </c>
      <c r="E27" s="78">
        <v>3011</v>
      </c>
      <c r="F27" s="80" t="s">
        <v>130</v>
      </c>
      <c r="G27" s="80" t="s">
        <v>131</v>
      </c>
      <c r="H27" s="81" t="s">
        <v>30</v>
      </c>
      <c r="I27" s="81">
        <v>14</v>
      </c>
      <c r="J27" s="82">
        <v>0</v>
      </c>
      <c r="K27" s="82">
        <v>0</v>
      </c>
      <c r="L27" s="83" t="s">
        <v>31</v>
      </c>
      <c r="M27" s="81">
        <v>126.54</v>
      </c>
      <c r="N27" s="83" t="s">
        <v>54</v>
      </c>
      <c r="O27" s="84" t="s">
        <v>31</v>
      </c>
      <c r="P27" s="84" t="s">
        <v>31</v>
      </c>
      <c r="Q27" s="81">
        <v>0</v>
      </c>
      <c r="R27" s="82">
        <v>0</v>
      </c>
      <c r="S27" s="82">
        <v>0</v>
      </c>
      <c r="T27" s="81" t="s">
        <v>33</v>
      </c>
      <c r="U27" s="81" t="s">
        <v>33</v>
      </c>
      <c r="V27" s="45" t="s">
        <v>34</v>
      </c>
      <c r="W27" s="46">
        <v>210</v>
      </c>
      <c r="X27" s="47">
        <v>18</v>
      </c>
      <c r="Y27" s="48">
        <f t="shared" si="0"/>
        <v>3780</v>
      </c>
    </row>
    <row r="28" spans="1:25" ht="76.5" x14ac:dyDescent="0.25">
      <c r="A28" s="8" t="s">
        <v>79</v>
      </c>
      <c r="B28" s="9" t="s">
        <v>25</v>
      </c>
      <c r="C28" s="9" t="s">
        <v>132</v>
      </c>
      <c r="D28" s="10" t="s">
        <v>133</v>
      </c>
      <c r="E28" s="78">
        <v>12001</v>
      </c>
      <c r="F28" s="80" t="s">
        <v>134</v>
      </c>
      <c r="G28" s="80" t="s">
        <v>135</v>
      </c>
      <c r="H28" s="81" t="s">
        <v>30</v>
      </c>
      <c r="I28" s="81">
        <v>11</v>
      </c>
      <c r="J28" s="82">
        <v>0</v>
      </c>
      <c r="K28" s="82">
        <v>0</v>
      </c>
      <c r="L28" s="83" t="s">
        <v>31</v>
      </c>
      <c r="M28" s="81">
        <v>136.63999999999999</v>
      </c>
      <c r="N28" s="83" t="s">
        <v>54</v>
      </c>
      <c r="O28" s="84" t="s">
        <v>31</v>
      </c>
      <c r="P28" s="84" t="s">
        <v>31</v>
      </c>
      <c r="Q28" s="81">
        <v>0</v>
      </c>
      <c r="R28" s="82">
        <v>0</v>
      </c>
      <c r="S28" s="82">
        <v>0</v>
      </c>
      <c r="T28" s="81" t="s">
        <v>33</v>
      </c>
      <c r="U28" s="81" t="s">
        <v>33</v>
      </c>
      <c r="V28" s="45" t="s">
        <v>34</v>
      </c>
      <c r="W28" s="46">
        <v>210</v>
      </c>
      <c r="X28" s="47">
        <v>18</v>
      </c>
      <c r="Y28" s="48">
        <f t="shared" si="0"/>
        <v>3780</v>
      </c>
    </row>
    <row r="29" spans="1:25" ht="51" x14ac:dyDescent="0.25">
      <c r="A29" s="8" t="s">
        <v>79</v>
      </c>
      <c r="B29" s="9" t="s">
        <v>25</v>
      </c>
      <c r="C29" s="21" t="s">
        <v>136</v>
      </c>
      <c r="D29" s="10" t="s">
        <v>46</v>
      </c>
      <c r="E29" s="78">
        <v>4315</v>
      </c>
      <c r="F29" s="80" t="s">
        <v>63</v>
      </c>
      <c r="G29" s="80" t="s">
        <v>121</v>
      </c>
      <c r="H29" s="81" t="s">
        <v>30</v>
      </c>
      <c r="I29" s="81">
        <v>4</v>
      </c>
      <c r="J29" s="82">
        <v>0</v>
      </c>
      <c r="K29" s="81">
        <v>49.05</v>
      </c>
      <c r="L29" s="83" t="s">
        <v>54</v>
      </c>
      <c r="M29" s="81">
        <v>152.08000000000001</v>
      </c>
      <c r="N29" s="83" t="s">
        <v>54</v>
      </c>
      <c r="O29" s="84" t="s">
        <v>31</v>
      </c>
      <c r="P29" s="84" t="s">
        <v>31</v>
      </c>
      <c r="Q29" s="81">
        <v>0</v>
      </c>
      <c r="R29" s="82">
        <v>0</v>
      </c>
      <c r="S29" s="82">
        <v>0</v>
      </c>
      <c r="T29" s="81" t="s">
        <v>33</v>
      </c>
      <c r="U29" s="81" t="s">
        <v>33</v>
      </c>
      <c r="V29" s="45" t="s">
        <v>34</v>
      </c>
      <c r="W29" s="46">
        <v>150</v>
      </c>
      <c r="X29" s="47">
        <v>18</v>
      </c>
      <c r="Y29" s="48">
        <f t="shared" si="0"/>
        <v>2700</v>
      </c>
    </row>
    <row r="30" spans="1:25" ht="38.25" x14ac:dyDescent="0.25">
      <c r="A30" s="8" t="s">
        <v>79</v>
      </c>
      <c r="B30" s="9" t="s">
        <v>25</v>
      </c>
      <c r="C30" s="21" t="s">
        <v>137</v>
      </c>
      <c r="D30" s="10" t="s">
        <v>36</v>
      </c>
      <c r="E30" s="78">
        <v>1103</v>
      </c>
      <c r="F30" s="80" t="s">
        <v>130</v>
      </c>
      <c r="G30" s="80" t="s">
        <v>131</v>
      </c>
      <c r="H30" s="81" t="s">
        <v>30</v>
      </c>
      <c r="I30" s="81">
        <v>4</v>
      </c>
      <c r="J30" s="81">
        <v>0</v>
      </c>
      <c r="K30" s="81">
        <v>84.59</v>
      </c>
      <c r="L30" s="84" t="s">
        <v>54</v>
      </c>
      <c r="M30" s="81">
        <v>52</v>
      </c>
      <c r="N30" s="83" t="s">
        <v>54</v>
      </c>
      <c r="O30" s="84" t="s">
        <v>31</v>
      </c>
      <c r="P30" s="84" t="s">
        <v>31</v>
      </c>
      <c r="Q30" s="81">
        <v>0</v>
      </c>
      <c r="R30" s="82">
        <v>0</v>
      </c>
      <c r="S30" s="82">
        <v>0</v>
      </c>
      <c r="T30" s="81" t="s">
        <v>33</v>
      </c>
      <c r="U30" s="81" t="s">
        <v>33</v>
      </c>
      <c r="V30" s="45" t="s">
        <v>34</v>
      </c>
      <c r="W30" s="46">
        <v>100</v>
      </c>
      <c r="X30" s="47">
        <v>18</v>
      </c>
      <c r="Y30" s="48">
        <f t="shared" si="0"/>
        <v>1800</v>
      </c>
    </row>
    <row r="31" spans="1:25" ht="51" x14ac:dyDescent="0.25">
      <c r="A31" s="12" t="s">
        <v>138</v>
      </c>
      <c r="B31" s="13" t="s">
        <v>25</v>
      </c>
      <c r="C31" s="13" t="s">
        <v>139</v>
      </c>
      <c r="D31" s="14" t="s">
        <v>140</v>
      </c>
      <c r="E31" s="78">
        <v>4001</v>
      </c>
      <c r="F31" s="80" t="s">
        <v>105</v>
      </c>
      <c r="G31" s="80" t="s">
        <v>121</v>
      </c>
      <c r="H31" s="81" t="s">
        <v>30</v>
      </c>
      <c r="I31" s="81">
        <v>5</v>
      </c>
      <c r="J31" s="82">
        <v>0</v>
      </c>
      <c r="K31" s="82">
        <v>87</v>
      </c>
      <c r="L31" s="83" t="s">
        <v>54</v>
      </c>
      <c r="M31" s="82">
        <v>60</v>
      </c>
      <c r="N31" s="84" t="s">
        <v>78</v>
      </c>
      <c r="O31" s="84" t="s">
        <v>31</v>
      </c>
      <c r="P31" s="84" t="s">
        <v>31</v>
      </c>
      <c r="Q31" s="81">
        <v>50</v>
      </c>
      <c r="R31" s="84" t="s">
        <v>43</v>
      </c>
      <c r="S31" s="84" t="s">
        <v>141</v>
      </c>
      <c r="T31" s="81" t="s">
        <v>33</v>
      </c>
      <c r="U31" s="81" t="s">
        <v>33</v>
      </c>
      <c r="V31" s="49" t="s">
        <v>34</v>
      </c>
      <c r="W31" s="50">
        <v>220</v>
      </c>
      <c r="X31" s="51">
        <v>18</v>
      </c>
      <c r="Y31" s="52">
        <f t="shared" si="0"/>
        <v>3960</v>
      </c>
    </row>
    <row r="32" spans="1:25" ht="76.5" x14ac:dyDescent="0.25">
      <c r="A32" s="12" t="s">
        <v>138</v>
      </c>
      <c r="B32" s="13" t="s">
        <v>25</v>
      </c>
      <c r="C32" s="13" t="s">
        <v>142</v>
      </c>
      <c r="D32" s="14" t="s">
        <v>143</v>
      </c>
      <c r="E32" s="78">
        <v>18017</v>
      </c>
      <c r="F32" s="80" t="s">
        <v>71</v>
      </c>
      <c r="G32" s="80" t="s">
        <v>64</v>
      </c>
      <c r="H32" s="81" t="s">
        <v>30</v>
      </c>
      <c r="I32" s="81">
        <v>11</v>
      </c>
      <c r="J32" s="82" t="s">
        <v>68</v>
      </c>
      <c r="K32" s="82">
        <v>75</v>
      </c>
      <c r="L32" s="83" t="s">
        <v>54</v>
      </c>
      <c r="M32" s="82">
        <v>115</v>
      </c>
      <c r="N32" s="83" t="s">
        <v>54</v>
      </c>
      <c r="O32" s="84" t="s">
        <v>31</v>
      </c>
      <c r="P32" s="84" t="s">
        <v>31</v>
      </c>
      <c r="Q32" s="81">
        <v>1057</v>
      </c>
      <c r="R32" s="82">
        <v>2</v>
      </c>
      <c r="S32" s="82">
        <v>5</v>
      </c>
      <c r="T32" s="81" t="s">
        <v>33</v>
      </c>
      <c r="U32" s="81" t="s">
        <v>33</v>
      </c>
      <c r="V32" s="49" t="s">
        <v>34</v>
      </c>
      <c r="W32" s="50">
        <v>340</v>
      </c>
      <c r="X32" s="51">
        <v>18</v>
      </c>
      <c r="Y32" s="52">
        <f t="shared" si="0"/>
        <v>6120</v>
      </c>
    </row>
    <row r="33" spans="1:25" ht="38.25" x14ac:dyDescent="0.25">
      <c r="A33" s="12" t="s">
        <v>138</v>
      </c>
      <c r="B33" s="13" t="s">
        <v>25</v>
      </c>
      <c r="C33" s="13" t="s">
        <v>144</v>
      </c>
      <c r="D33" s="14" t="s">
        <v>145</v>
      </c>
      <c r="E33" s="78">
        <v>21001</v>
      </c>
      <c r="F33" s="80" t="s">
        <v>146</v>
      </c>
      <c r="G33" s="80" t="s">
        <v>147</v>
      </c>
      <c r="H33" s="81" t="s">
        <v>30</v>
      </c>
      <c r="I33" s="81">
        <v>17</v>
      </c>
      <c r="J33" s="82" t="s">
        <v>68</v>
      </c>
      <c r="K33" s="82">
        <v>62</v>
      </c>
      <c r="L33" s="83" t="s">
        <v>54</v>
      </c>
      <c r="M33" s="82">
        <v>330</v>
      </c>
      <c r="N33" s="84" t="s">
        <v>54</v>
      </c>
      <c r="O33" s="84" t="s">
        <v>31</v>
      </c>
      <c r="P33" s="84" t="s">
        <v>31</v>
      </c>
      <c r="Q33" s="81">
        <v>200</v>
      </c>
      <c r="R33" s="82">
        <v>2</v>
      </c>
      <c r="S33" s="82">
        <v>5</v>
      </c>
      <c r="T33" s="81" t="s">
        <v>33</v>
      </c>
      <c r="U33" s="81" t="s">
        <v>33</v>
      </c>
      <c r="V33" s="49" t="s">
        <v>34</v>
      </c>
      <c r="W33" s="50">
        <v>370</v>
      </c>
      <c r="X33" s="51">
        <v>18</v>
      </c>
      <c r="Y33" s="52">
        <f t="shared" si="0"/>
        <v>6660</v>
      </c>
    </row>
    <row r="34" spans="1:25" ht="89.25" x14ac:dyDescent="0.25">
      <c r="A34" s="12" t="s">
        <v>138</v>
      </c>
      <c r="B34" s="13" t="s">
        <v>25</v>
      </c>
      <c r="C34" s="13" t="s">
        <v>148</v>
      </c>
      <c r="D34" s="14" t="s">
        <v>149</v>
      </c>
      <c r="E34" s="78">
        <v>18022</v>
      </c>
      <c r="F34" s="80" t="s">
        <v>146</v>
      </c>
      <c r="G34" s="80" t="s">
        <v>150</v>
      </c>
      <c r="H34" s="81" t="s">
        <v>72</v>
      </c>
      <c r="I34" s="81">
        <v>11</v>
      </c>
      <c r="J34" s="82">
        <v>0</v>
      </c>
      <c r="K34" s="82">
        <v>121</v>
      </c>
      <c r="L34" s="83" t="s">
        <v>54</v>
      </c>
      <c r="M34" s="82">
        <v>110</v>
      </c>
      <c r="N34" s="83" t="s">
        <v>54</v>
      </c>
      <c r="O34" s="84" t="s">
        <v>31</v>
      </c>
      <c r="P34" s="84" t="s">
        <v>31</v>
      </c>
      <c r="Q34" s="81">
        <v>94</v>
      </c>
      <c r="R34" s="82">
        <v>2</v>
      </c>
      <c r="S34" s="82">
        <v>5</v>
      </c>
      <c r="T34" s="81" t="s">
        <v>33</v>
      </c>
      <c r="U34" s="81" t="s">
        <v>33</v>
      </c>
      <c r="V34" s="49" t="s">
        <v>34</v>
      </c>
      <c r="W34" s="50">
        <v>270</v>
      </c>
      <c r="X34" s="51">
        <v>18</v>
      </c>
      <c r="Y34" s="52">
        <f t="shared" si="0"/>
        <v>4860</v>
      </c>
    </row>
    <row r="35" spans="1:25" ht="63.75" x14ac:dyDescent="0.25">
      <c r="A35" s="12" t="s">
        <v>138</v>
      </c>
      <c r="B35" s="13" t="s">
        <v>25</v>
      </c>
      <c r="C35" s="13" t="s">
        <v>151</v>
      </c>
      <c r="D35" s="14" t="s">
        <v>152</v>
      </c>
      <c r="E35" s="78">
        <v>17001</v>
      </c>
      <c r="F35" s="80" t="s">
        <v>146</v>
      </c>
      <c r="G35" s="80" t="s">
        <v>147</v>
      </c>
      <c r="H35" s="81" t="s">
        <v>30</v>
      </c>
      <c r="I35" s="81">
        <v>23</v>
      </c>
      <c r="J35" s="82">
        <v>0</v>
      </c>
      <c r="K35" s="82">
        <v>75.12</v>
      </c>
      <c r="L35" s="83" t="s">
        <v>54</v>
      </c>
      <c r="M35" s="82">
        <v>294.39999999999998</v>
      </c>
      <c r="N35" s="84" t="s">
        <v>73</v>
      </c>
      <c r="O35" s="84" t="s">
        <v>31</v>
      </c>
      <c r="P35" s="84" t="s">
        <v>31</v>
      </c>
      <c r="Q35" s="81">
        <v>30</v>
      </c>
      <c r="R35" s="82">
        <v>2</v>
      </c>
      <c r="S35" s="82">
        <v>5</v>
      </c>
      <c r="T35" s="81" t="s">
        <v>33</v>
      </c>
      <c r="U35" s="81" t="s">
        <v>33</v>
      </c>
      <c r="V35" s="49" t="s">
        <v>34</v>
      </c>
      <c r="W35" s="50">
        <v>350</v>
      </c>
      <c r="X35" s="51">
        <v>18</v>
      </c>
      <c r="Y35" s="52">
        <f t="shared" si="0"/>
        <v>6300</v>
      </c>
    </row>
    <row r="36" spans="1:25" ht="89.25" x14ac:dyDescent="0.25">
      <c r="A36" s="12" t="s">
        <v>138</v>
      </c>
      <c r="B36" s="13" t="s">
        <v>25</v>
      </c>
      <c r="C36" s="13" t="s">
        <v>153</v>
      </c>
      <c r="D36" s="14" t="s">
        <v>154</v>
      </c>
      <c r="E36" s="78">
        <v>17038</v>
      </c>
      <c r="F36" s="80" t="s">
        <v>155</v>
      </c>
      <c r="G36" s="80" t="s">
        <v>156</v>
      </c>
      <c r="H36" s="81" t="s">
        <v>72</v>
      </c>
      <c r="I36" s="81">
        <v>5</v>
      </c>
      <c r="J36" s="81">
        <v>0</v>
      </c>
      <c r="K36" s="82">
        <v>39.549999999999997</v>
      </c>
      <c r="L36" s="83" t="s">
        <v>157</v>
      </c>
      <c r="M36" s="82">
        <v>11.15</v>
      </c>
      <c r="N36" s="84" t="s">
        <v>158</v>
      </c>
      <c r="O36" s="84" t="s">
        <v>31</v>
      </c>
      <c r="P36" s="84" t="s">
        <v>31</v>
      </c>
      <c r="Q36" s="81">
        <v>0</v>
      </c>
      <c r="R36" s="82">
        <v>0</v>
      </c>
      <c r="S36" s="82">
        <v>0</v>
      </c>
      <c r="T36" s="81" t="s">
        <v>33</v>
      </c>
      <c r="U36" s="81" t="s">
        <v>33</v>
      </c>
      <c r="V36" s="49" t="s">
        <v>34</v>
      </c>
      <c r="W36" s="50">
        <v>200</v>
      </c>
      <c r="X36" s="51">
        <v>18</v>
      </c>
      <c r="Y36" s="52">
        <f t="shared" si="0"/>
        <v>3600</v>
      </c>
    </row>
    <row r="37" spans="1:25" ht="63.75" x14ac:dyDescent="0.25">
      <c r="A37" s="12" t="s">
        <v>138</v>
      </c>
      <c r="B37" s="13" t="s">
        <v>25</v>
      </c>
      <c r="C37" s="13" t="s">
        <v>159</v>
      </c>
      <c r="D37" s="14" t="s">
        <v>160</v>
      </c>
      <c r="E37" s="78">
        <v>18001</v>
      </c>
      <c r="F37" s="80" t="s">
        <v>161</v>
      </c>
      <c r="G37" s="80" t="s">
        <v>64</v>
      </c>
      <c r="H37" s="81" t="s">
        <v>30</v>
      </c>
      <c r="I37" s="81">
        <v>19</v>
      </c>
      <c r="J37" s="82" t="s">
        <v>68</v>
      </c>
      <c r="K37" s="82">
        <v>125</v>
      </c>
      <c r="L37" s="84" t="s">
        <v>54</v>
      </c>
      <c r="M37" s="82">
        <v>120</v>
      </c>
      <c r="N37" s="84" t="s">
        <v>54</v>
      </c>
      <c r="O37" s="84" t="s">
        <v>31</v>
      </c>
      <c r="P37" s="84" t="s">
        <v>31</v>
      </c>
      <c r="Q37" s="81">
        <v>818</v>
      </c>
      <c r="R37" s="82">
        <v>2</v>
      </c>
      <c r="S37" s="82">
        <v>5</v>
      </c>
      <c r="T37" s="81" t="s">
        <v>33</v>
      </c>
      <c r="U37" s="81" t="s">
        <v>33</v>
      </c>
      <c r="V37" s="49" t="s">
        <v>34</v>
      </c>
      <c r="W37" s="50">
        <v>400</v>
      </c>
      <c r="X37" s="51">
        <v>18</v>
      </c>
      <c r="Y37" s="52">
        <f t="shared" si="0"/>
        <v>7200</v>
      </c>
    </row>
    <row r="38" spans="1:25" ht="38.25" x14ac:dyDescent="0.25">
      <c r="A38" s="12" t="s">
        <v>138</v>
      </c>
      <c r="B38" s="13" t="s">
        <v>25</v>
      </c>
      <c r="C38" s="13" t="s">
        <v>162</v>
      </c>
      <c r="D38" s="14" t="s">
        <v>163</v>
      </c>
      <c r="E38" s="78">
        <v>1025</v>
      </c>
      <c r="F38" s="80" t="s">
        <v>63</v>
      </c>
      <c r="G38" s="80" t="s">
        <v>91</v>
      </c>
      <c r="H38" s="81" t="s">
        <v>30</v>
      </c>
      <c r="I38" s="81">
        <v>10</v>
      </c>
      <c r="J38" s="82">
        <v>0</v>
      </c>
      <c r="K38" s="82">
        <v>28.14</v>
      </c>
      <c r="L38" s="83" t="s">
        <v>54</v>
      </c>
      <c r="M38" s="82">
        <v>55.86</v>
      </c>
      <c r="N38" s="84" t="s">
        <v>54</v>
      </c>
      <c r="O38" s="84" t="s">
        <v>31</v>
      </c>
      <c r="P38" s="84" t="s">
        <v>31</v>
      </c>
      <c r="Q38" s="81">
        <v>112</v>
      </c>
      <c r="R38" s="84" t="s">
        <v>43</v>
      </c>
      <c r="S38" s="84" t="s">
        <v>141</v>
      </c>
      <c r="T38" s="81" t="s">
        <v>33</v>
      </c>
      <c r="U38" s="81" t="s">
        <v>33</v>
      </c>
      <c r="V38" s="49" t="s">
        <v>34</v>
      </c>
      <c r="W38" s="50">
        <v>200</v>
      </c>
      <c r="X38" s="51">
        <v>18</v>
      </c>
      <c r="Y38" s="52">
        <f t="shared" si="0"/>
        <v>3600</v>
      </c>
    </row>
    <row r="39" spans="1:25" ht="51" x14ac:dyDescent="0.25">
      <c r="A39" s="12" t="s">
        <v>138</v>
      </c>
      <c r="B39" s="13" t="s">
        <v>25</v>
      </c>
      <c r="C39" s="13" t="s">
        <v>164</v>
      </c>
      <c r="D39" s="14" t="s">
        <v>165</v>
      </c>
      <c r="E39" s="78">
        <v>8009</v>
      </c>
      <c r="F39" s="80" t="s">
        <v>63</v>
      </c>
      <c r="G39" s="80" t="s">
        <v>121</v>
      </c>
      <c r="H39" s="81" t="s">
        <v>30</v>
      </c>
      <c r="I39" s="81">
        <v>15</v>
      </c>
      <c r="J39" s="82">
        <v>0</v>
      </c>
      <c r="K39" s="82">
        <v>38.61</v>
      </c>
      <c r="L39" s="83" t="s">
        <v>54</v>
      </c>
      <c r="M39" s="82">
        <v>38.61</v>
      </c>
      <c r="N39" s="83" t="s">
        <v>54</v>
      </c>
      <c r="O39" s="84" t="s">
        <v>31</v>
      </c>
      <c r="P39" s="84" t="s">
        <v>31</v>
      </c>
      <c r="Q39" s="81">
        <v>30</v>
      </c>
      <c r="R39" s="82">
        <v>2</v>
      </c>
      <c r="S39" s="82">
        <v>5</v>
      </c>
      <c r="T39" s="81" t="s">
        <v>33</v>
      </c>
      <c r="U39" s="81" t="s">
        <v>33</v>
      </c>
      <c r="V39" s="49" t="s">
        <v>34</v>
      </c>
      <c r="W39" s="50">
        <v>215</v>
      </c>
      <c r="X39" s="51">
        <v>18</v>
      </c>
      <c r="Y39" s="52">
        <f t="shared" si="0"/>
        <v>3870</v>
      </c>
    </row>
    <row r="40" spans="1:25" ht="76.5" x14ac:dyDescent="0.25">
      <c r="A40" s="12" t="s">
        <v>138</v>
      </c>
      <c r="B40" s="13" t="s">
        <v>25</v>
      </c>
      <c r="C40" s="13" t="s">
        <v>166</v>
      </c>
      <c r="D40" s="14" t="s">
        <v>167</v>
      </c>
      <c r="E40" s="78">
        <v>14001</v>
      </c>
      <c r="F40" s="80" t="s">
        <v>168</v>
      </c>
      <c r="G40" s="80" t="s">
        <v>121</v>
      </c>
      <c r="H40" s="81" t="s">
        <v>72</v>
      </c>
      <c r="I40" s="81">
        <v>5</v>
      </c>
      <c r="J40" s="81">
        <v>0</v>
      </c>
      <c r="K40" s="82">
        <v>14.26</v>
      </c>
      <c r="L40" s="83" t="s">
        <v>157</v>
      </c>
      <c r="M40" s="82">
        <v>35.190000000000005</v>
      </c>
      <c r="N40" s="84" t="s">
        <v>158</v>
      </c>
      <c r="O40" s="84" t="s">
        <v>31</v>
      </c>
      <c r="P40" s="84" t="s">
        <v>31</v>
      </c>
      <c r="Q40" s="81">
        <v>100</v>
      </c>
      <c r="R40" s="84" t="s">
        <v>43</v>
      </c>
      <c r="S40" s="84" t="s">
        <v>141</v>
      </c>
      <c r="T40" s="81" t="s">
        <v>33</v>
      </c>
      <c r="U40" s="81" t="s">
        <v>33</v>
      </c>
      <c r="V40" s="49" t="s">
        <v>34</v>
      </c>
      <c r="W40" s="50">
        <v>210</v>
      </c>
      <c r="X40" s="51">
        <v>18</v>
      </c>
      <c r="Y40" s="52">
        <f t="shared" si="0"/>
        <v>3780</v>
      </c>
    </row>
    <row r="41" spans="1:25" ht="38.25" x14ac:dyDescent="0.25">
      <c r="A41" s="12" t="s">
        <v>138</v>
      </c>
      <c r="B41" s="13" t="s">
        <v>25</v>
      </c>
      <c r="C41" s="13" t="s">
        <v>169</v>
      </c>
      <c r="D41" s="14" t="s">
        <v>170</v>
      </c>
      <c r="E41" s="78">
        <v>20001</v>
      </c>
      <c r="F41" s="80" t="s">
        <v>171</v>
      </c>
      <c r="G41" s="80" t="s">
        <v>147</v>
      </c>
      <c r="H41" s="81" t="s">
        <v>30</v>
      </c>
      <c r="I41" s="81">
        <v>27</v>
      </c>
      <c r="J41" s="82" t="s">
        <v>68</v>
      </c>
      <c r="K41" s="82">
        <v>49</v>
      </c>
      <c r="L41" s="83" t="s">
        <v>54</v>
      </c>
      <c r="M41" s="82">
        <v>100</v>
      </c>
      <c r="N41" s="84" t="s">
        <v>73</v>
      </c>
      <c r="O41" s="84" t="s">
        <v>31</v>
      </c>
      <c r="P41" s="84" t="s">
        <v>31</v>
      </c>
      <c r="Q41" s="81">
        <v>200</v>
      </c>
      <c r="R41" s="82">
        <v>2</v>
      </c>
      <c r="S41" s="82">
        <v>5</v>
      </c>
      <c r="T41" s="81" t="s">
        <v>33</v>
      </c>
      <c r="U41" s="81" t="s">
        <v>33</v>
      </c>
      <c r="V41" s="49" t="s">
        <v>34</v>
      </c>
      <c r="W41" s="50">
        <v>350</v>
      </c>
      <c r="X41" s="51">
        <v>18</v>
      </c>
      <c r="Y41" s="52">
        <f t="shared" si="0"/>
        <v>6300</v>
      </c>
    </row>
    <row r="42" spans="1:25" ht="51" x14ac:dyDescent="0.25">
      <c r="A42" s="12" t="s">
        <v>138</v>
      </c>
      <c r="B42" s="13" t="s">
        <v>25</v>
      </c>
      <c r="C42" s="13" t="s">
        <v>172</v>
      </c>
      <c r="D42" s="14" t="s">
        <v>173</v>
      </c>
      <c r="E42" s="78">
        <v>19001</v>
      </c>
      <c r="F42" s="80" t="s">
        <v>71</v>
      </c>
      <c r="G42" s="80" t="s">
        <v>64</v>
      </c>
      <c r="H42" s="81" t="s">
        <v>30</v>
      </c>
      <c r="I42" s="81">
        <v>26</v>
      </c>
      <c r="J42" s="82">
        <v>0</v>
      </c>
      <c r="K42" s="82">
        <v>51.92</v>
      </c>
      <c r="L42" s="83" t="s">
        <v>54</v>
      </c>
      <c r="M42" s="82">
        <v>118.80999999999999</v>
      </c>
      <c r="N42" s="84" t="s">
        <v>73</v>
      </c>
      <c r="O42" s="84" t="s">
        <v>31</v>
      </c>
      <c r="P42" s="84" t="s">
        <v>31</v>
      </c>
      <c r="Q42" s="81">
        <v>150</v>
      </c>
      <c r="R42" s="82">
        <v>2</v>
      </c>
      <c r="S42" s="82">
        <v>5</v>
      </c>
      <c r="T42" s="81" t="s">
        <v>33</v>
      </c>
      <c r="U42" s="81" t="s">
        <v>33</v>
      </c>
      <c r="V42" s="49" t="s">
        <v>34</v>
      </c>
      <c r="W42" s="50">
        <v>250</v>
      </c>
      <c r="X42" s="51">
        <v>18</v>
      </c>
      <c r="Y42" s="52">
        <f t="shared" si="0"/>
        <v>4500</v>
      </c>
    </row>
    <row r="43" spans="1:25" ht="38.25" x14ac:dyDescent="0.25">
      <c r="A43" s="12" t="s">
        <v>138</v>
      </c>
      <c r="B43" s="13" t="s">
        <v>25</v>
      </c>
      <c r="C43" s="13" t="s">
        <v>174</v>
      </c>
      <c r="D43" s="14" t="s">
        <v>175</v>
      </c>
      <c r="E43" s="78">
        <v>11005</v>
      </c>
      <c r="F43" s="80" t="s">
        <v>105</v>
      </c>
      <c r="G43" s="80" t="s">
        <v>121</v>
      </c>
      <c r="H43" s="81" t="s">
        <v>30</v>
      </c>
      <c r="I43" s="81">
        <v>35</v>
      </c>
      <c r="J43" s="82" t="s">
        <v>68</v>
      </c>
      <c r="K43" s="82">
        <v>90.66</v>
      </c>
      <c r="L43" s="83" t="s">
        <v>54</v>
      </c>
      <c r="M43" s="82">
        <v>277.95000000000005</v>
      </c>
      <c r="N43" s="84" t="s">
        <v>73</v>
      </c>
      <c r="O43" s="84" t="s">
        <v>31</v>
      </c>
      <c r="P43" s="84" t="s">
        <v>31</v>
      </c>
      <c r="Q43" s="81">
        <v>58</v>
      </c>
      <c r="R43" s="84" t="s">
        <v>43</v>
      </c>
      <c r="S43" s="84" t="s">
        <v>141</v>
      </c>
      <c r="T43" s="81" t="s">
        <v>33</v>
      </c>
      <c r="U43" s="81" t="s">
        <v>33</v>
      </c>
      <c r="V43" s="49" t="s">
        <v>34</v>
      </c>
      <c r="W43" s="50">
        <v>380</v>
      </c>
      <c r="X43" s="51">
        <v>18</v>
      </c>
      <c r="Y43" s="52">
        <f t="shared" si="0"/>
        <v>6840</v>
      </c>
    </row>
    <row r="44" spans="1:25" ht="25.5" x14ac:dyDescent="0.25">
      <c r="A44" s="15" t="s">
        <v>176</v>
      </c>
      <c r="B44" s="16" t="s">
        <v>545</v>
      </c>
      <c r="C44" s="16"/>
      <c r="D44" s="17"/>
      <c r="E44" s="78"/>
      <c r="F44" s="80"/>
      <c r="G44" s="80"/>
      <c r="H44" s="81"/>
      <c r="I44" s="81"/>
      <c r="J44" s="81"/>
      <c r="K44" s="85"/>
      <c r="L44" s="82"/>
      <c r="M44" s="82"/>
      <c r="N44" s="84"/>
      <c r="O44" s="84"/>
      <c r="P44" s="84"/>
      <c r="Q44" s="81"/>
      <c r="R44" s="82"/>
      <c r="S44" s="82"/>
      <c r="T44" s="81"/>
      <c r="U44" s="81"/>
      <c r="V44" s="53"/>
      <c r="W44" s="54"/>
      <c r="X44" s="55"/>
      <c r="Y44" s="56"/>
    </row>
    <row r="45" spans="1:25" ht="25.5" x14ac:dyDescent="0.25">
      <c r="A45" s="15" t="s">
        <v>176</v>
      </c>
      <c r="B45" s="16" t="s">
        <v>545</v>
      </c>
      <c r="C45" s="16"/>
      <c r="D45" s="17"/>
      <c r="E45" s="78"/>
      <c r="F45" s="80"/>
      <c r="G45" s="80"/>
      <c r="H45" s="81"/>
      <c r="I45" s="81"/>
      <c r="J45" s="81"/>
      <c r="K45" s="85"/>
      <c r="L45" s="82"/>
      <c r="M45" s="82"/>
      <c r="N45" s="84"/>
      <c r="O45" s="84"/>
      <c r="P45" s="84"/>
      <c r="Q45" s="81"/>
      <c r="R45" s="82"/>
      <c r="S45" s="82"/>
      <c r="T45" s="81"/>
      <c r="U45" s="81"/>
      <c r="V45" s="53"/>
      <c r="W45" s="54"/>
      <c r="X45" s="55"/>
      <c r="Y45" s="56"/>
    </row>
    <row r="46" spans="1:25" ht="25.5" x14ac:dyDescent="0.25">
      <c r="A46" s="15" t="s">
        <v>176</v>
      </c>
      <c r="B46" s="16" t="s">
        <v>545</v>
      </c>
      <c r="C46" s="16"/>
      <c r="D46" s="17"/>
      <c r="E46" s="78"/>
      <c r="F46" s="80"/>
      <c r="G46" s="80"/>
      <c r="H46" s="81"/>
      <c r="I46" s="81"/>
      <c r="J46" s="81"/>
      <c r="K46" s="85"/>
      <c r="L46" s="82"/>
      <c r="M46" s="82"/>
      <c r="N46" s="84"/>
      <c r="O46" s="84"/>
      <c r="P46" s="84"/>
      <c r="Q46" s="81"/>
      <c r="R46" s="82"/>
      <c r="S46" s="82"/>
      <c r="T46" s="81"/>
      <c r="U46" s="81"/>
      <c r="V46" s="53"/>
      <c r="W46" s="54"/>
      <c r="X46" s="55"/>
      <c r="Y46" s="56"/>
    </row>
    <row r="47" spans="1:25" ht="63.75" x14ac:dyDescent="0.25">
      <c r="A47" s="15" t="s">
        <v>176</v>
      </c>
      <c r="B47" s="16" t="s">
        <v>25</v>
      </c>
      <c r="C47" s="16" t="s">
        <v>180</v>
      </c>
      <c r="D47" s="17" t="s">
        <v>181</v>
      </c>
      <c r="E47" s="78">
        <v>22315</v>
      </c>
      <c r="F47" s="80" t="s">
        <v>178</v>
      </c>
      <c r="G47" s="80"/>
      <c r="H47" s="81" t="s">
        <v>30</v>
      </c>
      <c r="I47" s="81">
        <v>1</v>
      </c>
      <c r="J47" s="81">
        <v>0</v>
      </c>
      <c r="K47" s="85">
        <v>8</v>
      </c>
      <c r="L47" s="82">
        <v>0.25</v>
      </c>
      <c r="M47" s="82">
        <v>0</v>
      </c>
      <c r="N47" s="84" t="s">
        <v>31</v>
      </c>
      <c r="O47" s="84" t="s">
        <v>31</v>
      </c>
      <c r="P47" s="84" t="s">
        <v>31</v>
      </c>
      <c r="Q47" s="81">
        <v>5</v>
      </c>
      <c r="R47" s="82">
        <v>1</v>
      </c>
      <c r="S47" s="82">
        <v>0.25</v>
      </c>
      <c r="T47" s="81" t="s">
        <v>33</v>
      </c>
      <c r="U47" s="81" t="s">
        <v>33</v>
      </c>
      <c r="V47" s="53" t="s">
        <v>177</v>
      </c>
      <c r="W47" s="54">
        <v>14</v>
      </c>
      <c r="X47" s="55">
        <v>18</v>
      </c>
      <c r="Y47" s="56">
        <f t="shared" si="0"/>
        <v>252</v>
      </c>
    </row>
    <row r="48" spans="1:25" ht="76.5" x14ac:dyDescent="0.25">
      <c r="A48" s="15" t="s">
        <v>176</v>
      </c>
      <c r="B48" s="16" t="s">
        <v>25</v>
      </c>
      <c r="C48" s="16" t="s">
        <v>182</v>
      </c>
      <c r="D48" s="17" t="s">
        <v>183</v>
      </c>
      <c r="E48" s="78">
        <v>22316</v>
      </c>
      <c r="F48" s="80" t="s">
        <v>179</v>
      </c>
      <c r="G48" s="80"/>
      <c r="H48" s="81" t="s">
        <v>30</v>
      </c>
      <c r="I48" s="81">
        <v>1</v>
      </c>
      <c r="J48" s="81">
        <v>0</v>
      </c>
      <c r="K48" s="85">
        <v>8</v>
      </c>
      <c r="L48" s="82">
        <v>0.25</v>
      </c>
      <c r="M48" s="82">
        <v>0</v>
      </c>
      <c r="N48" s="84" t="s">
        <v>31</v>
      </c>
      <c r="O48" s="84" t="s">
        <v>31</v>
      </c>
      <c r="P48" s="84" t="s">
        <v>31</v>
      </c>
      <c r="Q48" s="81">
        <v>5</v>
      </c>
      <c r="R48" s="82">
        <v>1</v>
      </c>
      <c r="S48" s="82">
        <v>0.25</v>
      </c>
      <c r="T48" s="81" t="s">
        <v>33</v>
      </c>
      <c r="U48" s="81" t="s">
        <v>33</v>
      </c>
      <c r="V48" s="53" t="s">
        <v>177</v>
      </c>
      <c r="W48" s="54">
        <v>14</v>
      </c>
      <c r="X48" s="55">
        <v>18</v>
      </c>
      <c r="Y48" s="56">
        <f t="shared" si="0"/>
        <v>252</v>
      </c>
    </row>
    <row r="49" spans="1:25" ht="89.25" x14ac:dyDescent="0.25">
      <c r="A49" s="15" t="s">
        <v>176</v>
      </c>
      <c r="B49" s="16" t="s">
        <v>25</v>
      </c>
      <c r="C49" s="16" t="s">
        <v>184</v>
      </c>
      <c r="D49" s="17" t="s">
        <v>185</v>
      </c>
      <c r="E49" s="78">
        <v>22318</v>
      </c>
      <c r="F49" s="80" t="s">
        <v>178</v>
      </c>
      <c r="G49" s="80"/>
      <c r="H49" s="81" t="s">
        <v>30</v>
      </c>
      <c r="I49" s="81">
        <v>1</v>
      </c>
      <c r="J49" s="81">
        <v>0</v>
      </c>
      <c r="K49" s="85">
        <v>8</v>
      </c>
      <c r="L49" s="82">
        <v>0.25</v>
      </c>
      <c r="M49" s="82">
        <v>0</v>
      </c>
      <c r="N49" s="84" t="s">
        <v>31</v>
      </c>
      <c r="O49" s="84" t="s">
        <v>31</v>
      </c>
      <c r="P49" s="84" t="s">
        <v>31</v>
      </c>
      <c r="Q49" s="81">
        <v>5</v>
      </c>
      <c r="R49" s="82">
        <v>1</v>
      </c>
      <c r="S49" s="82">
        <v>0.25</v>
      </c>
      <c r="T49" s="81" t="s">
        <v>33</v>
      </c>
      <c r="U49" s="81" t="s">
        <v>33</v>
      </c>
      <c r="V49" s="53" t="s">
        <v>177</v>
      </c>
      <c r="W49" s="54">
        <v>14</v>
      </c>
      <c r="X49" s="55">
        <v>18</v>
      </c>
      <c r="Y49" s="56">
        <f t="shared" si="0"/>
        <v>252</v>
      </c>
    </row>
    <row r="50" spans="1:25" ht="25.5" x14ac:dyDescent="0.25">
      <c r="A50" s="15" t="s">
        <v>176</v>
      </c>
      <c r="B50" s="16" t="s">
        <v>545</v>
      </c>
      <c r="C50" s="16"/>
      <c r="D50" s="17"/>
      <c r="E50" s="78"/>
      <c r="F50" s="80"/>
      <c r="G50" s="80"/>
      <c r="H50" s="81"/>
      <c r="I50" s="81"/>
      <c r="J50" s="81"/>
      <c r="K50" s="85"/>
      <c r="L50" s="82"/>
      <c r="M50" s="82"/>
      <c r="N50" s="84"/>
      <c r="O50" s="84"/>
      <c r="P50" s="84"/>
      <c r="Q50" s="81"/>
      <c r="R50" s="82"/>
      <c r="S50" s="82"/>
      <c r="T50" s="81"/>
      <c r="U50" s="81"/>
      <c r="V50" s="53"/>
      <c r="W50" s="54"/>
      <c r="X50" s="55"/>
      <c r="Y50" s="56"/>
    </row>
    <row r="51" spans="1:25" ht="51" x14ac:dyDescent="0.25">
      <c r="A51" s="15" t="s">
        <v>176</v>
      </c>
      <c r="B51" s="16" t="s">
        <v>25</v>
      </c>
      <c r="C51" s="16" t="s">
        <v>186</v>
      </c>
      <c r="D51" s="17" t="s">
        <v>187</v>
      </c>
      <c r="E51" s="78">
        <v>22337</v>
      </c>
      <c r="F51" s="80" t="s">
        <v>179</v>
      </c>
      <c r="G51" s="80"/>
      <c r="H51" s="81" t="s">
        <v>30</v>
      </c>
      <c r="I51" s="81">
        <v>1</v>
      </c>
      <c r="J51" s="81">
        <v>0</v>
      </c>
      <c r="K51" s="85">
        <v>8</v>
      </c>
      <c r="L51" s="82">
        <v>0.25</v>
      </c>
      <c r="M51" s="82">
        <v>0</v>
      </c>
      <c r="N51" s="84" t="s">
        <v>31</v>
      </c>
      <c r="O51" s="84" t="s">
        <v>31</v>
      </c>
      <c r="P51" s="84" t="s">
        <v>31</v>
      </c>
      <c r="Q51" s="81">
        <v>5</v>
      </c>
      <c r="R51" s="82">
        <v>1</v>
      </c>
      <c r="S51" s="82">
        <v>0.25</v>
      </c>
      <c r="T51" s="81" t="s">
        <v>33</v>
      </c>
      <c r="U51" s="81" t="s">
        <v>33</v>
      </c>
      <c r="V51" s="53" t="s">
        <v>177</v>
      </c>
      <c r="W51" s="54">
        <v>14</v>
      </c>
      <c r="X51" s="55">
        <v>18</v>
      </c>
      <c r="Y51" s="56">
        <f t="shared" si="0"/>
        <v>252</v>
      </c>
    </row>
    <row r="52" spans="1:25" ht="25.5" x14ac:dyDescent="0.25">
      <c r="A52" s="15" t="s">
        <v>176</v>
      </c>
      <c r="B52" s="16" t="s">
        <v>545</v>
      </c>
      <c r="C52" s="16"/>
      <c r="D52" s="17"/>
      <c r="E52" s="78"/>
      <c r="F52" s="80"/>
      <c r="G52" s="80"/>
      <c r="H52" s="81"/>
      <c r="I52" s="81"/>
      <c r="J52" s="81"/>
      <c r="K52" s="85"/>
      <c r="L52" s="82"/>
      <c r="M52" s="82"/>
      <c r="N52" s="84"/>
      <c r="O52" s="84"/>
      <c r="P52" s="84"/>
      <c r="Q52" s="81"/>
      <c r="R52" s="82"/>
      <c r="S52" s="82"/>
      <c r="T52" s="81"/>
      <c r="U52" s="81"/>
      <c r="V52" s="53"/>
      <c r="W52" s="54"/>
      <c r="X52" s="55"/>
      <c r="Y52" s="56"/>
    </row>
    <row r="53" spans="1:25" ht="63.75" x14ac:dyDescent="0.25">
      <c r="A53" s="15" t="s">
        <v>176</v>
      </c>
      <c r="B53" s="16" t="s">
        <v>25</v>
      </c>
      <c r="C53" s="16" t="s">
        <v>188</v>
      </c>
      <c r="D53" s="17" t="s">
        <v>189</v>
      </c>
      <c r="E53" s="78">
        <v>22417</v>
      </c>
      <c r="F53" s="80" t="s">
        <v>178</v>
      </c>
      <c r="G53" s="80"/>
      <c r="H53" s="81" t="s">
        <v>72</v>
      </c>
      <c r="I53" s="81">
        <v>1</v>
      </c>
      <c r="J53" s="81">
        <v>0</v>
      </c>
      <c r="K53" s="85">
        <v>12</v>
      </c>
      <c r="L53" s="82">
        <v>0.25</v>
      </c>
      <c r="M53" s="82">
        <v>0</v>
      </c>
      <c r="N53" s="84" t="s">
        <v>31</v>
      </c>
      <c r="O53" s="84" t="s">
        <v>31</v>
      </c>
      <c r="P53" s="84" t="s">
        <v>31</v>
      </c>
      <c r="Q53" s="81">
        <v>5</v>
      </c>
      <c r="R53" s="82">
        <v>1</v>
      </c>
      <c r="S53" s="82">
        <v>0.25</v>
      </c>
      <c r="T53" s="81" t="s">
        <v>33</v>
      </c>
      <c r="U53" s="81" t="s">
        <v>33</v>
      </c>
      <c r="V53" s="53" t="s">
        <v>177</v>
      </c>
      <c r="W53" s="54">
        <v>14</v>
      </c>
      <c r="X53" s="55">
        <v>18</v>
      </c>
      <c r="Y53" s="56">
        <f t="shared" si="0"/>
        <v>252</v>
      </c>
    </row>
    <row r="54" spans="1:25" ht="25.5" x14ac:dyDescent="0.25">
      <c r="A54" s="15" t="s">
        <v>176</v>
      </c>
      <c r="B54" s="16" t="s">
        <v>545</v>
      </c>
      <c r="C54" s="16"/>
      <c r="D54" s="17"/>
      <c r="E54" s="78"/>
      <c r="F54" s="80"/>
      <c r="G54" s="80"/>
      <c r="H54" s="81"/>
      <c r="I54" s="81"/>
      <c r="J54" s="81"/>
      <c r="K54" s="85"/>
      <c r="L54" s="82"/>
      <c r="M54" s="82"/>
      <c r="N54" s="84"/>
      <c r="O54" s="84"/>
      <c r="P54" s="84"/>
      <c r="Q54" s="81"/>
      <c r="R54" s="82"/>
      <c r="S54" s="82"/>
      <c r="T54" s="81"/>
      <c r="U54" s="81"/>
      <c r="V54" s="53"/>
      <c r="W54" s="54"/>
      <c r="X54" s="55"/>
      <c r="Y54" s="56"/>
    </row>
    <row r="55" spans="1:25" ht="25.5" x14ac:dyDescent="0.25">
      <c r="A55" s="15" t="s">
        <v>176</v>
      </c>
      <c r="B55" s="16" t="s">
        <v>545</v>
      </c>
      <c r="C55" s="16"/>
      <c r="D55" s="17"/>
      <c r="E55" s="78"/>
      <c r="F55" s="80"/>
      <c r="G55" s="80"/>
      <c r="H55" s="81"/>
      <c r="I55" s="81"/>
      <c r="J55" s="81"/>
      <c r="K55" s="85"/>
      <c r="L55" s="82"/>
      <c r="M55" s="82"/>
      <c r="N55" s="84"/>
      <c r="O55" s="84"/>
      <c r="P55" s="84"/>
      <c r="Q55" s="81"/>
      <c r="R55" s="82"/>
      <c r="S55" s="82"/>
      <c r="T55" s="81"/>
      <c r="U55" s="81"/>
      <c r="V55" s="53"/>
      <c r="W55" s="54"/>
      <c r="X55" s="55"/>
      <c r="Y55" s="56"/>
    </row>
    <row r="56" spans="1:25" ht="25.5" x14ac:dyDescent="0.25">
      <c r="A56" s="15" t="s">
        <v>176</v>
      </c>
      <c r="B56" s="16" t="s">
        <v>545</v>
      </c>
      <c r="C56" s="16"/>
      <c r="D56" s="17"/>
      <c r="E56" s="78"/>
      <c r="F56" s="80"/>
      <c r="G56" s="80"/>
      <c r="H56" s="81"/>
      <c r="I56" s="81"/>
      <c r="J56" s="81"/>
      <c r="K56" s="85"/>
      <c r="L56" s="82"/>
      <c r="M56" s="82"/>
      <c r="N56" s="84"/>
      <c r="O56" s="84"/>
      <c r="P56" s="84"/>
      <c r="Q56" s="81"/>
      <c r="R56" s="82"/>
      <c r="S56" s="82"/>
      <c r="T56" s="81"/>
      <c r="U56" s="81"/>
      <c r="V56" s="53"/>
      <c r="W56" s="54"/>
      <c r="X56" s="55"/>
      <c r="Y56" s="56"/>
    </row>
    <row r="57" spans="1:25" ht="25.5" x14ac:dyDescent="0.25">
      <c r="A57" s="15" t="s">
        <v>176</v>
      </c>
      <c r="B57" s="16" t="s">
        <v>545</v>
      </c>
      <c r="C57" s="16"/>
      <c r="D57" s="17"/>
      <c r="E57" s="78"/>
      <c r="F57" s="80"/>
      <c r="G57" s="80"/>
      <c r="H57" s="81"/>
      <c r="I57" s="81"/>
      <c r="J57" s="81"/>
      <c r="K57" s="85"/>
      <c r="L57" s="82"/>
      <c r="M57" s="82"/>
      <c r="N57" s="84"/>
      <c r="O57" s="84"/>
      <c r="P57" s="84"/>
      <c r="Q57" s="81"/>
      <c r="R57" s="82"/>
      <c r="S57" s="82"/>
      <c r="T57" s="81"/>
      <c r="U57" s="81"/>
      <c r="V57" s="53"/>
      <c r="W57" s="54"/>
      <c r="X57" s="55"/>
      <c r="Y57" s="56"/>
    </row>
    <row r="58" spans="1:25" ht="25.5" x14ac:dyDescent="0.25">
      <c r="A58" s="15" t="s">
        <v>176</v>
      </c>
      <c r="B58" s="16" t="s">
        <v>545</v>
      </c>
      <c r="C58" s="16"/>
      <c r="D58" s="17"/>
      <c r="E58" s="78"/>
      <c r="F58" s="80"/>
      <c r="G58" s="80"/>
      <c r="H58" s="81"/>
      <c r="I58" s="81"/>
      <c r="J58" s="81"/>
      <c r="K58" s="85"/>
      <c r="L58" s="82"/>
      <c r="M58" s="82"/>
      <c r="N58" s="84"/>
      <c r="O58" s="84"/>
      <c r="P58" s="84"/>
      <c r="Q58" s="81"/>
      <c r="R58" s="82"/>
      <c r="S58" s="82"/>
      <c r="T58" s="81"/>
      <c r="U58" s="81"/>
      <c r="V58" s="53"/>
      <c r="W58" s="54"/>
      <c r="X58" s="55"/>
      <c r="Y58" s="56"/>
    </row>
    <row r="59" spans="1:25" ht="25.5" x14ac:dyDescent="0.25">
      <c r="A59" s="15" t="s">
        <v>176</v>
      </c>
      <c r="B59" s="16" t="s">
        <v>545</v>
      </c>
      <c r="C59" s="16"/>
      <c r="D59" s="17"/>
      <c r="E59" s="78"/>
      <c r="F59" s="80"/>
      <c r="G59" s="80"/>
      <c r="H59" s="81"/>
      <c r="I59" s="81"/>
      <c r="J59" s="81"/>
      <c r="K59" s="85"/>
      <c r="L59" s="82"/>
      <c r="M59" s="82"/>
      <c r="N59" s="84"/>
      <c r="O59" s="84"/>
      <c r="P59" s="84"/>
      <c r="Q59" s="81"/>
      <c r="R59" s="82"/>
      <c r="S59" s="82"/>
      <c r="T59" s="81"/>
      <c r="U59" s="81"/>
      <c r="V59" s="53"/>
      <c r="W59" s="54"/>
      <c r="X59" s="55"/>
      <c r="Y59" s="56"/>
    </row>
    <row r="60" spans="1:25" ht="89.25" x14ac:dyDescent="0.25">
      <c r="A60" s="15" t="s">
        <v>176</v>
      </c>
      <c r="B60" s="16" t="s">
        <v>25</v>
      </c>
      <c r="C60" s="16" t="s">
        <v>191</v>
      </c>
      <c r="D60" s="17" t="s">
        <v>192</v>
      </c>
      <c r="E60" s="78">
        <v>22309</v>
      </c>
      <c r="F60" s="80" t="s">
        <v>179</v>
      </c>
      <c r="G60" s="80"/>
      <c r="H60" s="81" t="s">
        <v>30</v>
      </c>
      <c r="I60" s="81">
        <v>2</v>
      </c>
      <c r="J60" s="81">
        <v>0</v>
      </c>
      <c r="K60" s="85">
        <v>8</v>
      </c>
      <c r="L60" s="82">
        <v>0.25</v>
      </c>
      <c r="M60" s="82">
        <v>0</v>
      </c>
      <c r="N60" s="84" t="s">
        <v>31</v>
      </c>
      <c r="O60" s="84" t="s">
        <v>31</v>
      </c>
      <c r="P60" s="84" t="s">
        <v>31</v>
      </c>
      <c r="Q60" s="81">
        <v>5</v>
      </c>
      <c r="R60" s="82">
        <v>1</v>
      </c>
      <c r="S60" s="82">
        <v>0.25</v>
      </c>
      <c r="T60" s="81" t="s">
        <v>33</v>
      </c>
      <c r="U60" s="81" t="s">
        <v>33</v>
      </c>
      <c r="V60" s="53" t="s">
        <v>177</v>
      </c>
      <c r="W60" s="54">
        <v>14</v>
      </c>
      <c r="X60" s="55">
        <v>18</v>
      </c>
      <c r="Y60" s="56">
        <f t="shared" si="0"/>
        <v>252</v>
      </c>
    </row>
    <row r="61" spans="1:25" ht="25.5" x14ac:dyDescent="0.25">
      <c r="A61" s="15" t="s">
        <v>176</v>
      </c>
      <c r="B61" s="16" t="s">
        <v>545</v>
      </c>
      <c r="C61" s="16"/>
      <c r="D61" s="17"/>
      <c r="E61" s="78"/>
      <c r="F61" s="80"/>
      <c r="G61" s="80"/>
      <c r="H61" s="81"/>
      <c r="I61" s="81"/>
      <c r="J61" s="81"/>
      <c r="K61" s="85"/>
      <c r="L61" s="82"/>
      <c r="M61" s="82"/>
      <c r="N61" s="84"/>
      <c r="O61" s="84"/>
      <c r="P61" s="84"/>
      <c r="Q61" s="81"/>
      <c r="R61" s="82"/>
      <c r="S61" s="82"/>
      <c r="T61" s="81"/>
      <c r="U61" s="81"/>
      <c r="V61" s="53"/>
      <c r="W61" s="54"/>
      <c r="X61" s="55"/>
      <c r="Y61" s="56"/>
    </row>
    <row r="62" spans="1:25" ht="25.5" x14ac:dyDescent="0.25">
      <c r="A62" s="15" t="s">
        <v>176</v>
      </c>
      <c r="B62" s="16" t="s">
        <v>545</v>
      </c>
      <c r="C62" s="16"/>
      <c r="D62" s="17"/>
      <c r="E62" s="78"/>
      <c r="F62" s="80"/>
      <c r="G62" s="80"/>
      <c r="H62" s="81"/>
      <c r="I62" s="81"/>
      <c r="J62" s="81"/>
      <c r="K62" s="85"/>
      <c r="L62" s="82"/>
      <c r="M62" s="82"/>
      <c r="N62" s="84"/>
      <c r="O62" s="84"/>
      <c r="P62" s="84"/>
      <c r="Q62" s="81"/>
      <c r="R62" s="82"/>
      <c r="S62" s="82"/>
      <c r="T62" s="81"/>
      <c r="U62" s="81"/>
      <c r="V62" s="53"/>
      <c r="W62" s="54"/>
      <c r="X62" s="55"/>
      <c r="Y62" s="56"/>
    </row>
    <row r="63" spans="1:25" ht="25.5" x14ac:dyDescent="0.25">
      <c r="A63" s="15" t="s">
        <v>176</v>
      </c>
      <c r="B63" s="16" t="s">
        <v>545</v>
      </c>
      <c r="C63" s="16"/>
      <c r="D63" s="17"/>
      <c r="E63" s="78"/>
      <c r="F63" s="80"/>
      <c r="G63" s="80"/>
      <c r="H63" s="81"/>
      <c r="I63" s="81"/>
      <c r="J63" s="81"/>
      <c r="K63" s="85"/>
      <c r="L63" s="82"/>
      <c r="M63" s="82"/>
      <c r="N63" s="84"/>
      <c r="O63" s="84"/>
      <c r="P63" s="84"/>
      <c r="Q63" s="81"/>
      <c r="R63" s="82"/>
      <c r="S63" s="82"/>
      <c r="T63" s="81"/>
      <c r="U63" s="81"/>
      <c r="V63" s="53"/>
      <c r="W63" s="54"/>
      <c r="X63" s="55"/>
      <c r="Y63" s="56"/>
    </row>
    <row r="64" spans="1:25" ht="25.5" x14ac:dyDescent="0.25">
      <c r="A64" s="15" t="s">
        <v>176</v>
      </c>
      <c r="B64" s="16" t="s">
        <v>545</v>
      </c>
      <c r="C64" s="16"/>
      <c r="D64" s="17"/>
      <c r="E64" s="78"/>
      <c r="F64" s="80"/>
      <c r="G64" s="80"/>
      <c r="H64" s="81"/>
      <c r="I64" s="81"/>
      <c r="J64" s="81"/>
      <c r="K64" s="85"/>
      <c r="L64" s="82"/>
      <c r="M64" s="82"/>
      <c r="N64" s="84"/>
      <c r="O64" s="84"/>
      <c r="P64" s="84"/>
      <c r="Q64" s="81"/>
      <c r="R64" s="82"/>
      <c r="S64" s="82"/>
      <c r="T64" s="81"/>
      <c r="U64" s="81"/>
      <c r="V64" s="53"/>
      <c r="W64" s="54"/>
      <c r="X64" s="55"/>
      <c r="Y64" s="56"/>
    </row>
    <row r="65" spans="1:25" ht="25.5" x14ac:dyDescent="0.25">
      <c r="A65" s="15" t="s">
        <v>176</v>
      </c>
      <c r="B65" s="16" t="s">
        <v>545</v>
      </c>
      <c r="C65" s="16"/>
      <c r="D65" s="17"/>
      <c r="E65" s="78"/>
      <c r="F65" s="80"/>
      <c r="G65" s="80"/>
      <c r="H65" s="81"/>
      <c r="I65" s="81"/>
      <c r="J65" s="81"/>
      <c r="K65" s="85"/>
      <c r="L65" s="82"/>
      <c r="M65" s="82"/>
      <c r="N65" s="84"/>
      <c r="O65" s="84"/>
      <c r="P65" s="84"/>
      <c r="Q65" s="81"/>
      <c r="R65" s="82"/>
      <c r="S65" s="82"/>
      <c r="T65" s="81"/>
      <c r="U65" s="81"/>
      <c r="V65" s="53"/>
      <c r="W65" s="54"/>
      <c r="X65" s="55"/>
      <c r="Y65" s="56"/>
    </row>
    <row r="66" spans="1:25" ht="63.75" x14ac:dyDescent="0.25">
      <c r="A66" s="60" t="s">
        <v>176</v>
      </c>
      <c r="B66" s="61" t="s">
        <v>25</v>
      </c>
      <c r="C66" s="61" t="s">
        <v>193</v>
      </c>
      <c r="D66" s="62" t="s">
        <v>194</v>
      </c>
      <c r="E66" s="87">
        <v>22606</v>
      </c>
      <c r="F66" s="88" t="s">
        <v>179</v>
      </c>
      <c r="G66" s="88"/>
      <c r="H66" s="89" t="s">
        <v>30</v>
      </c>
      <c r="I66" s="89">
        <v>3</v>
      </c>
      <c r="J66" s="89">
        <v>0</v>
      </c>
      <c r="K66" s="90">
        <v>12</v>
      </c>
      <c r="L66" s="91">
        <v>0.25</v>
      </c>
      <c r="M66" s="91">
        <v>0</v>
      </c>
      <c r="N66" s="92" t="s">
        <v>31</v>
      </c>
      <c r="O66" s="92" t="s">
        <v>31</v>
      </c>
      <c r="P66" s="92" t="s">
        <v>31</v>
      </c>
      <c r="Q66" s="89">
        <v>5</v>
      </c>
      <c r="R66" s="91">
        <v>1</v>
      </c>
      <c r="S66" s="91">
        <v>0.25</v>
      </c>
      <c r="T66" s="89" t="s">
        <v>33</v>
      </c>
      <c r="U66" s="89" t="s">
        <v>33</v>
      </c>
      <c r="V66" s="63" t="s">
        <v>177</v>
      </c>
      <c r="W66" s="64">
        <v>14</v>
      </c>
      <c r="X66" s="55">
        <v>18</v>
      </c>
      <c r="Y66" s="65">
        <f t="shared" si="0"/>
        <v>252</v>
      </c>
    </row>
    <row r="67" spans="1:25" x14ac:dyDescent="0.25">
      <c r="A67" s="157" t="s">
        <v>195</v>
      </c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74">
        <f>+SUM(Y2:Y66)</f>
        <v>372834</v>
      </c>
    </row>
    <row r="69" spans="1:25" ht="15" customHeight="1" x14ac:dyDescent="0.25">
      <c r="A69" s="145" t="s">
        <v>196</v>
      </c>
      <c r="B69" s="146"/>
      <c r="C69" s="146"/>
      <c r="D69" s="146"/>
      <c r="E69" s="146"/>
      <c r="F69" s="146"/>
      <c r="G69" s="146"/>
      <c r="H69" s="146"/>
      <c r="I69" s="147"/>
    </row>
    <row r="70" spans="1:25" s="18" customFormat="1" ht="116.25" customHeight="1" x14ac:dyDescent="0.25">
      <c r="A70" s="97" t="s">
        <v>197</v>
      </c>
      <c r="B70" s="97" t="s">
        <v>198</v>
      </c>
      <c r="C70" s="97" t="s">
        <v>199</v>
      </c>
      <c r="D70" s="97" t="s">
        <v>200</v>
      </c>
      <c r="E70" s="97" t="s">
        <v>201</v>
      </c>
      <c r="F70" s="97" t="s">
        <v>20</v>
      </c>
      <c r="G70" s="98" t="s">
        <v>21</v>
      </c>
      <c r="H70" s="97" t="s">
        <v>202</v>
      </c>
      <c r="I70" s="99" t="s">
        <v>23</v>
      </c>
    </row>
    <row r="71" spans="1:25" s="18" customFormat="1" ht="67.5" customHeight="1" x14ac:dyDescent="0.25">
      <c r="A71" s="100">
        <v>1</v>
      </c>
      <c r="B71" s="100" t="s">
        <v>25</v>
      </c>
      <c r="C71" s="101" t="s">
        <v>203</v>
      </c>
      <c r="D71" s="100" t="s">
        <v>33</v>
      </c>
      <c r="E71" s="101" t="s">
        <v>204</v>
      </c>
      <c r="F71" s="100" t="s">
        <v>205</v>
      </c>
      <c r="G71" s="26">
        <v>6</v>
      </c>
      <c r="H71" s="103">
        <v>175</v>
      </c>
      <c r="I71" s="102">
        <f>G71*H71</f>
        <v>1050</v>
      </c>
    </row>
    <row r="72" spans="1:25" s="18" customFormat="1" ht="51" customHeight="1" x14ac:dyDescent="0.25">
      <c r="A72" s="100">
        <v>2</v>
      </c>
      <c r="B72" s="100" t="s">
        <v>25</v>
      </c>
      <c r="C72" s="101" t="s">
        <v>206</v>
      </c>
      <c r="D72" s="100" t="s">
        <v>33</v>
      </c>
      <c r="E72" s="101" t="s">
        <v>204</v>
      </c>
      <c r="F72" s="100" t="s">
        <v>207</v>
      </c>
      <c r="G72" s="26">
        <v>0.9</v>
      </c>
      <c r="H72" s="103">
        <v>1750</v>
      </c>
      <c r="I72" s="102">
        <f t="shared" ref="I72:I86" si="1">G72*H72</f>
        <v>1575</v>
      </c>
    </row>
    <row r="73" spans="1:25" s="18" customFormat="1" ht="56.25" customHeight="1" x14ac:dyDescent="0.25">
      <c r="A73" s="32">
        <v>3</v>
      </c>
      <c r="B73" s="32" t="s">
        <v>25</v>
      </c>
      <c r="C73" s="25" t="s">
        <v>208</v>
      </c>
      <c r="D73" s="32" t="s">
        <v>33</v>
      </c>
      <c r="E73" s="25" t="s">
        <v>204</v>
      </c>
      <c r="F73" s="32" t="s">
        <v>207</v>
      </c>
      <c r="G73" s="26">
        <v>0.12</v>
      </c>
      <c r="H73" s="29">
        <v>10500</v>
      </c>
      <c r="I73" s="26">
        <f t="shared" si="1"/>
        <v>1260</v>
      </c>
    </row>
    <row r="74" spans="1:25" s="18" customFormat="1" ht="47.25" customHeight="1" x14ac:dyDescent="0.25">
      <c r="A74" s="32">
        <v>4</v>
      </c>
      <c r="B74" s="32" t="s">
        <v>25</v>
      </c>
      <c r="C74" s="25" t="s">
        <v>209</v>
      </c>
      <c r="D74" s="32" t="s">
        <v>33</v>
      </c>
      <c r="E74" s="25" t="s">
        <v>204</v>
      </c>
      <c r="F74" s="32" t="s">
        <v>207</v>
      </c>
      <c r="G74" s="26">
        <v>0.12</v>
      </c>
      <c r="H74" s="29">
        <v>6300</v>
      </c>
      <c r="I74" s="26">
        <f t="shared" si="1"/>
        <v>756</v>
      </c>
    </row>
    <row r="75" spans="1:25" s="18" customFormat="1" ht="48" customHeight="1" x14ac:dyDescent="0.25">
      <c r="A75" s="32">
        <v>5</v>
      </c>
      <c r="B75" s="32" t="s">
        <v>25</v>
      </c>
      <c r="C75" s="25" t="s">
        <v>210</v>
      </c>
      <c r="D75" s="32" t="s">
        <v>33</v>
      </c>
      <c r="E75" s="25" t="s">
        <v>204</v>
      </c>
      <c r="F75" s="32" t="s">
        <v>207</v>
      </c>
      <c r="G75" s="26">
        <v>0.12</v>
      </c>
      <c r="H75" s="29">
        <v>17500</v>
      </c>
      <c r="I75" s="26">
        <f t="shared" si="1"/>
        <v>2100</v>
      </c>
    </row>
    <row r="76" spans="1:25" s="18" customFormat="1" ht="65.25" customHeight="1" x14ac:dyDescent="0.25">
      <c r="A76" s="32">
        <v>6</v>
      </c>
      <c r="B76" s="32" t="s">
        <v>25</v>
      </c>
      <c r="C76" s="25" t="s">
        <v>211</v>
      </c>
      <c r="D76" s="32" t="s">
        <v>33</v>
      </c>
      <c r="E76" s="25" t="s">
        <v>204</v>
      </c>
      <c r="F76" s="32" t="s">
        <v>212</v>
      </c>
      <c r="G76" s="26">
        <v>1</v>
      </c>
      <c r="H76" s="29">
        <v>2450</v>
      </c>
      <c r="I76" s="26">
        <f t="shared" si="1"/>
        <v>2450</v>
      </c>
    </row>
    <row r="77" spans="1:25" s="18" customFormat="1" ht="51.75" customHeight="1" x14ac:dyDescent="0.25">
      <c r="A77" s="32">
        <v>7</v>
      </c>
      <c r="B77" s="32" t="s">
        <v>25</v>
      </c>
      <c r="C77" s="25" t="s">
        <v>213</v>
      </c>
      <c r="D77" s="32" t="s">
        <v>33</v>
      </c>
      <c r="E77" s="25" t="s">
        <v>204</v>
      </c>
      <c r="F77" s="32" t="s">
        <v>212</v>
      </c>
      <c r="G77" s="26">
        <v>0.08</v>
      </c>
      <c r="H77" s="29">
        <v>70000</v>
      </c>
      <c r="I77" s="26">
        <f t="shared" si="1"/>
        <v>5600</v>
      </c>
    </row>
    <row r="78" spans="1:25" s="18" customFormat="1" ht="59.25" customHeight="1" x14ac:dyDescent="0.25">
      <c r="A78" s="32">
        <v>8</v>
      </c>
      <c r="B78" s="32" t="s">
        <v>25</v>
      </c>
      <c r="C78" s="25" t="s">
        <v>214</v>
      </c>
      <c r="D78" s="32" t="s">
        <v>33</v>
      </c>
      <c r="E78" s="25" t="s">
        <v>204</v>
      </c>
      <c r="F78" s="32" t="s">
        <v>215</v>
      </c>
      <c r="G78" s="26">
        <v>3</v>
      </c>
      <c r="H78" s="29">
        <v>500</v>
      </c>
      <c r="I78" s="26">
        <f t="shared" si="1"/>
        <v>1500</v>
      </c>
    </row>
    <row r="79" spans="1:25" s="18" customFormat="1" ht="57" customHeight="1" x14ac:dyDescent="0.25">
      <c r="A79" s="32">
        <v>9</v>
      </c>
      <c r="B79" s="32" t="s">
        <v>25</v>
      </c>
      <c r="C79" s="25" t="s">
        <v>216</v>
      </c>
      <c r="D79" s="32" t="s">
        <v>33</v>
      </c>
      <c r="E79" s="25" t="s">
        <v>204</v>
      </c>
      <c r="F79" s="32" t="s">
        <v>215</v>
      </c>
      <c r="G79" s="26">
        <v>1</v>
      </c>
      <c r="H79" s="29">
        <v>1600</v>
      </c>
      <c r="I79" s="26">
        <f t="shared" si="1"/>
        <v>1600</v>
      </c>
    </row>
    <row r="80" spans="1:25" s="18" customFormat="1" ht="84.75" customHeight="1" x14ac:dyDescent="0.25">
      <c r="A80" s="32">
        <v>10</v>
      </c>
      <c r="B80" s="32" t="s">
        <v>25</v>
      </c>
      <c r="C80" s="25" t="s">
        <v>217</v>
      </c>
      <c r="D80" s="32" t="s">
        <v>33</v>
      </c>
      <c r="E80" s="25" t="s">
        <v>204</v>
      </c>
      <c r="F80" s="32" t="s">
        <v>215</v>
      </c>
      <c r="G80" s="26">
        <v>0.08</v>
      </c>
      <c r="H80" s="29">
        <v>500</v>
      </c>
      <c r="I80" s="26">
        <f t="shared" si="1"/>
        <v>40</v>
      </c>
    </row>
    <row r="81" spans="1:14" s="18" customFormat="1" ht="62.25" customHeight="1" x14ac:dyDescent="0.25">
      <c r="A81" s="32">
        <v>11</v>
      </c>
      <c r="B81" s="33" t="s">
        <v>25</v>
      </c>
      <c r="C81" s="71" t="s">
        <v>218</v>
      </c>
      <c r="D81" s="32" t="s">
        <v>33</v>
      </c>
      <c r="E81" s="25" t="s">
        <v>204</v>
      </c>
      <c r="F81" s="32" t="s">
        <v>212</v>
      </c>
      <c r="G81" s="26">
        <v>0.08</v>
      </c>
      <c r="H81" s="29">
        <v>17500</v>
      </c>
      <c r="I81" s="26">
        <f t="shared" si="1"/>
        <v>1400</v>
      </c>
    </row>
    <row r="82" spans="1:14" s="18" customFormat="1" ht="21.75" customHeight="1" x14ac:dyDescent="0.25">
      <c r="A82" s="151">
        <v>12</v>
      </c>
      <c r="B82" s="154" t="s">
        <v>25</v>
      </c>
      <c r="C82" s="152" t="s">
        <v>219</v>
      </c>
      <c r="D82" s="148" t="s">
        <v>220</v>
      </c>
      <c r="E82" s="148"/>
      <c r="F82" s="148"/>
      <c r="G82" s="148"/>
      <c r="H82" s="148"/>
      <c r="I82" s="148"/>
    </row>
    <row r="83" spans="1:14" s="18" customFormat="1" ht="38.25" customHeight="1" x14ac:dyDescent="0.25">
      <c r="A83" s="151"/>
      <c r="B83" s="154"/>
      <c r="C83" s="153"/>
      <c r="D83" s="70" t="s">
        <v>221</v>
      </c>
      <c r="E83" s="25" t="s">
        <v>204</v>
      </c>
      <c r="F83" s="32" t="s">
        <v>222</v>
      </c>
      <c r="G83" s="26">
        <v>30</v>
      </c>
      <c r="H83" s="27">
        <v>105</v>
      </c>
      <c r="I83" s="26">
        <f t="shared" si="1"/>
        <v>3150</v>
      </c>
    </row>
    <row r="84" spans="1:14" s="18" customFormat="1" ht="38.25" customHeight="1" x14ac:dyDescent="0.25">
      <c r="A84" s="72">
        <v>13</v>
      </c>
      <c r="B84" s="154"/>
      <c r="C84" s="153"/>
      <c r="D84" s="70" t="s">
        <v>223</v>
      </c>
      <c r="E84" s="25" t="s">
        <v>204</v>
      </c>
      <c r="F84" s="32" t="s">
        <v>222</v>
      </c>
      <c r="G84" s="26">
        <v>30</v>
      </c>
      <c r="H84" s="27">
        <v>70</v>
      </c>
      <c r="I84" s="26">
        <f t="shared" si="1"/>
        <v>2100</v>
      </c>
    </row>
    <row r="85" spans="1:14" s="18" customFormat="1" ht="38.25" customHeight="1" x14ac:dyDescent="0.25">
      <c r="A85" s="72">
        <v>14</v>
      </c>
      <c r="B85" s="154"/>
      <c r="C85" s="153"/>
      <c r="D85" s="70" t="s">
        <v>224</v>
      </c>
      <c r="E85" s="25" t="s">
        <v>204</v>
      </c>
      <c r="F85" s="32" t="s">
        <v>222</v>
      </c>
      <c r="G85" s="26">
        <v>30</v>
      </c>
      <c r="H85" s="27">
        <v>18</v>
      </c>
      <c r="I85" s="26">
        <f t="shared" si="1"/>
        <v>540</v>
      </c>
    </row>
    <row r="86" spans="1:14" s="18" customFormat="1" ht="84" x14ac:dyDescent="0.25">
      <c r="A86" s="69">
        <v>15</v>
      </c>
      <c r="B86" s="155"/>
      <c r="C86" s="73" t="s">
        <v>225</v>
      </c>
      <c r="D86" s="66" t="s">
        <v>33</v>
      </c>
      <c r="E86" s="67" t="s">
        <v>204</v>
      </c>
      <c r="F86" s="33" t="s">
        <v>222</v>
      </c>
      <c r="G86" s="26">
        <v>30</v>
      </c>
      <c r="H86" s="68">
        <v>53</v>
      </c>
      <c r="I86" s="26">
        <f t="shared" si="1"/>
        <v>1590</v>
      </c>
    </row>
    <row r="87" spans="1:14" s="18" customFormat="1" ht="12" customHeight="1" x14ac:dyDescent="0.25">
      <c r="A87" s="149" t="s">
        <v>226</v>
      </c>
      <c r="B87" s="149"/>
      <c r="C87" s="149"/>
      <c r="D87" s="149"/>
      <c r="E87" s="149"/>
      <c r="F87" s="149"/>
      <c r="G87" s="149"/>
      <c r="H87" s="149"/>
      <c r="I87" s="113">
        <f>+SUM(I71:I81)+SUM(I83:I86)</f>
        <v>26711</v>
      </c>
    </row>
    <row r="88" spans="1:14" s="18" customFormat="1" ht="12" x14ac:dyDescent="0.25">
      <c r="A88" s="156" t="s">
        <v>227</v>
      </c>
      <c r="B88" s="156"/>
      <c r="C88" s="156"/>
      <c r="D88" s="156"/>
      <c r="E88" s="156"/>
      <c r="F88" s="156"/>
      <c r="G88" s="156"/>
      <c r="H88" s="156"/>
      <c r="I88" s="156"/>
    </row>
    <row r="89" spans="1:14" s="18" customFormat="1" ht="12" x14ac:dyDescent="0.25">
      <c r="A89" s="143" t="s">
        <v>228</v>
      </c>
      <c r="B89" s="143"/>
      <c r="C89" s="143"/>
      <c r="D89" s="143"/>
      <c r="E89" s="143"/>
      <c r="F89" s="143"/>
      <c r="G89" s="143"/>
      <c r="H89" s="143"/>
      <c r="I89" s="30"/>
    </row>
    <row r="90" spans="1:14" s="18" customFormat="1" ht="19.5" customHeight="1" x14ac:dyDescent="0.25">
      <c r="A90" s="143" t="s">
        <v>229</v>
      </c>
      <c r="B90" s="143"/>
      <c r="C90" s="143"/>
      <c r="D90" s="143"/>
      <c r="E90" s="143"/>
      <c r="F90" s="143"/>
      <c r="G90" s="143"/>
      <c r="H90" s="143"/>
      <c r="I90" s="143"/>
      <c r="J90" s="143"/>
      <c r="K90" s="143"/>
    </row>
    <row r="91" spans="1:14" s="18" customFormat="1" ht="19.5" customHeight="1" x14ac:dyDescent="0.2">
      <c r="A91" s="144" t="s">
        <v>230</v>
      </c>
      <c r="B91" s="144"/>
      <c r="C91" s="144"/>
      <c r="D91" s="144"/>
      <c r="E91" s="144"/>
      <c r="F91" s="144"/>
      <c r="G91" s="144"/>
      <c r="H91" s="144"/>
      <c r="I91" s="144"/>
      <c r="J91" s="144"/>
      <c r="K91" s="144"/>
    </row>
    <row r="92" spans="1:14" s="18" customFormat="1" ht="12" customHeight="1" x14ac:dyDescent="0.25">
      <c r="A92" s="143" t="s">
        <v>231</v>
      </c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</row>
    <row r="93" spans="1:14" s="18" customFormat="1" ht="12" customHeight="1" x14ac:dyDescent="0.25">
      <c r="A93" s="143"/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</row>
    <row r="96" spans="1:14" ht="100.5" x14ac:dyDescent="0.25">
      <c r="B96" s="107" t="s">
        <v>197</v>
      </c>
      <c r="C96" s="161" t="s">
        <v>199</v>
      </c>
      <c r="D96" s="162"/>
      <c r="E96" s="162"/>
      <c r="F96" s="162"/>
      <c r="G96" s="108" t="s">
        <v>232</v>
      </c>
      <c r="H96" s="108" t="s">
        <v>233</v>
      </c>
      <c r="I96" s="108" t="s">
        <v>234</v>
      </c>
    </row>
    <row r="97" spans="2:10" ht="34.5" customHeight="1" x14ac:dyDescent="0.25">
      <c r="B97" s="106">
        <v>1</v>
      </c>
      <c r="C97" s="160" t="s">
        <v>235</v>
      </c>
      <c r="D97" s="160"/>
      <c r="E97" s="160"/>
      <c r="F97" s="160"/>
      <c r="G97" s="105">
        <f>Y67</f>
        <v>372834</v>
      </c>
      <c r="H97" s="104">
        <v>0.8</v>
      </c>
      <c r="I97" s="105">
        <f>G97*H97</f>
        <v>298267.2</v>
      </c>
    </row>
    <row r="98" spans="2:10" ht="30.75" customHeight="1" thickBot="1" x14ac:dyDescent="0.3">
      <c r="B98" s="106">
        <v>2</v>
      </c>
      <c r="C98" s="160" t="s">
        <v>236</v>
      </c>
      <c r="D98" s="160"/>
      <c r="E98" s="160"/>
      <c r="F98" s="160"/>
      <c r="G98" s="105">
        <f>I87</f>
        <v>26711</v>
      </c>
      <c r="H98" s="104">
        <v>0.2</v>
      </c>
      <c r="I98" s="109">
        <f>G98*H98</f>
        <v>5342.2000000000007</v>
      </c>
    </row>
    <row r="99" spans="2:10" ht="33.75" customHeight="1" thickBot="1" x14ac:dyDescent="0.3">
      <c r="B99" s="159" t="s">
        <v>237</v>
      </c>
      <c r="C99" s="159"/>
      <c r="D99" s="159"/>
      <c r="E99" s="159"/>
      <c r="F99" s="159"/>
      <c r="G99" s="159"/>
      <c r="H99" s="163"/>
      <c r="I99" s="110">
        <f>SUM(I97:I98)</f>
        <v>303609.40000000002</v>
      </c>
    </row>
    <row r="100" spans="2:10" ht="24" customHeight="1" x14ac:dyDescent="0.25">
      <c r="B100" s="159" t="s">
        <v>238</v>
      </c>
      <c r="C100" s="159"/>
      <c r="D100" s="159"/>
      <c r="E100" s="159"/>
      <c r="F100" s="159"/>
      <c r="G100" s="159"/>
      <c r="H100" s="159"/>
      <c r="I100" s="111">
        <f>I99*0.21</f>
        <v>63757.974000000002</v>
      </c>
    </row>
    <row r="101" spans="2:10" ht="39.75" customHeight="1" x14ac:dyDescent="0.25">
      <c r="B101" s="159" t="s">
        <v>239</v>
      </c>
      <c r="C101" s="159"/>
      <c r="D101" s="159"/>
      <c r="E101" s="159"/>
      <c r="F101" s="159"/>
      <c r="G101" s="159"/>
      <c r="H101" s="159"/>
      <c r="I101" s="112">
        <f>SUM(I99:I100)</f>
        <v>367367.37400000001</v>
      </c>
      <c r="J101" s="121"/>
    </row>
  </sheetData>
  <autoFilter ref="A1:Y67" xr:uid="{00000000-0009-0000-0000-000000000000}">
    <filterColumn colId="5" showButton="0"/>
  </autoFilter>
  <mergeCells count="19">
    <mergeCell ref="B100:H100"/>
    <mergeCell ref="C97:F97"/>
    <mergeCell ref="C98:F98"/>
    <mergeCell ref="B101:H101"/>
    <mergeCell ref="A92:N93"/>
    <mergeCell ref="C96:F96"/>
    <mergeCell ref="B99:H99"/>
    <mergeCell ref="F1:G1"/>
    <mergeCell ref="A82:A83"/>
    <mergeCell ref="C82:C85"/>
    <mergeCell ref="B82:B86"/>
    <mergeCell ref="A88:I88"/>
    <mergeCell ref="A67:X67"/>
    <mergeCell ref="A89:H89"/>
    <mergeCell ref="A90:K90"/>
    <mergeCell ref="A91:K91"/>
    <mergeCell ref="A69:I69"/>
    <mergeCell ref="D82:I82"/>
    <mergeCell ref="A87:H8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56"/>
  <sheetViews>
    <sheetView tabSelected="1" topLeftCell="A38" zoomScale="70" zoomScaleNormal="70" workbookViewId="0">
      <selection activeCell="S36" sqref="S36"/>
    </sheetView>
  </sheetViews>
  <sheetFormatPr defaultRowHeight="15" x14ac:dyDescent="0.25"/>
  <cols>
    <col min="1" max="1" width="6.140625" customWidth="1"/>
    <col min="3" max="3" width="18.28515625" customWidth="1"/>
    <col min="5" max="5" width="6.5703125" customWidth="1"/>
    <col min="6" max="6" width="7.140625" customWidth="1"/>
    <col min="7" max="7" width="10.5703125" customWidth="1"/>
    <col min="8" max="8" width="7.42578125" customWidth="1"/>
    <col min="9" max="9" width="9.28515625" customWidth="1"/>
    <col min="10" max="10" width="7.7109375" customWidth="1"/>
    <col min="11" max="11" width="10.7109375" customWidth="1"/>
    <col min="12" max="13" width="10.140625" customWidth="1"/>
    <col min="14" max="14" width="11.5703125" customWidth="1"/>
    <col min="15" max="15" width="9.42578125" customWidth="1"/>
    <col min="16" max="16" width="12.42578125" customWidth="1"/>
    <col min="17" max="17" width="9.5703125" customWidth="1"/>
    <col min="18" max="19" width="12.42578125" customWidth="1"/>
    <col min="25" max="25" width="15.42578125" customWidth="1"/>
  </cols>
  <sheetData>
    <row r="1" spans="1:25" s="1" customFormat="1" ht="191.25" x14ac:dyDescent="0.2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150" t="s">
        <v>5</v>
      </c>
      <c r="G1" s="150"/>
      <c r="H1" s="31" t="s">
        <v>6</v>
      </c>
      <c r="I1" s="31" t="s">
        <v>7</v>
      </c>
      <c r="J1" s="31" t="s">
        <v>8</v>
      </c>
      <c r="K1" s="31" t="s">
        <v>9</v>
      </c>
      <c r="L1" s="4" t="s">
        <v>10</v>
      </c>
      <c r="M1" s="31" t="s">
        <v>11</v>
      </c>
      <c r="N1" s="4" t="s">
        <v>12</v>
      </c>
      <c r="O1" s="31" t="s">
        <v>13</v>
      </c>
      <c r="P1" s="4" t="s">
        <v>14</v>
      </c>
      <c r="Q1" s="31" t="s">
        <v>15</v>
      </c>
      <c r="R1" s="4" t="s">
        <v>16</v>
      </c>
      <c r="S1" s="4" t="s">
        <v>17</v>
      </c>
      <c r="T1" s="31" t="s">
        <v>18</v>
      </c>
      <c r="U1" s="31" t="s">
        <v>19</v>
      </c>
      <c r="V1" s="35" t="s">
        <v>20</v>
      </c>
      <c r="W1" s="36" t="s">
        <v>21</v>
      </c>
      <c r="X1" s="35" t="s">
        <v>22</v>
      </c>
      <c r="Y1" s="35" t="s">
        <v>23</v>
      </c>
    </row>
    <row r="2" spans="1:25" ht="38.25" x14ac:dyDescent="0.25">
      <c r="A2" s="5" t="s">
        <v>24</v>
      </c>
      <c r="B2" s="6" t="s">
        <v>496</v>
      </c>
      <c r="C2" s="6" t="s">
        <v>497</v>
      </c>
      <c r="D2" s="7" t="s">
        <v>498</v>
      </c>
      <c r="E2" s="78">
        <v>78017</v>
      </c>
      <c r="F2" s="79" t="s">
        <v>499</v>
      </c>
      <c r="G2" s="80" t="s">
        <v>500</v>
      </c>
      <c r="H2" s="81" t="s">
        <v>30</v>
      </c>
      <c r="I2" s="81">
        <v>20</v>
      </c>
      <c r="J2" s="82">
        <v>0</v>
      </c>
      <c r="K2" s="82">
        <v>0</v>
      </c>
      <c r="L2" s="83" t="s">
        <v>31</v>
      </c>
      <c r="M2" s="81">
        <v>308.99</v>
      </c>
      <c r="N2" s="84" t="s">
        <v>73</v>
      </c>
      <c r="O2" s="84" t="s">
        <v>31</v>
      </c>
      <c r="P2" s="84" t="s">
        <v>31</v>
      </c>
      <c r="Q2" s="81">
        <v>309</v>
      </c>
      <c r="R2" s="82">
        <v>2</v>
      </c>
      <c r="S2" s="82">
        <v>5</v>
      </c>
      <c r="T2" s="81" t="s">
        <v>33</v>
      </c>
      <c r="U2" s="81" t="s">
        <v>33</v>
      </c>
      <c r="V2" s="37" t="s">
        <v>34</v>
      </c>
      <c r="W2" s="38">
        <v>300</v>
      </c>
      <c r="X2" s="39">
        <v>18</v>
      </c>
      <c r="Y2" s="40">
        <f>W2*X2</f>
        <v>5400</v>
      </c>
    </row>
    <row r="3" spans="1:25" ht="38.25" x14ac:dyDescent="0.25">
      <c r="A3" s="5" t="s">
        <v>24</v>
      </c>
      <c r="B3" s="6" t="s">
        <v>496</v>
      </c>
      <c r="C3" s="6" t="s">
        <v>501</v>
      </c>
      <c r="D3" s="7" t="s">
        <v>502</v>
      </c>
      <c r="E3" s="78">
        <v>77103</v>
      </c>
      <c r="F3" s="80" t="s">
        <v>503</v>
      </c>
      <c r="G3" s="80" t="s">
        <v>504</v>
      </c>
      <c r="H3" s="81" t="s">
        <v>30</v>
      </c>
      <c r="I3" s="81">
        <v>46</v>
      </c>
      <c r="J3" s="82">
        <v>0</v>
      </c>
      <c r="K3" s="82">
        <v>0</v>
      </c>
      <c r="L3" s="83" t="s">
        <v>31</v>
      </c>
      <c r="M3" s="81">
        <v>1614.34</v>
      </c>
      <c r="N3" s="83" t="s">
        <v>32</v>
      </c>
      <c r="O3" s="84" t="s">
        <v>31</v>
      </c>
      <c r="P3" s="84" t="s">
        <v>31</v>
      </c>
      <c r="Q3" s="81">
        <v>3786</v>
      </c>
      <c r="R3" s="83" t="s">
        <v>43</v>
      </c>
      <c r="S3" s="83" t="s">
        <v>249</v>
      </c>
      <c r="T3" s="81" t="s">
        <v>33</v>
      </c>
      <c r="U3" s="81" t="s">
        <v>33</v>
      </c>
      <c r="V3" s="37" t="s">
        <v>34</v>
      </c>
      <c r="W3" s="38">
        <v>1380</v>
      </c>
      <c r="X3" s="39">
        <v>18</v>
      </c>
      <c r="Y3" s="40">
        <f t="shared" ref="Y3:Y21" si="0">W3*X3</f>
        <v>24840</v>
      </c>
    </row>
    <row r="4" spans="1:25" ht="51" x14ac:dyDescent="0.25">
      <c r="A4" s="8" t="s">
        <v>79</v>
      </c>
      <c r="B4" s="9" t="s">
        <v>496</v>
      </c>
      <c r="C4" s="9" t="s">
        <v>505</v>
      </c>
      <c r="D4" s="10" t="s">
        <v>506</v>
      </c>
      <c r="E4" s="78">
        <v>76028</v>
      </c>
      <c r="F4" s="80" t="s">
        <v>507</v>
      </c>
      <c r="G4" s="80" t="s">
        <v>508</v>
      </c>
      <c r="H4" s="81" t="s">
        <v>30</v>
      </c>
      <c r="I4" s="81">
        <v>7</v>
      </c>
      <c r="J4" s="82">
        <v>0</v>
      </c>
      <c r="K4" s="82">
        <v>0</v>
      </c>
      <c r="L4" s="83" t="s">
        <v>31</v>
      </c>
      <c r="M4" s="81">
        <v>150.1</v>
      </c>
      <c r="N4" s="83" t="s">
        <v>54</v>
      </c>
      <c r="O4" s="84" t="s">
        <v>31</v>
      </c>
      <c r="P4" s="84" t="s">
        <v>31</v>
      </c>
      <c r="Q4" s="81">
        <v>0</v>
      </c>
      <c r="R4" s="82">
        <v>0</v>
      </c>
      <c r="S4" s="82">
        <v>0</v>
      </c>
      <c r="T4" s="81" t="s">
        <v>33</v>
      </c>
      <c r="U4" s="81" t="s">
        <v>33</v>
      </c>
      <c r="V4" s="45" t="s">
        <v>34</v>
      </c>
      <c r="W4" s="46">
        <v>200</v>
      </c>
      <c r="X4" s="47">
        <v>18</v>
      </c>
      <c r="Y4" s="48">
        <f t="shared" si="0"/>
        <v>3600</v>
      </c>
    </row>
    <row r="5" spans="1:25" ht="38.25" x14ac:dyDescent="0.25">
      <c r="A5" s="8" t="s">
        <v>79</v>
      </c>
      <c r="B5" s="9" t="s">
        <v>496</v>
      </c>
      <c r="C5" s="9" t="s">
        <v>509</v>
      </c>
      <c r="D5" s="10" t="s">
        <v>510</v>
      </c>
      <c r="E5" s="78">
        <v>78014</v>
      </c>
      <c r="F5" s="80" t="s">
        <v>344</v>
      </c>
      <c r="G5" s="80"/>
      <c r="H5" s="81" t="s">
        <v>30</v>
      </c>
      <c r="I5" s="81">
        <v>9</v>
      </c>
      <c r="J5" s="82">
        <v>0</v>
      </c>
      <c r="K5" s="82">
        <v>0</v>
      </c>
      <c r="L5" s="83" t="s">
        <v>31</v>
      </c>
      <c r="M5" s="81">
        <v>158.97999999999999</v>
      </c>
      <c r="N5" s="83" t="s">
        <v>54</v>
      </c>
      <c r="O5" s="84" t="s">
        <v>31</v>
      </c>
      <c r="P5" s="84" t="s">
        <v>31</v>
      </c>
      <c r="Q5" s="81">
        <v>0</v>
      </c>
      <c r="R5" s="82">
        <v>0</v>
      </c>
      <c r="S5" s="82">
        <v>0</v>
      </c>
      <c r="T5" s="81" t="s">
        <v>33</v>
      </c>
      <c r="U5" s="81" t="s">
        <v>33</v>
      </c>
      <c r="V5" s="45" t="s">
        <v>34</v>
      </c>
      <c r="W5" s="46">
        <v>200</v>
      </c>
      <c r="X5" s="47">
        <v>18</v>
      </c>
      <c r="Y5" s="48">
        <f t="shared" si="0"/>
        <v>3600</v>
      </c>
    </row>
    <row r="6" spans="1:25" ht="38.25" x14ac:dyDescent="0.25">
      <c r="A6" s="8" t="s">
        <v>79</v>
      </c>
      <c r="B6" s="9" t="s">
        <v>496</v>
      </c>
      <c r="C6" s="9" t="s">
        <v>511</v>
      </c>
      <c r="D6" s="10" t="s">
        <v>512</v>
      </c>
      <c r="E6" s="78">
        <v>76033</v>
      </c>
      <c r="F6" s="80" t="s">
        <v>94</v>
      </c>
      <c r="G6" s="80" t="s">
        <v>85</v>
      </c>
      <c r="H6" s="81" t="s">
        <v>30</v>
      </c>
      <c r="I6" s="81">
        <v>7</v>
      </c>
      <c r="J6" s="82">
        <v>0</v>
      </c>
      <c r="K6" s="82">
        <v>0</v>
      </c>
      <c r="L6" s="83" t="s">
        <v>31</v>
      </c>
      <c r="M6" s="81">
        <v>99.74</v>
      </c>
      <c r="N6" s="83" t="s">
        <v>54</v>
      </c>
      <c r="O6" s="84" t="s">
        <v>31</v>
      </c>
      <c r="P6" s="84" t="s">
        <v>31</v>
      </c>
      <c r="Q6" s="81">
        <v>0</v>
      </c>
      <c r="R6" s="82">
        <v>0</v>
      </c>
      <c r="S6" s="82">
        <v>0</v>
      </c>
      <c r="T6" s="81" t="s">
        <v>33</v>
      </c>
      <c r="U6" s="81" t="s">
        <v>33</v>
      </c>
      <c r="V6" s="45" t="s">
        <v>34</v>
      </c>
      <c r="W6" s="46">
        <v>200</v>
      </c>
      <c r="X6" s="47">
        <v>18</v>
      </c>
      <c r="Y6" s="48">
        <f t="shared" si="0"/>
        <v>3600</v>
      </c>
    </row>
    <row r="7" spans="1:25" ht="102" x14ac:dyDescent="0.25">
      <c r="A7" s="12" t="s">
        <v>138</v>
      </c>
      <c r="B7" s="13" t="s">
        <v>496</v>
      </c>
      <c r="C7" s="13" t="s">
        <v>513</v>
      </c>
      <c r="D7" s="14" t="s">
        <v>514</v>
      </c>
      <c r="E7" s="78">
        <v>82001</v>
      </c>
      <c r="F7" s="80" t="s">
        <v>515</v>
      </c>
      <c r="G7" s="80" t="s">
        <v>516</v>
      </c>
      <c r="H7" s="81" t="s">
        <v>30</v>
      </c>
      <c r="I7" s="81">
        <v>17</v>
      </c>
      <c r="J7" s="82" t="s">
        <v>68</v>
      </c>
      <c r="K7" s="82">
        <v>102.67</v>
      </c>
      <c r="L7" s="83" t="s">
        <v>54</v>
      </c>
      <c r="M7" s="82">
        <v>115</v>
      </c>
      <c r="N7" s="84" t="s">
        <v>54</v>
      </c>
      <c r="O7" s="84" t="s">
        <v>31</v>
      </c>
      <c r="P7" s="84" t="s">
        <v>31</v>
      </c>
      <c r="Q7" s="81">
        <v>400</v>
      </c>
      <c r="R7" s="82">
        <v>2</v>
      </c>
      <c r="S7" s="82">
        <v>5</v>
      </c>
      <c r="T7" s="85" t="s">
        <v>33</v>
      </c>
      <c r="U7" s="85" t="s">
        <v>33</v>
      </c>
      <c r="V7" s="49" t="s">
        <v>34</v>
      </c>
      <c r="W7" s="50">
        <v>300</v>
      </c>
      <c r="X7" s="51">
        <v>18</v>
      </c>
      <c r="Y7" s="52">
        <f t="shared" si="0"/>
        <v>5400</v>
      </c>
    </row>
    <row r="8" spans="1:25" ht="63.75" x14ac:dyDescent="0.25">
      <c r="A8" s="12" t="s">
        <v>138</v>
      </c>
      <c r="B8" s="13" t="s">
        <v>496</v>
      </c>
      <c r="C8" s="13" t="s">
        <v>517</v>
      </c>
      <c r="D8" s="14" t="s">
        <v>518</v>
      </c>
      <c r="E8" s="78">
        <v>82007</v>
      </c>
      <c r="F8" s="80" t="s">
        <v>519</v>
      </c>
      <c r="G8" s="80" t="s">
        <v>520</v>
      </c>
      <c r="H8" s="81" t="s">
        <v>72</v>
      </c>
      <c r="I8" s="81">
        <v>6</v>
      </c>
      <c r="J8" s="81">
        <v>0</v>
      </c>
      <c r="K8" s="82">
        <v>42.81</v>
      </c>
      <c r="L8" s="83" t="s">
        <v>54</v>
      </c>
      <c r="M8" s="81">
        <v>61.27</v>
      </c>
      <c r="N8" s="84" t="s">
        <v>78</v>
      </c>
      <c r="O8" s="84" t="s">
        <v>31</v>
      </c>
      <c r="P8" s="84" t="s">
        <v>31</v>
      </c>
      <c r="Q8" s="81">
        <v>100</v>
      </c>
      <c r="R8" s="83" t="s">
        <v>43</v>
      </c>
      <c r="S8" s="83" t="s">
        <v>141</v>
      </c>
      <c r="T8" s="85" t="s">
        <v>33</v>
      </c>
      <c r="U8" s="85" t="s">
        <v>33</v>
      </c>
      <c r="V8" s="49" t="s">
        <v>34</v>
      </c>
      <c r="W8" s="50">
        <v>200</v>
      </c>
      <c r="X8" s="51">
        <v>18</v>
      </c>
      <c r="Y8" s="52">
        <f t="shared" si="0"/>
        <v>3600</v>
      </c>
    </row>
    <row r="9" spans="1:25" ht="63.75" x14ac:dyDescent="0.25">
      <c r="A9" s="12" t="s">
        <v>138</v>
      </c>
      <c r="B9" s="13" t="s">
        <v>496</v>
      </c>
      <c r="C9" s="13" t="s">
        <v>521</v>
      </c>
      <c r="D9" s="14" t="s">
        <v>522</v>
      </c>
      <c r="E9" s="78">
        <v>86001</v>
      </c>
      <c r="F9" s="80" t="s">
        <v>146</v>
      </c>
      <c r="G9" s="80" t="s">
        <v>147</v>
      </c>
      <c r="H9" s="81" t="s">
        <v>30</v>
      </c>
      <c r="I9" s="81">
        <v>20</v>
      </c>
      <c r="J9" s="82" t="s">
        <v>265</v>
      </c>
      <c r="K9" s="82">
        <v>100</v>
      </c>
      <c r="L9" s="83" t="s">
        <v>54</v>
      </c>
      <c r="M9" s="82">
        <v>153</v>
      </c>
      <c r="N9" s="84" t="s">
        <v>54</v>
      </c>
      <c r="O9" s="84" t="s">
        <v>31</v>
      </c>
      <c r="P9" s="84" t="s">
        <v>31</v>
      </c>
      <c r="Q9" s="81">
        <v>561</v>
      </c>
      <c r="R9" s="82">
        <v>2</v>
      </c>
      <c r="S9" s="82">
        <v>5</v>
      </c>
      <c r="T9" s="81" t="s">
        <v>33</v>
      </c>
      <c r="U9" s="81" t="s">
        <v>33</v>
      </c>
      <c r="V9" s="49" t="s">
        <v>34</v>
      </c>
      <c r="W9" s="50">
        <v>320</v>
      </c>
      <c r="X9" s="51">
        <v>18</v>
      </c>
      <c r="Y9" s="52">
        <f t="shared" si="0"/>
        <v>5760</v>
      </c>
    </row>
    <row r="10" spans="1:25" ht="63.75" x14ac:dyDescent="0.25">
      <c r="A10" s="12" t="s">
        <v>138</v>
      </c>
      <c r="B10" s="13" t="s">
        <v>496</v>
      </c>
      <c r="C10" s="13" t="s">
        <v>523</v>
      </c>
      <c r="D10" s="14" t="s">
        <v>524</v>
      </c>
      <c r="E10" s="78">
        <v>83001</v>
      </c>
      <c r="F10" s="80" t="s">
        <v>146</v>
      </c>
      <c r="G10" s="80" t="s">
        <v>147</v>
      </c>
      <c r="H10" s="81" t="s">
        <v>30</v>
      </c>
      <c r="I10" s="81">
        <v>15</v>
      </c>
      <c r="J10" s="82" t="s">
        <v>68</v>
      </c>
      <c r="K10" s="82">
        <v>45</v>
      </c>
      <c r="L10" s="83" t="s">
        <v>54</v>
      </c>
      <c r="M10" s="81">
        <v>104.24</v>
      </c>
      <c r="N10" s="84" t="s">
        <v>54</v>
      </c>
      <c r="O10" s="84" t="s">
        <v>31</v>
      </c>
      <c r="P10" s="84" t="s">
        <v>31</v>
      </c>
      <c r="Q10" s="81">
        <v>150</v>
      </c>
      <c r="R10" s="83" t="s">
        <v>43</v>
      </c>
      <c r="S10" s="83" t="s">
        <v>44</v>
      </c>
      <c r="T10" s="85" t="s">
        <v>33</v>
      </c>
      <c r="U10" s="85" t="s">
        <v>33</v>
      </c>
      <c r="V10" s="49" t="s">
        <v>34</v>
      </c>
      <c r="W10" s="50">
        <v>220</v>
      </c>
      <c r="X10" s="51">
        <v>18</v>
      </c>
      <c r="Y10" s="52">
        <f t="shared" si="0"/>
        <v>3960</v>
      </c>
    </row>
    <row r="11" spans="1:25" ht="76.5" x14ac:dyDescent="0.25">
      <c r="A11" s="12" t="s">
        <v>138</v>
      </c>
      <c r="B11" s="13" t="s">
        <v>496</v>
      </c>
      <c r="C11" s="13" t="s">
        <v>525</v>
      </c>
      <c r="D11" s="14" t="s">
        <v>526</v>
      </c>
      <c r="E11" s="78">
        <v>83046</v>
      </c>
      <c r="F11" s="80" t="s">
        <v>527</v>
      </c>
      <c r="G11" s="80"/>
      <c r="H11" s="81" t="s">
        <v>30</v>
      </c>
      <c r="I11" s="81">
        <v>4</v>
      </c>
      <c r="J11" s="82">
        <v>0</v>
      </c>
      <c r="K11" s="82">
        <v>32.090000000000003</v>
      </c>
      <c r="L11" s="83" t="s">
        <v>54</v>
      </c>
      <c r="M11" s="82">
        <v>40.28</v>
      </c>
      <c r="N11" s="84" t="s">
        <v>78</v>
      </c>
      <c r="O11" s="84" t="s">
        <v>31</v>
      </c>
      <c r="P11" s="84" t="s">
        <v>31</v>
      </c>
      <c r="Q11" s="81">
        <v>141</v>
      </c>
      <c r="R11" s="84" t="s">
        <v>43</v>
      </c>
      <c r="S11" s="84" t="s">
        <v>141</v>
      </c>
      <c r="T11" s="85" t="s">
        <v>33</v>
      </c>
      <c r="U11" s="85" t="s">
        <v>33</v>
      </c>
      <c r="V11" s="49" t="s">
        <v>34</v>
      </c>
      <c r="W11" s="50">
        <v>200</v>
      </c>
      <c r="X11" s="51">
        <v>18</v>
      </c>
      <c r="Y11" s="52">
        <f t="shared" si="0"/>
        <v>3600</v>
      </c>
    </row>
    <row r="12" spans="1:25" ht="38.25" x14ac:dyDescent="0.25">
      <c r="A12" s="12" t="s">
        <v>138</v>
      </c>
      <c r="B12" s="13" t="s">
        <v>496</v>
      </c>
      <c r="C12" s="13" t="s">
        <v>528</v>
      </c>
      <c r="D12" s="14" t="s">
        <v>529</v>
      </c>
      <c r="E12" s="78">
        <v>84001</v>
      </c>
      <c r="F12" s="80" t="s">
        <v>146</v>
      </c>
      <c r="G12" s="80" t="s">
        <v>147</v>
      </c>
      <c r="H12" s="81" t="s">
        <v>30</v>
      </c>
      <c r="I12" s="81">
        <v>21</v>
      </c>
      <c r="J12" s="82" t="s">
        <v>68</v>
      </c>
      <c r="K12" s="82">
        <v>71</v>
      </c>
      <c r="L12" s="83" t="s">
        <v>54</v>
      </c>
      <c r="M12" s="82">
        <v>90</v>
      </c>
      <c r="N12" s="84" t="s">
        <v>73</v>
      </c>
      <c r="O12" s="84" t="s">
        <v>31</v>
      </c>
      <c r="P12" s="84" t="s">
        <v>31</v>
      </c>
      <c r="Q12" s="81">
        <v>180</v>
      </c>
      <c r="R12" s="82">
        <v>2</v>
      </c>
      <c r="S12" s="82">
        <v>5</v>
      </c>
      <c r="T12" s="85" t="s">
        <v>33</v>
      </c>
      <c r="U12" s="85" t="s">
        <v>33</v>
      </c>
      <c r="V12" s="49" t="s">
        <v>34</v>
      </c>
      <c r="W12" s="50">
        <v>240</v>
      </c>
      <c r="X12" s="51">
        <v>18</v>
      </c>
      <c r="Y12" s="52">
        <f t="shared" si="0"/>
        <v>4320</v>
      </c>
    </row>
    <row r="13" spans="1:25" ht="76.5" x14ac:dyDescent="0.25">
      <c r="A13" s="12" t="s">
        <v>138</v>
      </c>
      <c r="B13" s="13" t="s">
        <v>496</v>
      </c>
      <c r="C13" s="13" t="s">
        <v>530</v>
      </c>
      <c r="D13" s="14" t="s">
        <v>531</v>
      </c>
      <c r="E13" s="78">
        <v>85001</v>
      </c>
      <c r="F13" s="80" t="s">
        <v>171</v>
      </c>
      <c r="G13" s="80" t="s">
        <v>147</v>
      </c>
      <c r="H13" s="81" t="s">
        <v>30</v>
      </c>
      <c r="I13" s="81">
        <v>12</v>
      </c>
      <c r="J13" s="82" t="s">
        <v>68</v>
      </c>
      <c r="K13" s="82">
        <v>71</v>
      </c>
      <c r="L13" s="83" t="s">
        <v>54</v>
      </c>
      <c r="M13" s="82">
        <v>60</v>
      </c>
      <c r="N13" s="84" t="s">
        <v>54</v>
      </c>
      <c r="O13" s="84" t="s">
        <v>31</v>
      </c>
      <c r="P13" s="84" t="s">
        <v>31</v>
      </c>
      <c r="Q13" s="81">
        <v>560</v>
      </c>
      <c r="R13" s="82">
        <v>2</v>
      </c>
      <c r="S13" s="82">
        <v>5</v>
      </c>
      <c r="T13" s="81" t="s">
        <v>33</v>
      </c>
      <c r="U13" s="81" t="s">
        <v>33</v>
      </c>
      <c r="V13" s="49" t="s">
        <v>34</v>
      </c>
      <c r="W13" s="50">
        <v>280</v>
      </c>
      <c r="X13" s="51">
        <v>18</v>
      </c>
      <c r="Y13" s="52">
        <f t="shared" si="0"/>
        <v>5040</v>
      </c>
    </row>
    <row r="14" spans="1:25" ht="38.25" x14ac:dyDescent="0.25">
      <c r="A14" s="22" t="s">
        <v>60</v>
      </c>
      <c r="B14" s="23" t="s">
        <v>496</v>
      </c>
      <c r="C14" s="23" t="s">
        <v>532</v>
      </c>
      <c r="D14" s="24" t="s">
        <v>533</v>
      </c>
      <c r="E14" s="78">
        <v>76001</v>
      </c>
      <c r="F14" s="80" t="s">
        <v>368</v>
      </c>
      <c r="G14" s="80" t="s">
        <v>534</v>
      </c>
      <c r="H14" s="81" t="s">
        <v>30</v>
      </c>
      <c r="I14" s="81">
        <v>28</v>
      </c>
      <c r="J14" s="82">
        <v>0</v>
      </c>
      <c r="K14" s="82">
        <v>0</v>
      </c>
      <c r="L14" s="83" t="s">
        <v>31</v>
      </c>
      <c r="M14" s="82">
        <v>339.18</v>
      </c>
      <c r="N14" s="84" t="s">
        <v>54</v>
      </c>
      <c r="O14" s="84" t="s">
        <v>31</v>
      </c>
      <c r="P14" s="84" t="s">
        <v>31</v>
      </c>
      <c r="Q14" s="81">
        <v>1590</v>
      </c>
      <c r="R14" s="84" t="s">
        <v>43</v>
      </c>
      <c r="S14" s="84" t="s">
        <v>141</v>
      </c>
      <c r="T14" s="81" t="s">
        <v>33</v>
      </c>
      <c r="U14" s="81" t="s">
        <v>33</v>
      </c>
      <c r="V14" s="41" t="s">
        <v>34</v>
      </c>
      <c r="W14" s="42">
        <v>440</v>
      </c>
      <c r="X14" s="43">
        <v>18</v>
      </c>
      <c r="Y14" s="44">
        <f t="shared" si="0"/>
        <v>7920</v>
      </c>
    </row>
    <row r="15" spans="1:25" ht="63.75" x14ac:dyDescent="0.25">
      <c r="A15" s="22" t="s">
        <v>60</v>
      </c>
      <c r="B15" s="23" t="s">
        <v>496</v>
      </c>
      <c r="C15" s="23" t="s">
        <v>535</v>
      </c>
      <c r="D15" s="24" t="s">
        <v>536</v>
      </c>
      <c r="E15" s="78">
        <v>81001</v>
      </c>
      <c r="F15" s="80" t="s">
        <v>537</v>
      </c>
      <c r="G15" s="80" t="s">
        <v>64</v>
      </c>
      <c r="H15" s="81" t="s">
        <v>30</v>
      </c>
      <c r="I15" s="81">
        <v>11</v>
      </c>
      <c r="J15" s="82" t="s">
        <v>68</v>
      </c>
      <c r="K15" s="82">
        <v>89.7</v>
      </c>
      <c r="L15" s="83" t="s">
        <v>54</v>
      </c>
      <c r="M15" s="82">
        <v>32.14</v>
      </c>
      <c r="N15" s="84" t="s">
        <v>78</v>
      </c>
      <c r="O15" s="84" t="s">
        <v>31</v>
      </c>
      <c r="P15" s="84" t="s">
        <v>31</v>
      </c>
      <c r="Q15" s="81">
        <v>100</v>
      </c>
      <c r="R15" s="82">
        <v>2</v>
      </c>
      <c r="S15" s="82">
        <v>5</v>
      </c>
      <c r="T15" s="85" t="s">
        <v>33</v>
      </c>
      <c r="U15" s="85" t="s">
        <v>33</v>
      </c>
      <c r="V15" s="41" t="s">
        <v>34</v>
      </c>
      <c r="W15" s="42">
        <v>260</v>
      </c>
      <c r="X15" s="43">
        <v>18</v>
      </c>
      <c r="Y15" s="44">
        <f t="shared" si="0"/>
        <v>4680</v>
      </c>
    </row>
    <row r="16" spans="1:25" ht="76.5" x14ac:dyDescent="0.25">
      <c r="A16" s="22" t="s">
        <v>60</v>
      </c>
      <c r="B16" s="23" t="s">
        <v>496</v>
      </c>
      <c r="C16" s="23" t="s">
        <v>538</v>
      </c>
      <c r="D16" s="24" t="s">
        <v>539</v>
      </c>
      <c r="E16" s="78">
        <v>84019</v>
      </c>
      <c r="F16" s="80" t="s">
        <v>540</v>
      </c>
      <c r="G16" s="80"/>
      <c r="H16" s="81" t="s">
        <v>72</v>
      </c>
      <c r="I16" s="81">
        <v>6</v>
      </c>
      <c r="J16" s="82">
        <v>0</v>
      </c>
      <c r="K16" s="82">
        <v>75</v>
      </c>
      <c r="L16" s="83" t="s">
        <v>54</v>
      </c>
      <c r="M16" s="82">
        <v>90</v>
      </c>
      <c r="N16" s="84" t="s">
        <v>78</v>
      </c>
      <c r="O16" s="84" t="s">
        <v>31</v>
      </c>
      <c r="P16" s="84" t="s">
        <v>31</v>
      </c>
      <c r="Q16" s="81">
        <v>280</v>
      </c>
      <c r="R16" s="82">
        <v>1</v>
      </c>
      <c r="S16" s="82">
        <v>3</v>
      </c>
      <c r="T16" s="85" t="s">
        <v>33</v>
      </c>
      <c r="U16" s="85" t="s">
        <v>33</v>
      </c>
      <c r="V16" s="41" t="s">
        <v>34</v>
      </c>
      <c r="W16" s="42">
        <v>210</v>
      </c>
      <c r="X16" s="43">
        <v>18</v>
      </c>
      <c r="Y16" s="44">
        <f t="shared" si="0"/>
        <v>3780</v>
      </c>
    </row>
    <row r="17" spans="1:25" ht="25.5" x14ac:dyDescent="0.25">
      <c r="A17" s="15" t="s">
        <v>176</v>
      </c>
      <c r="B17" s="16" t="s">
        <v>545</v>
      </c>
      <c r="C17" s="16"/>
      <c r="D17" s="17"/>
      <c r="E17" s="78"/>
      <c r="F17" s="80"/>
      <c r="G17" s="80"/>
      <c r="H17" s="81"/>
      <c r="I17" s="81"/>
      <c r="J17" s="81"/>
      <c r="K17" s="81"/>
      <c r="L17" s="82"/>
      <c r="M17" s="82"/>
      <c r="N17" s="84"/>
      <c r="O17" s="84"/>
      <c r="P17" s="84"/>
      <c r="Q17" s="81"/>
      <c r="R17" s="82"/>
      <c r="S17" s="82"/>
      <c r="T17" s="81"/>
      <c r="U17" s="81"/>
      <c r="V17" s="53"/>
      <c r="W17" s="54"/>
      <c r="X17" s="55"/>
      <c r="Y17" s="56"/>
    </row>
    <row r="18" spans="1:25" ht="25.5" x14ac:dyDescent="0.25">
      <c r="A18" s="15" t="s">
        <v>176</v>
      </c>
      <c r="B18" s="16" t="s">
        <v>545</v>
      </c>
      <c r="C18" s="16"/>
      <c r="D18" s="17"/>
      <c r="E18" s="78"/>
      <c r="F18" s="80"/>
      <c r="G18" s="80"/>
      <c r="H18" s="81"/>
      <c r="I18" s="81"/>
      <c r="J18" s="81"/>
      <c r="K18" s="81"/>
      <c r="L18" s="82"/>
      <c r="M18" s="82"/>
      <c r="N18" s="84"/>
      <c r="O18" s="84"/>
      <c r="P18" s="84"/>
      <c r="Q18" s="81"/>
      <c r="R18" s="82"/>
      <c r="S18" s="82"/>
      <c r="T18" s="81"/>
      <c r="U18" s="81"/>
      <c r="V18" s="53"/>
      <c r="W18" s="54"/>
      <c r="X18" s="55"/>
      <c r="Y18" s="56"/>
    </row>
    <row r="19" spans="1:25" ht="63.75" x14ac:dyDescent="0.25">
      <c r="A19" s="15" t="s">
        <v>176</v>
      </c>
      <c r="B19" s="16" t="s">
        <v>496</v>
      </c>
      <c r="C19" s="16" t="s">
        <v>541</v>
      </c>
      <c r="D19" s="17" t="s">
        <v>542</v>
      </c>
      <c r="E19" s="78">
        <v>22131</v>
      </c>
      <c r="F19" s="80" t="s">
        <v>179</v>
      </c>
      <c r="G19" s="80"/>
      <c r="H19" s="81" t="s">
        <v>30</v>
      </c>
      <c r="I19" s="81">
        <v>1</v>
      </c>
      <c r="J19" s="81">
        <v>0</v>
      </c>
      <c r="K19" s="81">
        <v>8</v>
      </c>
      <c r="L19" s="82">
        <v>0.25</v>
      </c>
      <c r="M19" s="82">
        <v>0</v>
      </c>
      <c r="N19" s="84" t="s">
        <v>31</v>
      </c>
      <c r="O19" s="84" t="s">
        <v>31</v>
      </c>
      <c r="P19" s="84" t="s">
        <v>31</v>
      </c>
      <c r="Q19" s="81">
        <v>5</v>
      </c>
      <c r="R19" s="82">
        <v>1</v>
      </c>
      <c r="S19" s="82">
        <v>0.25</v>
      </c>
      <c r="T19" s="81" t="s">
        <v>33</v>
      </c>
      <c r="U19" s="81" t="s">
        <v>33</v>
      </c>
      <c r="V19" s="53" t="s">
        <v>177</v>
      </c>
      <c r="W19" s="54">
        <v>15</v>
      </c>
      <c r="X19" s="55">
        <v>18</v>
      </c>
      <c r="Y19" s="56">
        <f t="shared" si="0"/>
        <v>270</v>
      </c>
    </row>
    <row r="20" spans="1:25" ht="25.5" x14ac:dyDescent="0.25">
      <c r="A20" s="15" t="s">
        <v>176</v>
      </c>
      <c r="B20" s="16" t="s">
        <v>545</v>
      </c>
      <c r="C20" s="16"/>
      <c r="D20" s="17"/>
      <c r="E20" s="78"/>
      <c r="F20" s="80"/>
      <c r="G20" s="80"/>
      <c r="H20" s="81"/>
      <c r="I20" s="81"/>
      <c r="J20" s="81"/>
      <c r="K20" s="81"/>
      <c r="L20" s="82"/>
      <c r="M20" s="82"/>
      <c r="N20" s="84"/>
      <c r="O20" s="84"/>
      <c r="P20" s="84"/>
      <c r="Q20" s="81"/>
      <c r="R20" s="82"/>
      <c r="S20" s="82"/>
      <c r="T20" s="81"/>
      <c r="U20" s="81"/>
      <c r="V20" s="53"/>
      <c r="W20" s="54"/>
      <c r="X20" s="55"/>
      <c r="Y20" s="56"/>
    </row>
    <row r="21" spans="1:25" ht="76.5" x14ac:dyDescent="0.25">
      <c r="A21" s="15" t="s">
        <v>176</v>
      </c>
      <c r="B21" s="16" t="s">
        <v>496</v>
      </c>
      <c r="C21" s="16" t="s">
        <v>543</v>
      </c>
      <c r="D21" s="17" t="s">
        <v>544</v>
      </c>
      <c r="E21" s="78">
        <v>22138</v>
      </c>
      <c r="F21" s="80" t="s">
        <v>179</v>
      </c>
      <c r="G21" s="80"/>
      <c r="H21" s="81" t="s">
        <v>30</v>
      </c>
      <c r="I21" s="81">
        <v>1</v>
      </c>
      <c r="J21" s="81">
        <v>0</v>
      </c>
      <c r="K21" s="81">
        <v>8</v>
      </c>
      <c r="L21" s="82">
        <v>0.25</v>
      </c>
      <c r="M21" s="82">
        <v>0</v>
      </c>
      <c r="N21" s="84" t="s">
        <v>31</v>
      </c>
      <c r="O21" s="84" t="s">
        <v>31</v>
      </c>
      <c r="P21" s="84" t="s">
        <v>31</v>
      </c>
      <c r="Q21" s="81">
        <v>5</v>
      </c>
      <c r="R21" s="82">
        <v>1</v>
      </c>
      <c r="S21" s="82">
        <v>0.25</v>
      </c>
      <c r="T21" s="81" t="s">
        <v>33</v>
      </c>
      <c r="U21" s="81" t="s">
        <v>33</v>
      </c>
      <c r="V21" s="53" t="s">
        <v>177</v>
      </c>
      <c r="W21" s="54">
        <v>15</v>
      </c>
      <c r="X21" s="55">
        <v>18</v>
      </c>
      <c r="Y21" s="65">
        <f t="shared" si="0"/>
        <v>270</v>
      </c>
    </row>
    <row r="22" spans="1:25" x14ac:dyDescent="0.25">
      <c r="A22" s="157" t="s">
        <v>195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74">
        <f>SUM(Y2:Y21)</f>
        <v>89640</v>
      </c>
    </row>
    <row r="24" spans="1:25" ht="15" customHeight="1" x14ac:dyDescent="0.25">
      <c r="A24" s="145" t="s">
        <v>196</v>
      </c>
      <c r="B24" s="146"/>
      <c r="C24" s="146"/>
      <c r="D24" s="146"/>
      <c r="E24" s="146"/>
      <c r="F24" s="146"/>
      <c r="G24" s="146"/>
      <c r="H24" s="146"/>
      <c r="I24" s="147"/>
    </row>
    <row r="25" spans="1:25" s="18" customFormat="1" ht="120" x14ac:dyDescent="0.25">
      <c r="A25" s="57" t="s">
        <v>197</v>
      </c>
      <c r="B25" s="57" t="s">
        <v>198</v>
      </c>
      <c r="C25" s="57" t="s">
        <v>199</v>
      </c>
      <c r="D25" s="57" t="s">
        <v>200</v>
      </c>
      <c r="E25" s="57" t="s">
        <v>201</v>
      </c>
      <c r="F25" s="57" t="s">
        <v>20</v>
      </c>
      <c r="G25" s="58" t="s">
        <v>21</v>
      </c>
      <c r="H25" s="57" t="s">
        <v>202</v>
      </c>
      <c r="I25" s="59" t="s">
        <v>23</v>
      </c>
    </row>
    <row r="26" spans="1:25" s="18" customFormat="1" ht="67.5" customHeight="1" x14ac:dyDescent="0.25">
      <c r="A26" s="32">
        <v>1</v>
      </c>
      <c r="B26" s="32" t="s">
        <v>496</v>
      </c>
      <c r="C26" s="25" t="s">
        <v>321</v>
      </c>
      <c r="D26" s="32" t="s">
        <v>33</v>
      </c>
      <c r="E26" s="25" t="s">
        <v>204</v>
      </c>
      <c r="F26" s="32" t="s">
        <v>205</v>
      </c>
      <c r="G26" s="26">
        <v>5</v>
      </c>
      <c r="H26" s="29">
        <v>50</v>
      </c>
      <c r="I26" s="26">
        <f>G26*H26</f>
        <v>250</v>
      </c>
    </row>
    <row r="27" spans="1:25" s="18" customFormat="1" ht="51" customHeight="1" x14ac:dyDescent="0.25">
      <c r="A27" s="32">
        <v>2</v>
      </c>
      <c r="B27" s="32" t="s">
        <v>496</v>
      </c>
      <c r="C27" s="25" t="s">
        <v>322</v>
      </c>
      <c r="D27" s="32" t="s">
        <v>33</v>
      </c>
      <c r="E27" s="25" t="s">
        <v>204</v>
      </c>
      <c r="F27" s="32" t="s">
        <v>207</v>
      </c>
      <c r="G27" s="26">
        <v>0.9</v>
      </c>
      <c r="H27" s="29">
        <v>500</v>
      </c>
      <c r="I27" s="26">
        <f t="shared" ref="I27:I41" si="1">G27*H27</f>
        <v>450</v>
      </c>
    </row>
    <row r="28" spans="1:25" s="18" customFormat="1" ht="56.25" customHeight="1" x14ac:dyDescent="0.25">
      <c r="A28" s="32">
        <v>3</v>
      </c>
      <c r="B28" s="32" t="s">
        <v>496</v>
      </c>
      <c r="C28" s="25" t="s">
        <v>208</v>
      </c>
      <c r="D28" s="32" t="s">
        <v>33</v>
      </c>
      <c r="E28" s="25" t="s">
        <v>204</v>
      </c>
      <c r="F28" s="32" t="s">
        <v>207</v>
      </c>
      <c r="G28" s="26">
        <v>0.01</v>
      </c>
      <c r="H28" s="29">
        <v>3000</v>
      </c>
      <c r="I28" s="26">
        <f t="shared" si="1"/>
        <v>30</v>
      </c>
    </row>
    <row r="29" spans="1:25" s="18" customFormat="1" ht="47.25" customHeight="1" x14ac:dyDescent="0.25">
      <c r="A29" s="32">
        <v>4</v>
      </c>
      <c r="B29" s="32" t="s">
        <v>496</v>
      </c>
      <c r="C29" s="25" t="s">
        <v>209</v>
      </c>
      <c r="D29" s="32" t="s">
        <v>33</v>
      </c>
      <c r="E29" s="25" t="s">
        <v>204</v>
      </c>
      <c r="F29" s="32" t="s">
        <v>207</v>
      </c>
      <c r="G29" s="26">
        <v>0.01</v>
      </c>
      <c r="H29" s="29">
        <v>1800</v>
      </c>
      <c r="I29" s="26">
        <f t="shared" si="1"/>
        <v>18</v>
      </c>
    </row>
    <row r="30" spans="1:25" s="18" customFormat="1" ht="48" customHeight="1" x14ac:dyDescent="0.25">
      <c r="A30" s="32">
        <v>5</v>
      </c>
      <c r="B30" s="32" t="s">
        <v>496</v>
      </c>
      <c r="C30" s="25" t="s">
        <v>210</v>
      </c>
      <c r="D30" s="32" t="s">
        <v>33</v>
      </c>
      <c r="E30" s="25" t="s">
        <v>204</v>
      </c>
      <c r="F30" s="32" t="s">
        <v>207</v>
      </c>
      <c r="G30" s="26">
        <v>0.08</v>
      </c>
      <c r="H30" s="29">
        <v>5000</v>
      </c>
      <c r="I30" s="26">
        <f t="shared" si="1"/>
        <v>400</v>
      </c>
    </row>
    <row r="31" spans="1:25" s="18" customFormat="1" ht="65.25" customHeight="1" x14ac:dyDescent="0.25">
      <c r="A31" s="32">
        <v>6</v>
      </c>
      <c r="B31" s="32" t="s">
        <v>496</v>
      </c>
      <c r="C31" s="25" t="s">
        <v>211</v>
      </c>
      <c r="D31" s="32" t="s">
        <v>33</v>
      </c>
      <c r="E31" s="25" t="s">
        <v>204</v>
      </c>
      <c r="F31" s="32" t="s">
        <v>212</v>
      </c>
      <c r="G31" s="26">
        <v>1</v>
      </c>
      <c r="H31" s="29">
        <v>700</v>
      </c>
      <c r="I31" s="26">
        <f t="shared" si="1"/>
        <v>700</v>
      </c>
    </row>
    <row r="32" spans="1:25" s="18" customFormat="1" ht="51.75" customHeight="1" x14ac:dyDescent="0.25">
      <c r="A32" s="32">
        <v>7</v>
      </c>
      <c r="B32" s="32" t="s">
        <v>496</v>
      </c>
      <c r="C32" s="25" t="s">
        <v>213</v>
      </c>
      <c r="D32" s="32" t="s">
        <v>33</v>
      </c>
      <c r="E32" s="25" t="s">
        <v>204</v>
      </c>
      <c r="F32" s="32" t="s">
        <v>212</v>
      </c>
      <c r="G32" s="26">
        <v>0.12</v>
      </c>
      <c r="H32" s="29">
        <v>20000</v>
      </c>
      <c r="I32" s="26">
        <f t="shared" si="1"/>
        <v>2400</v>
      </c>
    </row>
    <row r="33" spans="1:14" s="18" customFormat="1" ht="59.25" customHeight="1" x14ac:dyDescent="0.25">
      <c r="A33" s="32">
        <v>8</v>
      </c>
      <c r="B33" s="32" t="s">
        <v>496</v>
      </c>
      <c r="C33" s="25" t="s">
        <v>214</v>
      </c>
      <c r="D33" s="32" t="s">
        <v>33</v>
      </c>
      <c r="E33" s="25" t="s">
        <v>204</v>
      </c>
      <c r="F33" s="32" t="s">
        <v>215</v>
      </c>
      <c r="G33" s="26">
        <v>3</v>
      </c>
      <c r="H33" s="29">
        <v>150</v>
      </c>
      <c r="I33" s="26">
        <f t="shared" si="1"/>
        <v>450</v>
      </c>
    </row>
    <row r="34" spans="1:14" s="18" customFormat="1" ht="57" customHeight="1" x14ac:dyDescent="0.25">
      <c r="A34" s="32">
        <v>9</v>
      </c>
      <c r="B34" s="32" t="s">
        <v>496</v>
      </c>
      <c r="C34" s="25" t="s">
        <v>216</v>
      </c>
      <c r="D34" s="32" t="s">
        <v>33</v>
      </c>
      <c r="E34" s="25" t="s">
        <v>204</v>
      </c>
      <c r="F34" s="32" t="s">
        <v>215</v>
      </c>
      <c r="G34" s="26">
        <v>1</v>
      </c>
      <c r="H34" s="29">
        <v>450</v>
      </c>
      <c r="I34" s="26">
        <f t="shared" si="1"/>
        <v>450</v>
      </c>
    </row>
    <row r="35" spans="1:14" s="18" customFormat="1" ht="84.75" customHeight="1" x14ac:dyDescent="0.25">
      <c r="A35" s="32">
        <v>10</v>
      </c>
      <c r="B35" s="32" t="s">
        <v>496</v>
      </c>
      <c r="C35" s="25" t="s">
        <v>217</v>
      </c>
      <c r="D35" s="32" t="s">
        <v>33</v>
      </c>
      <c r="E35" s="25" t="s">
        <v>204</v>
      </c>
      <c r="F35" s="32" t="s">
        <v>215</v>
      </c>
      <c r="G35" s="26">
        <v>0.08</v>
      </c>
      <c r="H35" s="29">
        <v>150</v>
      </c>
      <c r="I35" s="26">
        <f t="shared" si="1"/>
        <v>12</v>
      </c>
    </row>
    <row r="36" spans="1:14" s="18" customFormat="1" ht="62.25" customHeight="1" x14ac:dyDescent="0.25">
      <c r="A36" s="32">
        <v>11</v>
      </c>
      <c r="B36" s="32" t="s">
        <v>496</v>
      </c>
      <c r="C36" s="25" t="s">
        <v>218</v>
      </c>
      <c r="D36" s="32" t="s">
        <v>33</v>
      </c>
      <c r="E36" s="25" t="s">
        <v>204</v>
      </c>
      <c r="F36" s="32" t="s">
        <v>212</v>
      </c>
      <c r="G36" s="26">
        <v>0.08</v>
      </c>
      <c r="H36" s="29">
        <v>5000</v>
      </c>
      <c r="I36" s="26">
        <f t="shared" si="1"/>
        <v>400</v>
      </c>
    </row>
    <row r="37" spans="1:14" s="18" customFormat="1" ht="21.75" customHeight="1" x14ac:dyDescent="0.25">
      <c r="A37" s="164">
        <v>12</v>
      </c>
      <c r="B37" s="154" t="s">
        <v>496</v>
      </c>
      <c r="C37" s="165" t="s">
        <v>219</v>
      </c>
      <c r="D37" s="148" t="s">
        <v>220</v>
      </c>
      <c r="E37" s="148"/>
      <c r="F37" s="148"/>
      <c r="G37" s="148"/>
      <c r="H37" s="148"/>
      <c r="I37" s="148"/>
    </row>
    <row r="38" spans="1:14" s="18" customFormat="1" ht="38.25" customHeight="1" x14ac:dyDescent="0.25">
      <c r="A38" s="164"/>
      <c r="B38" s="154"/>
      <c r="C38" s="166"/>
      <c r="D38" s="25" t="s">
        <v>221</v>
      </c>
      <c r="E38" s="25" t="s">
        <v>204</v>
      </c>
      <c r="F38" s="32" t="s">
        <v>222</v>
      </c>
      <c r="G38" s="26">
        <v>30</v>
      </c>
      <c r="H38" s="27">
        <v>30</v>
      </c>
      <c r="I38" s="26">
        <f t="shared" si="1"/>
        <v>900</v>
      </c>
    </row>
    <row r="39" spans="1:14" s="18" customFormat="1" ht="38.25" customHeight="1" x14ac:dyDescent="0.25">
      <c r="A39" s="32">
        <v>13</v>
      </c>
      <c r="B39" s="154"/>
      <c r="C39" s="166"/>
      <c r="D39" s="25" t="s">
        <v>223</v>
      </c>
      <c r="E39" s="25" t="s">
        <v>204</v>
      </c>
      <c r="F39" s="32" t="s">
        <v>222</v>
      </c>
      <c r="G39" s="26">
        <v>35</v>
      </c>
      <c r="H39" s="27">
        <v>20</v>
      </c>
      <c r="I39" s="26">
        <f t="shared" si="1"/>
        <v>700</v>
      </c>
    </row>
    <row r="40" spans="1:14" s="18" customFormat="1" ht="38.25" customHeight="1" x14ac:dyDescent="0.25">
      <c r="A40" s="33">
        <v>14</v>
      </c>
      <c r="B40" s="154"/>
      <c r="C40" s="166"/>
      <c r="D40" s="25" t="s">
        <v>224</v>
      </c>
      <c r="E40" s="25" t="s">
        <v>204</v>
      </c>
      <c r="F40" s="32" t="s">
        <v>222</v>
      </c>
      <c r="G40" s="26">
        <v>35</v>
      </c>
      <c r="H40" s="27">
        <v>5</v>
      </c>
      <c r="I40" s="26">
        <f t="shared" si="1"/>
        <v>175</v>
      </c>
    </row>
    <row r="41" spans="1:14" s="18" customFormat="1" ht="60" x14ac:dyDescent="0.25">
      <c r="A41" s="114">
        <v>15</v>
      </c>
      <c r="B41" s="155"/>
      <c r="C41" s="116" t="s">
        <v>225</v>
      </c>
      <c r="D41" s="66" t="s">
        <v>33</v>
      </c>
      <c r="E41" s="117" t="s">
        <v>204</v>
      </c>
      <c r="F41" s="33" t="s">
        <v>222</v>
      </c>
      <c r="G41" s="118">
        <v>35</v>
      </c>
      <c r="H41" s="68">
        <v>15</v>
      </c>
      <c r="I41" s="26">
        <f t="shared" si="1"/>
        <v>525</v>
      </c>
    </row>
    <row r="42" spans="1:14" s="18" customFormat="1" ht="12" customHeight="1" x14ac:dyDescent="0.25">
      <c r="A42" s="149" t="s">
        <v>226</v>
      </c>
      <c r="B42" s="149"/>
      <c r="C42" s="149"/>
      <c r="D42" s="149"/>
      <c r="E42" s="149"/>
      <c r="F42" s="149"/>
      <c r="G42" s="149"/>
      <c r="H42" s="149"/>
      <c r="I42" s="113">
        <f>+SUM(I26:I36)+SUM(I38:I41)</f>
        <v>7860</v>
      </c>
    </row>
    <row r="43" spans="1:14" s="18" customFormat="1" ht="12" x14ac:dyDescent="0.25">
      <c r="A43" s="156" t="s">
        <v>227</v>
      </c>
      <c r="B43" s="156"/>
      <c r="C43" s="156"/>
      <c r="D43" s="156"/>
      <c r="E43" s="156"/>
      <c r="F43" s="156"/>
      <c r="G43" s="156"/>
      <c r="H43" s="156"/>
      <c r="I43" s="156"/>
    </row>
    <row r="44" spans="1:14" s="18" customFormat="1" ht="19.5" customHeight="1" x14ac:dyDescent="0.25">
      <c r="A44" s="143" t="s">
        <v>228</v>
      </c>
      <c r="B44" s="143"/>
      <c r="C44" s="143"/>
      <c r="D44" s="143"/>
      <c r="E44" s="143"/>
      <c r="F44" s="143"/>
      <c r="G44" s="143"/>
      <c r="H44" s="143"/>
      <c r="I44" s="30"/>
    </row>
    <row r="45" spans="1:14" s="18" customFormat="1" ht="19.5" customHeight="1" x14ac:dyDescent="0.25">
      <c r="A45" s="143" t="s">
        <v>229</v>
      </c>
      <c r="B45" s="143"/>
      <c r="C45" s="143"/>
      <c r="D45" s="143"/>
      <c r="E45" s="143"/>
      <c r="F45" s="143"/>
      <c r="G45" s="143"/>
      <c r="H45" s="143"/>
      <c r="I45" s="143"/>
      <c r="J45" s="143"/>
      <c r="K45" s="143"/>
    </row>
    <row r="46" spans="1:14" s="18" customFormat="1" ht="12" x14ac:dyDescent="0.2">
      <c r="A46" s="144" t="s">
        <v>230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4"/>
    </row>
    <row r="47" spans="1:14" s="18" customFormat="1" ht="12" customHeight="1" x14ac:dyDescent="0.25">
      <c r="A47" s="143" t="s">
        <v>231</v>
      </c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</row>
    <row r="48" spans="1:14" s="18" customFormat="1" ht="12" customHeight="1" x14ac:dyDescent="0.25">
      <c r="A48" s="143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</row>
    <row r="51" spans="2:11" ht="100.5" x14ac:dyDescent="0.25">
      <c r="B51" s="107" t="s">
        <v>197</v>
      </c>
      <c r="C51" s="161" t="s">
        <v>199</v>
      </c>
      <c r="D51" s="162"/>
      <c r="E51" s="162"/>
      <c r="F51" s="162"/>
      <c r="G51" s="108" t="s">
        <v>232</v>
      </c>
      <c r="H51" s="108" t="s">
        <v>233</v>
      </c>
      <c r="I51" s="108" t="s">
        <v>234</v>
      </c>
    </row>
    <row r="52" spans="2:11" ht="34.5" customHeight="1" x14ac:dyDescent="0.25">
      <c r="B52" s="106">
        <v>1</v>
      </c>
      <c r="C52" s="160" t="s">
        <v>235</v>
      </c>
      <c r="D52" s="160"/>
      <c r="E52" s="160"/>
      <c r="F52" s="160"/>
      <c r="G52" s="105">
        <f>Y22</f>
        <v>89640</v>
      </c>
      <c r="H52" s="104">
        <v>0.8</v>
      </c>
      <c r="I52" s="105">
        <f>G52*H52</f>
        <v>71712</v>
      </c>
    </row>
    <row r="53" spans="2:11" ht="30.75" customHeight="1" thickBot="1" x14ac:dyDescent="0.3">
      <c r="B53" s="106">
        <v>2</v>
      </c>
      <c r="C53" s="160" t="s">
        <v>236</v>
      </c>
      <c r="D53" s="160"/>
      <c r="E53" s="160"/>
      <c r="F53" s="160"/>
      <c r="G53" s="105">
        <f>I42</f>
        <v>7860</v>
      </c>
      <c r="H53" s="104">
        <v>0.2</v>
      </c>
      <c r="I53" s="109">
        <f>G53*H53</f>
        <v>1572</v>
      </c>
    </row>
    <row r="54" spans="2:11" ht="33.75" customHeight="1" thickBot="1" x14ac:dyDescent="0.3">
      <c r="B54" s="159" t="s">
        <v>237</v>
      </c>
      <c r="C54" s="159"/>
      <c r="D54" s="159"/>
      <c r="E54" s="159"/>
      <c r="F54" s="159"/>
      <c r="G54" s="159"/>
      <c r="H54" s="163"/>
      <c r="I54" s="110">
        <f>SUM(I52:I53)</f>
        <v>73284</v>
      </c>
    </row>
    <row r="55" spans="2:11" ht="24" customHeight="1" x14ac:dyDescent="0.25">
      <c r="B55" s="159" t="s">
        <v>238</v>
      </c>
      <c r="C55" s="159"/>
      <c r="D55" s="159"/>
      <c r="E55" s="159"/>
      <c r="F55" s="159"/>
      <c r="G55" s="159"/>
      <c r="H55" s="159"/>
      <c r="I55" s="111">
        <f>I54*0.21</f>
        <v>15389.64</v>
      </c>
    </row>
    <row r="56" spans="2:11" ht="39.75" customHeight="1" x14ac:dyDescent="0.25">
      <c r="B56" s="159" t="s">
        <v>239</v>
      </c>
      <c r="C56" s="159"/>
      <c r="D56" s="159"/>
      <c r="E56" s="159"/>
      <c r="F56" s="159"/>
      <c r="G56" s="159"/>
      <c r="H56" s="159"/>
      <c r="I56" s="112">
        <f>SUM(I54:I55)</f>
        <v>88673.64</v>
      </c>
      <c r="J56" s="121"/>
      <c r="K56" s="121"/>
    </row>
  </sheetData>
  <autoFilter ref="A1:Y22" xr:uid="{00000000-0009-0000-0000-000009000000}">
    <filterColumn colId="5" showButton="0"/>
  </autoFilter>
  <mergeCells count="19">
    <mergeCell ref="B56:H56"/>
    <mergeCell ref="C51:F51"/>
    <mergeCell ref="C52:F52"/>
    <mergeCell ref="C53:F53"/>
    <mergeCell ref="B54:H54"/>
    <mergeCell ref="B55:H55"/>
    <mergeCell ref="A46:K46"/>
    <mergeCell ref="A47:N48"/>
    <mergeCell ref="A43:I43"/>
    <mergeCell ref="F1:G1"/>
    <mergeCell ref="A37:A38"/>
    <mergeCell ref="C37:C40"/>
    <mergeCell ref="B37:B41"/>
    <mergeCell ref="A44:H44"/>
    <mergeCell ref="A45:K45"/>
    <mergeCell ref="A24:I24"/>
    <mergeCell ref="D37:I37"/>
    <mergeCell ref="A22:X22"/>
    <mergeCell ref="A42:H4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2"/>
  <sheetViews>
    <sheetView zoomScale="80" zoomScaleNormal="80" workbookViewId="0">
      <pane xSplit="3" ySplit="1" topLeftCell="D53" activePane="bottomRight" state="frozen"/>
      <selection pane="topRight" activeCell="D1" sqref="D1"/>
      <selection pane="bottomLeft" activeCell="A2" sqref="A2"/>
      <selection pane="bottomRight" activeCell="G54" sqref="G54:G57"/>
    </sheetView>
  </sheetViews>
  <sheetFormatPr defaultRowHeight="15" x14ac:dyDescent="0.25"/>
  <cols>
    <col min="1" max="1" width="2.5703125" customWidth="1"/>
    <col min="2" max="2" width="6.5703125" customWidth="1"/>
    <col min="3" max="3" width="18.5703125" customWidth="1"/>
    <col min="5" max="5" width="6.5703125" customWidth="1"/>
    <col min="6" max="6" width="7.140625" customWidth="1"/>
    <col min="7" max="7" width="10.140625" customWidth="1"/>
    <col min="8" max="8" width="6.140625" customWidth="1"/>
    <col min="9" max="9" width="12.28515625" customWidth="1"/>
    <col min="10" max="10" width="7.7109375" customWidth="1"/>
    <col min="11" max="11" width="7.85546875" customWidth="1"/>
    <col min="12" max="12" width="9.5703125" customWidth="1"/>
    <col min="13" max="13" width="9.85546875" customWidth="1"/>
    <col min="14" max="14" width="11.42578125" customWidth="1"/>
    <col min="15" max="15" width="8.85546875" customWidth="1"/>
    <col min="16" max="16" width="9.42578125" customWidth="1"/>
    <col min="17" max="17" width="9.140625" customWidth="1"/>
    <col min="18" max="18" width="7.140625" customWidth="1"/>
    <col min="19" max="19" width="6.28515625" customWidth="1"/>
    <col min="20" max="21" width="5.7109375" customWidth="1"/>
    <col min="22" max="22" width="6.85546875" customWidth="1"/>
    <col min="25" max="25" width="17.42578125" customWidth="1"/>
  </cols>
  <sheetData>
    <row r="1" spans="1:25" s="1" customFormat="1" ht="123" customHeight="1" x14ac:dyDescent="0.2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150" t="s">
        <v>5</v>
      </c>
      <c r="G1" s="150"/>
      <c r="H1" s="31" t="s">
        <v>6</v>
      </c>
      <c r="I1" s="31" t="s">
        <v>7</v>
      </c>
      <c r="J1" s="31" t="s">
        <v>8</v>
      </c>
      <c r="K1" s="31" t="s">
        <v>9</v>
      </c>
      <c r="L1" s="4" t="s">
        <v>10</v>
      </c>
      <c r="M1" s="31" t="s">
        <v>11</v>
      </c>
      <c r="N1" s="4" t="s">
        <v>12</v>
      </c>
      <c r="O1" s="31" t="s">
        <v>13</v>
      </c>
      <c r="P1" s="4" t="s">
        <v>14</v>
      </c>
      <c r="Q1" s="31" t="s">
        <v>15</v>
      </c>
      <c r="R1" s="4" t="s">
        <v>16</v>
      </c>
      <c r="S1" s="4" t="s">
        <v>17</v>
      </c>
      <c r="T1" s="31" t="s">
        <v>18</v>
      </c>
      <c r="U1" s="31" t="s">
        <v>19</v>
      </c>
      <c r="V1" s="35" t="s">
        <v>20</v>
      </c>
      <c r="W1" s="36" t="s">
        <v>21</v>
      </c>
      <c r="X1" s="35" t="s">
        <v>22</v>
      </c>
      <c r="Y1" s="35" t="s">
        <v>23</v>
      </c>
    </row>
    <row r="2" spans="1:25" ht="38.25" x14ac:dyDescent="0.25">
      <c r="A2" s="5" t="s">
        <v>24</v>
      </c>
      <c r="B2" s="6" t="s">
        <v>240</v>
      </c>
      <c r="C2" s="6" t="s">
        <v>241</v>
      </c>
      <c r="D2" s="7" t="s">
        <v>242</v>
      </c>
      <c r="E2" s="78">
        <v>48017</v>
      </c>
      <c r="F2" s="80" t="s">
        <v>243</v>
      </c>
      <c r="G2" s="80" t="s">
        <v>244</v>
      </c>
      <c r="H2" s="81" t="s">
        <v>30</v>
      </c>
      <c r="I2" s="81">
        <v>42</v>
      </c>
      <c r="J2" s="82">
        <v>0</v>
      </c>
      <c r="K2" s="82">
        <v>0</v>
      </c>
      <c r="L2" s="83" t="s">
        <v>31</v>
      </c>
      <c r="M2" s="81">
        <v>345.79</v>
      </c>
      <c r="N2" s="83" t="s">
        <v>32</v>
      </c>
      <c r="O2" s="84" t="s">
        <v>31</v>
      </c>
      <c r="P2" s="84" t="s">
        <v>31</v>
      </c>
      <c r="Q2" s="81">
        <v>0</v>
      </c>
      <c r="R2" s="82">
        <v>0</v>
      </c>
      <c r="S2" s="82">
        <v>0</v>
      </c>
      <c r="T2" s="81" t="s">
        <v>33</v>
      </c>
      <c r="U2" s="81" t="s">
        <v>33</v>
      </c>
      <c r="V2" s="37" t="s">
        <v>34</v>
      </c>
      <c r="W2" s="38">
        <v>340</v>
      </c>
      <c r="X2" s="39">
        <v>18</v>
      </c>
      <c r="Y2" s="40">
        <f t="shared" ref="Y2" si="0">W2*X2</f>
        <v>6120</v>
      </c>
    </row>
    <row r="3" spans="1:25" ht="63.75" x14ac:dyDescent="0.25">
      <c r="A3" s="5" t="s">
        <v>24</v>
      </c>
      <c r="B3" s="6" t="s">
        <v>240</v>
      </c>
      <c r="C3" s="6" t="s">
        <v>245</v>
      </c>
      <c r="D3" s="7" t="s">
        <v>246</v>
      </c>
      <c r="E3" s="78">
        <v>54463</v>
      </c>
      <c r="F3" s="80" t="s">
        <v>247</v>
      </c>
      <c r="G3" s="80"/>
      <c r="H3" s="81" t="s">
        <v>30</v>
      </c>
      <c r="I3" s="81">
        <v>50</v>
      </c>
      <c r="J3" s="82">
        <v>0</v>
      </c>
      <c r="K3" s="82">
        <v>0</v>
      </c>
      <c r="L3" s="83" t="s">
        <v>31</v>
      </c>
      <c r="M3" s="86">
        <v>7369</v>
      </c>
      <c r="N3" s="83" t="s">
        <v>32</v>
      </c>
      <c r="O3" s="83" t="s">
        <v>248</v>
      </c>
      <c r="P3" s="83" t="s">
        <v>54</v>
      </c>
      <c r="Q3" s="81">
        <v>4528</v>
      </c>
      <c r="R3" s="83" t="s">
        <v>43</v>
      </c>
      <c r="S3" s="83" t="s">
        <v>249</v>
      </c>
      <c r="T3" s="81" t="s">
        <v>33</v>
      </c>
      <c r="U3" s="81" t="s">
        <v>33</v>
      </c>
      <c r="V3" s="37" t="s">
        <v>34</v>
      </c>
      <c r="W3" s="38">
        <v>3200</v>
      </c>
      <c r="X3" s="39">
        <v>18</v>
      </c>
      <c r="Y3" s="40">
        <f t="shared" ref="Y3:Y36" si="1">W3*X3</f>
        <v>57600</v>
      </c>
    </row>
    <row r="4" spans="1:25" ht="38.25" x14ac:dyDescent="0.25">
      <c r="A4" s="8" t="s">
        <v>79</v>
      </c>
      <c r="B4" s="9" t="s">
        <v>240</v>
      </c>
      <c r="C4" s="9" t="s">
        <v>250</v>
      </c>
      <c r="D4" s="10" t="s">
        <v>251</v>
      </c>
      <c r="E4" s="78">
        <v>46005</v>
      </c>
      <c r="F4" s="80" t="s">
        <v>63</v>
      </c>
      <c r="G4" s="80" t="s">
        <v>121</v>
      </c>
      <c r="H4" s="81" t="s">
        <v>30</v>
      </c>
      <c r="I4" s="81">
        <v>5</v>
      </c>
      <c r="J4" s="82" t="s">
        <v>68</v>
      </c>
      <c r="K4" s="82">
        <v>0</v>
      </c>
      <c r="L4" s="83" t="s">
        <v>31</v>
      </c>
      <c r="M4" s="81">
        <v>263.66000000000003</v>
      </c>
      <c r="N4" s="83" t="s">
        <v>54</v>
      </c>
      <c r="O4" s="84" t="s">
        <v>31</v>
      </c>
      <c r="P4" s="84" t="s">
        <v>31</v>
      </c>
      <c r="Q4" s="81">
        <v>0</v>
      </c>
      <c r="R4" s="82">
        <v>0</v>
      </c>
      <c r="S4" s="82">
        <v>0</v>
      </c>
      <c r="T4" s="81" t="s">
        <v>33</v>
      </c>
      <c r="U4" s="81" t="s">
        <v>33</v>
      </c>
      <c r="V4" s="45" t="s">
        <v>34</v>
      </c>
      <c r="W4" s="46">
        <v>200</v>
      </c>
      <c r="X4" s="47">
        <v>18</v>
      </c>
      <c r="Y4" s="48">
        <f t="shared" si="1"/>
        <v>3600</v>
      </c>
    </row>
    <row r="5" spans="1:25" ht="63.75" x14ac:dyDescent="0.25">
      <c r="A5" s="8" t="s">
        <v>79</v>
      </c>
      <c r="B5" s="9" t="s">
        <v>240</v>
      </c>
      <c r="C5" s="9" t="s">
        <v>252</v>
      </c>
      <c r="D5" s="10" t="s">
        <v>253</v>
      </c>
      <c r="E5" s="78">
        <v>44051</v>
      </c>
      <c r="F5" s="80" t="s">
        <v>254</v>
      </c>
      <c r="G5" s="80"/>
      <c r="H5" s="81" t="s">
        <v>30</v>
      </c>
      <c r="I5" s="81">
        <v>8</v>
      </c>
      <c r="J5" s="82">
        <v>0</v>
      </c>
      <c r="K5" s="82">
        <v>0</v>
      </c>
      <c r="L5" s="83" t="s">
        <v>31</v>
      </c>
      <c r="M5" s="82">
        <v>255</v>
      </c>
      <c r="N5" s="83" t="s">
        <v>54</v>
      </c>
      <c r="O5" s="84" t="s">
        <v>31</v>
      </c>
      <c r="P5" s="84" t="s">
        <v>31</v>
      </c>
      <c r="Q5" s="81">
        <v>0</v>
      </c>
      <c r="R5" s="82">
        <v>0</v>
      </c>
      <c r="S5" s="82">
        <v>0</v>
      </c>
      <c r="T5" s="81" t="s">
        <v>33</v>
      </c>
      <c r="U5" s="81" t="s">
        <v>33</v>
      </c>
      <c r="V5" s="45" t="s">
        <v>34</v>
      </c>
      <c r="W5" s="46">
        <v>230</v>
      </c>
      <c r="X5" s="47">
        <v>18</v>
      </c>
      <c r="Y5" s="48">
        <f t="shared" si="1"/>
        <v>4140</v>
      </c>
    </row>
    <row r="6" spans="1:25" ht="51" x14ac:dyDescent="0.25">
      <c r="A6" s="8" t="s">
        <v>79</v>
      </c>
      <c r="B6" s="9" t="s">
        <v>240</v>
      </c>
      <c r="C6" s="9" t="s">
        <v>255</v>
      </c>
      <c r="D6" s="10" t="s">
        <v>256</v>
      </c>
      <c r="E6" s="78">
        <v>48013</v>
      </c>
      <c r="F6" s="80" t="s">
        <v>94</v>
      </c>
      <c r="G6" s="80" t="s">
        <v>85</v>
      </c>
      <c r="H6" s="81" t="s">
        <v>30</v>
      </c>
      <c r="I6" s="81">
        <v>2</v>
      </c>
      <c r="J6" s="81">
        <v>0</v>
      </c>
      <c r="K6" s="82">
        <v>0</v>
      </c>
      <c r="L6" s="83" t="s">
        <v>31</v>
      </c>
      <c r="M6" s="81">
        <v>67.56</v>
      </c>
      <c r="N6" s="83" t="s">
        <v>54</v>
      </c>
      <c r="O6" s="84" t="s">
        <v>31</v>
      </c>
      <c r="P6" s="84" t="s">
        <v>31</v>
      </c>
      <c r="Q6" s="81">
        <v>0</v>
      </c>
      <c r="R6" s="82">
        <v>0</v>
      </c>
      <c r="S6" s="82">
        <v>0</v>
      </c>
      <c r="T6" s="81" t="s">
        <v>33</v>
      </c>
      <c r="U6" s="81" t="s">
        <v>33</v>
      </c>
      <c r="V6" s="45" t="s">
        <v>34</v>
      </c>
      <c r="W6" s="46">
        <v>180</v>
      </c>
      <c r="X6" s="47">
        <v>18</v>
      </c>
      <c r="Y6" s="48">
        <f t="shared" si="1"/>
        <v>3240</v>
      </c>
    </row>
    <row r="7" spans="1:25" ht="38.25" x14ac:dyDescent="0.25">
      <c r="A7" s="8" t="s">
        <v>79</v>
      </c>
      <c r="B7" s="9" t="s">
        <v>240</v>
      </c>
      <c r="C7" s="9" t="s">
        <v>257</v>
      </c>
      <c r="D7" s="10" t="s">
        <v>258</v>
      </c>
      <c r="E7" s="78">
        <v>48005</v>
      </c>
      <c r="F7" s="80" t="s">
        <v>105</v>
      </c>
      <c r="G7" s="80" t="s">
        <v>106</v>
      </c>
      <c r="H7" s="81" t="s">
        <v>30</v>
      </c>
      <c r="I7" s="81">
        <v>4</v>
      </c>
      <c r="J7" s="82">
        <v>0</v>
      </c>
      <c r="K7" s="82">
        <v>0</v>
      </c>
      <c r="L7" s="83" t="s">
        <v>31</v>
      </c>
      <c r="M7" s="81">
        <v>112.17</v>
      </c>
      <c r="N7" s="83" t="s">
        <v>54</v>
      </c>
      <c r="O7" s="84" t="s">
        <v>31</v>
      </c>
      <c r="P7" s="84" t="s">
        <v>31</v>
      </c>
      <c r="Q7" s="81">
        <v>0</v>
      </c>
      <c r="R7" s="82">
        <v>0</v>
      </c>
      <c r="S7" s="82">
        <v>0</v>
      </c>
      <c r="T7" s="81" t="s">
        <v>33</v>
      </c>
      <c r="U7" s="81" t="s">
        <v>33</v>
      </c>
      <c r="V7" s="45" t="s">
        <v>34</v>
      </c>
      <c r="W7" s="46">
        <v>200</v>
      </c>
      <c r="X7" s="47">
        <v>18</v>
      </c>
      <c r="Y7" s="48">
        <f t="shared" si="1"/>
        <v>3600</v>
      </c>
    </row>
    <row r="8" spans="1:25" ht="38.25" x14ac:dyDescent="0.25">
      <c r="A8" s="8" t="s">
        <v>79</v>
      </c>
      <c r="B8" s="9" t="s">
        <v>240</v>
      </c>
      <c r="C8" s="9" t="s">
        <v>259</v>
      </c>
      <c r="D8" s="10" t="s">
        <v>260</v>
      </c>
      <c r="E8" s="78">
        <v>48009</v>
      </c>
      <c r="F8" s="80" t="s">
        <v>105</v>
      </c>
      <c r="G8" s="80" t="s">
        <v>106</v>
      </c>
      <c r="H8" s="81" t="s">
        <v>30</v>
      </c>
      <c r="I8" s="81">
        <v>5</v>
      </c>
      <c r="J8" s="82">
        <v>0</v>
      </c>
      <c r="K8" s="82">
        <v>0</v>
      </c>
      <c r="L8" s="83" t="s">
        <v>31</v>
      </c>
      <c r="M8" s="81">
        <v>122</v>
      </c>
      <c r="N8" s="83" t="s">
        <v>54</v>
      </c>
      <c r="O8" s="84" t="s">
        <v>31</v>
      </c>
      <c r="P8" s="84" t="s">
        <v>31</v>
      </c>
      <c r="Q8" s="81">
        <v>0</v>
      </c>
      <c r="R8" s="82">
        <v>0</v>
      </c>
      <c r="S8" s="82">
        <v>0</v>
      </c>
      <c r="T8" s="81" t="s">
        <v>33</v>
      </c>
      <c r="U8" s="81" t="s">
        <v>33</v>
      </c>
      <c r="V8" s="45" t="s">
        <v>34</v>
      </c>
      <c r="W8" s="46">
        <v>200</v>
      </c>
      <c r="X8" s="47">
        <v>18</v>
      </c>
      <c r="Y8" s="48">
        <f t="shared" si="1"/>
        <v>3600</v>
      </c>
    </row>
    <row r="9" spans="1:25" ht="51" x14ac:dyDescent="0.25">
      <c r="A9" s="8" t="s">
        <v>79</v>
      </c>
      <c r="B9" s="9" t="s">
        <v>240</v>
      </c>
      <c r="C9" s="9" t="s">
        <v>261</v>
      </c>
      <c r="D9" s="10" t="s">
        <v>262</v>
      </c>
      <c r="E9" s="78">
        <v>47019</v>
      </c>
      <c r="F9" s="80" t="s">
        <v>254</v>
      </c>
      <c r="G9" s="80"/>
      <c r="H9" s="81" t="s">
        <v>30</v>
      </c>
      <c r="I9" s="81">
        <v>7</v>
      </c>
      <c r="J9" s="82">
        <v>0</v>
      </c>
      <c r="K9" s="82">
        <v>0</v>
      </c>
      <c r="L9" s="83" t="s">
        <v>31</v>
      </c>
      <c r="M9" s="81">
        <v>156.97999999999999</v>
      </c>
      <c r="N9" s="83" t="s">
        <v>54</v>
      </c>
      <c r="O9" s="84" t="s">
        <v>31</v>
      </c>
      <c r="P9" s="84" t="s">
        <v>31</v>
      </c>
      <c r="Q9" s="81">
        <v>0</v>
      </c>
      <c r="R9" s="82">
        <v>0</v>
      </c>
      <c r="S9" s="82">
        <v>0</v>
      </c>
      <c r="T9" s="81" t="s">
        <v>33</v>
      </c>
      <c r="U9" s="81" t="s">
        <v>33</v>
      </c>
      <c r="V9" s="45" t="s">
        <v>34</v>
      </c>
      <c r="W9" s="46">
        <v>230</v>
      </c>
      <c r="X9" s="47">
        <v>18</v>
      </c>
      <c r="Y9" s="48">
        <f t="shared" si="1"/>
        <v>4140</v>
      </c>
    </row>
    <row r="10" spans="1:25" ht="63.75" x14ac:dyDescent="0.25">
      <c r="A10" s="12" t="s">
        <v>138</v>
      </c>
      <c r="B10" s="13" t="s">
        <v>240</v>
      </c>
      <c r="C10" s="13" t="s">
        <v>263</v>
      </c>
      <c r="D10" s="14" t="s">
        <v>264</v>
      </c>
      <c r="E10" s="78">
        <v>57001</v>
      </c>
      <c r="F10" s="80" t="s">
        <v>171</v>
      </c>
      <c r="G10" s="80" t="s">
        <v>147</v>
      </c>
      <c r="H10" s="81" t="s">
        <v>30</v>
      </c>
      <c r="I10" s="81">
        <v>38</v>
      </c>
      <c r="J10" s="82" t="s">
        <v>265</v>
      </c>
      <c r="K10" s="82">
        <v>78.84</v>
      </c>
      <c r="L10" s="83" t="s">
        <v>54</v>
      </c>
      <c r="M10" s="82">
        <v>164</v>
      </c>
      <c r="N10" s="84" t="s">
        <v>73</v>
      </c>
      <c r="O10" s="84" t="s">
        <v>31</v>
      </c>
      <c r="P10" s="84" t="s">
        <v>31</v>
      </c>
      <c r="Q10" s="81">
        <v>440</v>
      </c>
      <c r="R10" s="82">
        <v>2</v>
      </c>
      <c r="S10" s="82">
        <v>5</v>
      </c>
      <c r="T10" s="81" t="s">
        <v>33</v>
      </c>
      <c r="U10" s="81" t="s">
        <v>33</v>
      </c>
      <c r="V10" s="49" t="s">
        <v>34</v>
      </c>
      <c r="W10" s="50">
        <v>300</v>
      </c>
      <c r="X10" s="51">
        <v>18</v>
      </c>
      <c r="Y10" s="52">
        <f t="shared" si="1"/>
        <v>5400</v>
      </c>
    </row>
    <row r="11" spans="1:25" ht="63.75" x14ac:dyDescent="0.25">
      <c r="A11" s="12" t="s">
        <v>138</v>
      </c>
      <c r="B11" s="13" t="s">
        <v>240</v>
      </c>
      <c r="C11" s="13" t="s">
        <v>266</v>
      </c>
      <c r="D11" s="14" t="s">
        <v>267</v>
      </c>
      <c r="E11" s="78">
        <v>59001</v>
      </c>
      <c r="F11" s="80" t="s">
        <v>171</v>
      </c>
      <c r="G11" s="80" t="s">
        <v>147</v>
      </c>
      <c r="H11" s="81" t="s">
        <v>30</v>
      </c>
      <c r="I11" s="81">
        <v>19</v>
      </c>
      <c r="J11" s="82" t="s">
        <v>68</v>
      </c>
      <c r="K11" s="82">
        <v>65</v>
      </c>
      <c r="L11" s="83" t="s">
        <v>54</v>
      </c>
      <c r="M11" s="82">
        <v>125</v>
      </c>
      <c r="N11" s="84" t="s">
        <v>54</v>
      </c>
      <c r="O11" s="84" t="s">
        <v>31</v>
      </c>
      <c r="P11" s="84" t="s">
        <v>31</v>
      </c>
      <c r="Q11" s="81">
        <v>260</v>
      </c>
      <c r="R11" s="82">
        <v>2</v>
      </c>
      <c r="S11" s="82">
        <v>5</v>
      </c>
      <c r="T11" s="81" t="s">
        <v>33</v>
      </c>
      <c r="U11" s="81" t="s">
        <v>33</v>
      </c>
      <c r="V11" s="49" t="s">
        <v>34</v>
      </c>
      <c r="W11" s="50">
        <v>310</v>
      </c>
      <c r="X11" s="51">
        <v>18</v>
      </c>
      <c r="Y11" s="52">
        <f t="shared" si="1"/>
        <v>5580</v>
      </c>
    </row>
    <row r="12" spans="1:25" ht="51" x14ac:dyDescent="0.25">
      <c r="A12" s="12" t="s">
        <v>138</v>
      </c>
      <c r="B12" s="13" t="s">
        <v>240</v>
      </c>
      <c r="C12" s="13" t="s">
        <v>268</v>
      </c>
      <c r="D12" s="14" t="s">
        <v>269</v>
      </c>
      <c r="E12" s="78">
        <v>46005</v>
      </c>
      <c r="F12" s="80" t="s">
        <v>63</v>
      </c>
      <c r="G12" s="80" t="s">
        <v>121</v>
      </c>
      <c r="H12" s="81" t="s">
        <v>30</v>
      </c>
      <c r="I12" s="81">
        <v>13</v>
      </c>
      <c r="J12" s="82" t="s">
        <v>68</v>
      </c>
      <c r="K12" s="82">
        <v>0</v>
      </c>
      <c r="L12" s="83" t="s">
        <v>31</v>
      </c>
      <c r="M12" s="82">
        <v>68</v>
      </c>
      <c r="N12" s="84" t="s">
        <v>78</v>
      </c>
      <c r="O12" s="84" t="s">
        <v>31</v>
      </c>
      <c r="P12" s="84" t="s">
        <v>31</v>
      </c>
      <c r="Q12" s="81">
        <v>50</v>
      </c>
      <c r="R12" s="84" t="s">
        <v>43</v>
      </c>
      <c r="S12" s="84" t="s">
        <v>141</v>
      </c>
      <c r="T12" s="81" t="s">
        <v>33</v>
      </c>
      <c r="U12" s="81" t="s">
        <v>33</v>
      </c>
      <c r="V12" s="49" t="s">
        <v>34</v>
      </c>
      <c r="W12" s="50">
        <v>90</v>
      </c>
      <c r="X12" s="51">
        <v>18</v>
      </c>
      <c r="Y12" s="52">
        <f t="shared" si="1"/>
        <v>1620</v>
      </c>
    </row>
    <row r="13" spans="1:25" ht="63.75" x14ac:dyDescent="0.25">
      <c r="A13" s="12" t="s">
        <v>138</v>
      </c>
      <c r="B13" s="13" t="s">
        <v>240</v>
      </c>
      <c r="C13" s="13" t="s">
        <v>270</v>
      </c>
      <c r="D13" s="14" t="s">
        <v>271</v>
      </c>
      <c r="E13" s="78">
        <v>45012</v>
      </c>
      <c r="F13" s="80" t="s">
        <v>63</v>
      </c>
      <c r="G13" s="80" t="s">
        <v>121</v>
      </c>
      <c r="H13" s="81" t="s">
        <v>30</v>
      </c>
      <c r="I13" s="81">
        <v>22</v>
      </c>
      <c r="J13" s="82" t="s">
        <v>68</v>
      </c>
      <c r="K13" s="82">
        <v>65.150000000000006</v>
      </c>
      <c r="L13" s="83" t="s">
        <v>54</v>
      </c>
      <c r="M13" s="82">
        <v>103.00999999999999</v>
      </c>
      <c r="N13" s="84" t="s">
        <v>73</v>
      </c>
      <c r="O13" s="84" t="s">
        <v>31</v>
      </c>
      <c r="P13" s="84" t="s">
        <v>31</v>
      </c>
      <c r="Q13" s="81">
        <v>50</v>
      </c>
      <c r="R13" s="82">
        <v>2</v>
      </c>
      <c r="S13" s="82">
        <v>5</v>
      </c>
      <c r="T13" s="81" t="s">
        <v>33</v>
      </c>
      <c r="U13" s="81" t="s">
        <v>33</v>
      </c>
      <c r="V13" s="49" t="s">
        <v>34</v>
      </c>
      <c r="W13" s="50">
        <v>230</v>
      </c>
      <c r="X13" s="51">
        <v>18</v>
      </c>
      <c r="Y13" s="52">
        <f t="shared" si="1"/>
        <v>4140</v>
      </c>
    </row>
    <row r="14" spans="1:25" ht="51" x14ac:dyDescent="0.25">
      <c r="A14" s="12" t="s">
        <v>138</v>
      </c>
      <c r="B14" s="13" t="s">
        <v>240</v>
      </c>
      <c r="C14" s="13" t="s">
        <v>272</v>
      </c>
      <c r="D14" s="14" t="s">
        <v>273</v>
      </c>
      <c r="E14" s="78">
        <v>49001</v>
      </c>
      <c r="F14" s="80" t="s">
        <v>63</v>
      </c>
      <c r="G14" s="80" t="s">
        <v>121</v>
      </c>
      <c r="H14" s="81" t="s">
        <v>30</v>
      </c>
      <c r="I14" s="81">
        <v>27</v>
      </c>
      <c r="J14" s="82">
        <v>0</v>
      </c>
      <c r="K14" s="82">
        <v>105.62</v>
      </c>
      <c r="L14" s="83" t="s">
        <v>54</v>
      </c>
      <c r="M14" s="82">
        <v>205.83</v>
      </c>
      <c r="N14" s="84" t="s">
        <v>73</v>
      </c>
      <c r="O14" s="84" t="s">
        <v>31</v>
      </c>
      <c r="P14" s="84" t="s">
        <v>31</v>
      </c>
      <c r="Q14" s="81">
        <v>150</v>
      </c>
      <c r="R14" s="82">
        <v>2</v>
      </c>
      <c r="S14" s="82">
        <v>5</v>
      </c>
      <c r="T14" s="81" t="s">
        <v>33</v>
      </c>
      <c r="U14" s="81" t="s">
        <v>33</v>
      </c>
      <c r="V14" s="49" t="s">
        <v>34</v>
      </c>
      <c r="W14" s="50">
        <v>250</v>
      </c>
      <c r="X14" s="51">
        <v>18</v>
      </c>
      <c r="Y14" s="52">
        <f t="shared" si="1"/>
        <v>4500</v>
      </c>
    </row>
    <row r="15" spans="1:25" ht="76.5" x14ac:dyDescent="0.25">
      <c r="A15" s="12" t="s">
        <v>138</v>
      </c>
      <c r="B15" s="13" t="s">
        <v>240</v>
      </c>
      <c r="C15" s="13" t="s">
        <v>274</v>
      </c>
      <c r="D15" s="14" t="s">
        <v>275</v>
      </c>
      <c r="E15" s="78">
        <v>53067</v>
      </c>
      <c r="F15" s="80" t="s">
        <v>276</v>
      </c>
      <c r="G15" s="80" t="s">
        <v>277</v>
      </c>
      <c r="H15" s="81" t="s">
        <v>72</v>
      </c>
      <c r="I15" s="81">
        <v>5</v>
      </c>
      <c r="J15" s="81">
        <v>0</v>
      </c>
      <c r="K15" s="82">
        <v>33.200000000000003</v>
      </c>
      <c r="L15" s="83" t="s">
        <v>54</v>
      </c>
      <c r="M15" s="82">
        <v>30</v>
      </c>
      <c r="N15" s="84" t="s">
        <v>78</v>
      </c>
      <c r="O15" s="84" t="s">
        <v>31</v>
      </c>
      <c r="P15" s="84" t="s">
        <v>31</v>
      </c>
      <c r="Q15" s="81">
        <v>0</v>
      </c>
      <c r="R15" s="82">
        <v>0</v>
      </c>
      <c r="S15" s="82">
        <v>0</v>
      </c>
      <c r="T15" s="81" t="s">
        <v>33</v>
      </c>
      <c r="U15" s="81" t="s">
        <v>33</v>
      </c>
      <c r="V15" s="49" t="s">
        <v>34</v>
      </c>
      <c r="W15" s="50">
        <v>160</v>
      </c>
      <c r="X15" s="51">
        <v>18</v>
      </c>
      <c r="Y15" s="52">
        <f t="shared" si="1"/>
        <v>2880</v>
      </c>
    </row>
    <row r="16" spans="1:25" ht="51" x14ac:dyDescent="0.25">
      <c r="A16" s="12" t="s">
        <v>138</v>
      </c>
      <c r="B16" s="13" t="s">
        <v>240</v>
      </c>
      <c r="C16" s="13" t="s">
        <v>278</v>
      </c>
      <c r="D16" s="14" t="s">
        <v>279</v>
      </c>
      <c r="E16" s="78">
        <v>60001</v>
      </c>
      <c r="F16" s="80" t="s">
        <v>171</v>
      </c>
      <c r="G16" s="80" t="s">
        <v>147</v>
      </c>
      <c r="H16" s="81" t="s">
        <v>30</v>
      </c>
      <c r="I16" s="81">
        <v>18</v>
      </c>
      <c r="J16" s="82" t="s">
        <v>68</v>
      </c>
      <c r="K16" s="82">
        <v>61.48</v>
      </c>
      <c r="L16" s="83" t="s">
        <v>54</v>
      </c>
      <c r="M16" s="82">
        <v>199.51</v>
      </c>
      <c r="N16" s="84" t="s">
        <v>54</v>
      </c>
      <c r="O16" s="84" t="s">
        <v>31</v>
      </c>
      <c r="P16" s="84" t="s">
        <v>31</v>
      </c>
      <c r="Q16" s="81">
        <v>700</v>
      </c>
      <c r="R16" s="84" t="s">
        <v>43</v>
      </c>
      <c r="S16" s="84" t="s">
        <v>141</v>
      </c>
      <c r="T16" s="81" t="s">
        <v>33</v>
      </c>
      <c r="U16" s="81" t="s">
        <v>33</v>
      </c>
      <c r="V16" s="49" t="s">
        <v>34</v>
      </c>
      <c r="W16" s="50">
        <v>270</v>
      </c>
      <c r="X16" s="51">
        <v>18</v>
      </c>
      <c r="Y16" s="52">
        <f t="shared" si="1"/>
        <v>4860</v>
      </c>
    </row>
    <row r="17" spans="1:25" ht="51" x14ac:dyDescent="0.25">
      <c r="A17" s="12" t="s">
        <v>138</v>
      </c>
      <c r="B17" s="13" t="s">
        <v>240</v>
      </c>
      <c r="C17" s="13" t="s">
        <v>280</v>
      </c>
      <c r="D17" s="14" t="s">
        <v>281</v>
      </c>
      <c r="E17" s="78">
        <v>51001</v>
      </c>
      <c r="F17" s="80" t="s">
        <v>63</v>
      </c>
      <c r="G17" s="80" t="s">
        <v>121</v>
      </c>
      <c r="H17" s="81" t="s">
        <v>30</v>
      </c>
      <c r="I17" s="81">
        <v>19</v>
      </c>
      <c r="J17" s="82">
        <v>0</v>
      </c>
      <c r="K17" s="82">
        <v>86</v>
      </c>
      <c r="L17" s="83" t="s">
        <v>54</v>
      </c>
      <c r="M17" s="82">
        <v>140</v>
      </c>
      <c r="N17" s="83" t="s">
        <v>54</v>
      </c>
      <c r="O17" s="84" t="s">
        <v>31</v>
      </c>
      <c r="P17" s="84" t="s">
        <v>31</v>
      </c>
      <c r="Q17" s="81">
        <v>580</v>
      </c>
      <c r="R17" s="82">
        <v>2</v>
      </c>
      <c r="S17" s="82">
        <v>5</v>
      </c>
      <c r="T17" s="81" t="s">
        <v>33</v>
      </c>
      <c r="U17" s="81" t="s">
        <v>33</v>
      </c>
      <c r="V17" s="49" t="s">
        <v>34</v>
      </c>
      <c r="W17" s="50">
        <v>260</v>
      </c>
      <c r="X17" s="51">
        <v>18</v>
      </c>
      <c r="Y17" s="52">
        <f t="shared" si="1"/>
        <v>4680</v>
      </c>
    </row>
    <row r="18" spans="1:25" ht="63.75" x14ac:dyDescent="0.25">
      <c r="A18" s="12" t="s">
        <v>138</v>
      </c>
      <c r="B18" s="13" t="s">
        <v>240</v>
      </c>
      <c r="C18" s="13" t="s">
        <v>282</v>
      </c>
      <c r="D18" s="14" t="s">
        <v>283</v>
      </c>
      <c r="E18" s="78">
        <v>47001</v>
      </c>
      <c r="F18" s="80" t="s">
        <v>63</v>
      </c>
      <c r="G18" s="80" t="s">
        <v>121</v>
      </c>
      <c r="H18" s="81" t="s">
        <v>30</v>
      </c>
      <c r="I18" s="81">
        <v>8</v>
      </c>
      <c r="J18" s="82">
        <v>0</v>
      </c>
      <c r="K18" s="82">
        <v>30</v>
      </c>
      <c r="L18" s="83" t="s">
        <v>54</v>
      </c>
      <c r="M18" s="82">
        <v>130</v>
      </c>
      <c r="N18" s="84" t="s">
        <v>54</v>
      </c>
      <c r="O18" s="84" t="s">
        <v>31</v>
      </c>
      <c r="P18" s="84" t="s">
        <v>31</v>
      </c>
      <c r="Q18" s="81">
        <v>100</v>
      </c>
      <c r="R18" s="84" t="s">
        <v>43</v>
      </c>
      <c r="S18" s="84" t="s">
        <v>141</v>
      </c>
      <c r="T18" s="81" t="s">
        <v>33</v>
      </c>
      <c r="U18" s="81" t="s">
        <v>33</v>
      </c>
      <c r="V18" s="49" t="s">
        <v>34</v>
      </c>
      <c r="W18" s="50">
        <v>210</v>
      </c>
      <c r="X18" s="51">
        <v>18</v>
      </c>
      <c r="Y18" s="52">
        <f t="shared" si="1"/>
        <v>3780</v>
      </c>
    </row>
    <row r="19" spans="1:25" ht="51" x14ac:dyDescent="0.25">
      <c r="A19" s="12" t="s">
        <v>138</v>
      </c>
      <c r="B19" s="13" t="s">
        <v>240</v>
      </c>
      <c r="C19" s="13" t="s">
        <v>284</v>
      </c>
      <c r="D19" s="14" t="s">
        <v>285</v>
      </c>
      <c r="E19" s="78">
        <v>50019</v>
      </c>
      <c r="F19" s="80" t="s">
        <v>63</v>
      </c>
      <c r="G19" s="80" t="s">
        <v>286</v>
      </c>
      <c r="H19" s="81" t="s">
        <v>30</v>
      </c>
      <c r="I19" s="81">
        <v>17</v>
      </c>
      <c r="J19" s="82">
        <v>0</v>
      </c>
      <c r="K19" s="82">
        <v>72.84</v>
      </c>
      <c r="L19" s="83" t="s">
        <v>54</v>
      </c>
      <c r="M19" s="82">
        <v>122</v>
      </c>
      <c r="N19" s="83" t="s">
        <v>54</v>
      </c>
      <c r="O19" s="84" t="s">
        <v>31</v>
      </c>
      <c r="P19" s="84" t="s">
        <v>31</v>
      </c>
      <c r="Q19" s="81">
        <v>300</v>
      </c>
      <c r="R19" s="82">
        <v>2</v>
      </c>
      <c r="S19" s="82">
        <v>5</v>
      </c>
      <c r="T19" s="81" t="s">
        <v>33</v>
      </c>
      <c r="U19" s="81" t="s">
        <v>33</v>
      </c>
      <c r="V19" s="49" t="s">
        <v>34</v>
      </c>
      <c r="W19" s="50">
        <v>250</v>
      </c>
      <c r="X19" s="51">
        <v>18</v>
      </c>
      <c r="Y19" s="52">
        <f t="shared" si="1"/>
        <v>4500</v>
      </c>
    </row>
    <row r="20" spans="1:25" ht="51" x14ac:dyDescent="0.25">
      <c r="A20" s="12" t="s">
        <v>138</v>
      </c>
      <c r="B20" s="13" t="s">
        <v>240</v>
      </c>
      <c r="C20" s="13" t="s">
        <v>287</v>
      </c>
      <c r="D20" s="14" t="s">
        <v>288</v>
      </c>
      <c r="E20" s="78">
        <v>50001</v>
      </c>
      <c r="F20" s="80" t="s">
        <v>63</v>
      </c>
      <c r="G20" s="80" t="s">
        <v>121</v>
      </c>
      <c r="H20" s="81" t="s">
        <v>30</v>
      </c>
      <c r="I20" s="81">
        <v>15</v>
      </c>
      <c r="J20" s="82">
        <v>0</v>
      </c>
      <c r="K20" s="82">
        <v>70</v>
      </c>
      <c r="L20" s="83" t="s">
        <v>54</v>
      </c>
      <c r="M20" s="82">
        <v>155</v>
      </c>
      <c r="N20" s="84" t="s">
        <v>78</v>
      </c>
      <c r="O20" s="84" t="s">
        <v>31</v>
      </c>
      <c r="P20" s="84" t="s">
        <v>31</v>
      </c>
      <c r="Q20" s="81">
        <v>20</v>
      </c>
      <c r="R20" s="84" t="s">
        <v>43</v>
      </c>
      <c r="S20" s="84" t="s">
        <v>141</v>
      </c>
      <c r="T20" s="81" t="s">
        <v>33</v>
      </c>
      <c r="U20" s="81" t="s">
        <v>33</v>
      </c>
      <c r="V20" s="49" t="s">
        <v>34</v>
      </c>
      <c r="W20" s="50">
        <v>220</v>
      </c>
      <c r="X20" s="51">
        <v>18</v>
      </c>
      <c r="Y20" s="52">
        <f t="shared" si="1"/>
        <v>3960</v>
      </c>
    </row>
    <row r="21" spans="1:25" ht="63.75" x14ac:dyDescent="0.25">
      <c r="A21" s="12" t="s">
        <v>138</v>
      </c>
      <c r="B21" s="13" t="s">
        <v>240</v>
      </c>
      <c r="C21" s="13" t="s">
        <v>289</v>
      </c>
      <c r="D21" s="14" t="s">
        <v>290</v>
      </c>
      <c r="E21" s="78">
        <v>56001</v>
      </c>
      <c r="F21" s="80" t="s">
        <v>171</v>
      </c>
      <c r="G21" s="80" t="s">
        <v>147</v>
      </c>
      <c r="H21" s="81" t="s">
        <v>30</v>
      </c>
      <c r="I21" s="81">
        <v>19</v>
      </c>
      <c r="J21" s="82" t="s">
        <v>68</v>
      </c>
      <c r="K21" s="82">
        <v>69</v>
      </c>
      <c r="L21" s="83" t="s">
        <v>54</v>
      </c>
      <c r="M21" s="82">
        <v>150</v>
      </c>
      <c r="N21" s="84" t="s">
        <v>54</v>
      </c>
      <c r="O21" s="84" t="s">
        <v>31</v>
      </c>
      <c r="P21" s="84" t="s">
        <v>31</v>
      </c>
      <c r="Q21" s="81">
        <v>110</v>
      </c>
      <c r="R21" s="82">
        <v>2</v>
      </c>
      <c r="S21" s="82">
        <v>5</v>
      </c>
      <c r="T21" s="81" t="s">
        <v>33</v>
      </c>
      <c r="U21" s="81" t="s">
        <v>33</v>
      </c>
      <c r="V21" s="49" t="s">
        <v>34</v>
      </c>
      <c r="W21" s="50">
        <v>260</v>
      </c>
      <c r="X21" s="51">
        <v>18</v>
      </c>
      <c r="Y21" s="52">
        <f t="shared" si="1"/>
        <v>4680</v>
      </c>
    </row>
    <row r="22" spans="1:25" ht="76.5" x14ac:dyDescent="0.25">
      <c r="A22" s="12" t="s">
        <v>138</v>
      </c>
      <c r="B22" s="13" t="s">
        <v>240</v>
      </c>
      <c r="C22" s="13" t="s">
        <v>291</v>
      </c>
      <c r="D22" s="14" t="s">
        <v>292</v>
      </c>
      <c r="E22" s="78">
        <v>53030</v>
      </c>
      <c r="F22" s="80" t="s">
        <v>293</v>
      </c>
      <c r="G22" s="80" t="s">
        <v>294</v>
      </c>
      <c r="H22" s="81" t="s">
        <v>30</v>
      </c>
      <c r="I22" s="81">
        <v>22</v>
      </c>
      <c r="J22" s="82" t="s">
        <v>68</v>
      </c>
      <c r="K22" s="82">
        <v>67</v>
      </c>
      <c r="L22" s="83" t="s">
        <v>54</v>
      </c>
      <c r="M22" s="82">
        <v>61</v>
      </c>
      <c r="N22" s="84" t="s">
        <v>73</v>
      </c>
      <c r="O22" s="84" t="s">
        <v>31</v>
      </c>
      <c r="P22" s="84" t="s">
        <v>31</v>
      </c>
      <c r="Q22" s="81">
        <v>250</v>
      </c>
      <c r="R22" s="82">
        <v>2</v>
      </c>
      <c r="S22" s="82">
        <v>5</v>
      </c>
      <c r="T22" s="81" t="s">
        <v>33</v>
      </c>
      <c r="U22" s="81" t="s">
        <v>33</v>
      </c>
      <c r="V22" s="49" t="s">
        <v>34</v>
      </c>
      <c r="W22" s="50">
        <v>230</v>
      </c>
      <c r="X22" s="51">
        <v>18</v>
      </c>
      <c r="Y22" s="52">
        <f t="shared" si="1"/>
        <v>4140</v>
      </c>
    </row>
    <row r="23" spans="1:25" ht="62.25" customHeight="1" x14ac:dyDescent="0.25">
      <c r="A23" s="12" t="s">
        <v>138</v>
      </c>
      <c r="B23" s="13" t="s">
        <v>240</v>
      </c>
      <c r="C23" s="13" t="s">
        <v>295</v>
      </c>
      <c r="D23" s="14" t="s">
        <v>296</v>
      </c>
      <c r="E23" s="78">
        <v>55001</v>
      </c>
      <c r="F23" s="80" t="s">
        <v>171</v>
      </c>
      <c r="G23" s="80" t="s">
        <v>147</v>
      </c>
      <c r="H23" s="81" t="s">
        <v>30</v>
      </c>
      <c r="I23" s="81">
        <v>24</v>
      </c>
      <c r="J23" s="82" t="s">
        <v>68</v>
      </c>
      <c r="K23" s="82">
        <v>152</v>
      </c>
      <c r="L23" s="83" t="s">
        <v>54</v>
      </c>
      <c r="M23" s="82">
        <v>107</v>
      </c>
      <c r="N23" s="84" t="s">
        <v>73</v>
      </c>
      <c r="O23" s="84" t="s">
        <v>31</v>
      </c>
      <c r="P23" s="84" t="s">
        <v>31</v>
      </c>
      <c r="Q23" s="81">
        <v>56</v>
      </c>
      <c r="R23" s="82">
        <v>2</v>
      </c>
      <c r="S23" s="82">
        <v>5</v>
      </c>
      <c r="T23" s="81" t="s">
        <v>33</v>
      </c>
      <c r="U23" s="81" t="s">
        <v>33</v>
      </c>
      <c r="V23" s="49" t="s">
        <v>34</v>
      </c>
      <c r="W23" s="50">
        <v>260</v>
      </c>
      <c r="X23" s="51">
        <v>18</v>
      </c>
      <c r="Y23" s="52">
        <f t="shared" si="1"/>
        <v>4680</v>
      </c>
    </row>
    <row r="24" spans="1:25" ht="49.5" customHeight="1" x14ac:dyDescent="0.25">
      <c r="A24" s="22" t="s">
        <v>60</v>
      </c>
      <c r="B24" s="23" t="s">
        <v>240</v>
      </c>
      <c r="C24" s="23" t="s">
        <v>297</v>
      </c>
      <c r="D24" s="24" t="s">
        <v>298</v>
      </c>
      <c r="E24" s="78">
        <v>44001</v>
      </c>
      <c r="F24" s="80" t="s">
        <v>299</v>
      </c>
      <c r="G24" s="80" t="s">
        <v>300</v>
      </c>
      <c r="H24" s="81" t="s">
        <v>30</v>
      </c>
      <c r="I24" s="81">
        <v>22</v>
      </c>
      <c r="J24" s="82">
        <v>0</v>
      </c>
      <c r="K24" s="82">
        <v>0</v>
      </c>
      <c r="L24" s="83" t="s">
        <v>31</v>
      </c>
      <c r="M24" s="82">
        <v>300</v>
      </c>
      <c r="N24" s="84" t="s">
        <v>73</v>
      </c>
      <c r="O24" s="84" t="s">
        <v>31</v>
      </c>
      <c r="P24" s="84" t="s">
        <v>31</v>
      </c>
      <c r="Q24" s="81">
        <v>2363</v>
      </c>
      <c r="R24" s="82">
        <v>2</v>
      </c>
      <c r="S24" s="82">
        <v>5</v>
      </c>
      <c r="T24" s="81" t="s">
        <v>33</v>
      </c>
      <c r="U24" s="81" t="s">
        <v>33</v>
      </c>
      <c r="V24" s="41" t="s">
        <v>34</v>
      </c>
      <c r="W24" s="42">
        <v>500</v>
      </c>
      <c r="X24" s="43">
        <v>18</v>
      </c>
      <c r="Y24" s="44">
        <f t="shared" si="1"/>
        <v>9000</v>
      </c>
    </row>
    <row r="25" spans="1:25" ht="56.25" customHeight="1" x14ac:dyDescent="0.25">
      <c r="A25" s="22" t="s">
        <v>60</v>
      </c>
      <c r="B25" s="23" t="s">
        <v>240</v>
      </c>
      <c r="C25" s="23" t="s">
        <v>301</v>
      </c>
      <c r="D25" s="24" t="s">
        <v>302</v>
      </c>
      <c r="E25" s="78">
        <v>45009</v>
      </c>
      <c r="F25" s="80" t="s">
        <v>303</v>
      </c>
      <c r="G25" s="80"/>
      <c r="H25" s="81" t="s">
        <v>30</v>
      </c>
      <c r="I25" s="81">
        <v>5</v>
      </c>
      <c r="J25" s="81">
        <v>0</v>
      </c>
      <c r="K25" s="82">
        <v>0</v>
      </c>
      <c r="L25" s="83" t="s">
        <v>31</v>
      </c>
      <c r="M25" s="81">
        <v>61.27</v>
      </c>
      <c r="N25" s="83" t="s">
        <v>54</v>
      </c>
      <c r="O25" s="84" t="s">
        <v>31</v>
      </c>
      <c r="P25" s="84" t="s">
        <v>31</v>
      </c>
      <c r="Q25" s="81">
        <v>150</v>
      </c>
      <c r="R25" s="84" t="s">
        <v>43</v>
      </c>
      <c r="S25" s="84" t="s">
        <v>141</v>
      </c>
      <c r="T25" s="81" t="s">
        <v>33</v>
      </c>
      <c r="U25" s="81" t="s">
        <v>33</v>
      </c>
      <c r="V25" s="41" t="s">
        <v>34</v>
      </c>
      <c r="W25" s="42">
        <v>200</v>
      </c>
      <c r="X25" s="43">
        <v>18</v>
      </c>
      <c r="Y25" s="44">
        <f t="shared" si="1"/>
        <v>3600</v>
      </c>
    </row>
    <row r="26" spans="1:25" ht="72.75" customHeight="1" x14ac:dyDescent="0.25">
      <c r="A26" s="22" t="s">
        <v>60</v>
      </c>
      <c r="B26" s="23" t="s">
        <v>240</v>
      </c>
      <c r="C26" s="23" t="s">
        <v>304</v>
      </c>
      <c r="D26" s="24" t="s">
        <v>305</v>
      </c>
      <c r="E26" s="78">
        <v>52005</v>
      </c>
      <c r="F26" s="80" t="s">
        <v>67</v>
      </c>
      <c r="G26" s="80"/>
      <c r="H26" s="81" t="s">
        <v>30</v>
      </c>
      <c r="I26" s="81">
        <v>7</v>
      </c>
      <c r="J26" s="82">
        <v>0</v>
      </c>
      <c r="K26" s="82">
        <v>0</v>
      </c>
      <c r="L26" s="83" t="s">
        <v>31</v>
      </c>
      <c r="M26" s="81">
        <v>113.5</v>
      </c>
      <c r="N26" s="83" t="s">
        <v>54</v>
      </c>
      <c r="O26" s="84" t="s">
        <v>31</v>
      </c>
      <c r="P26" s="84" t="s">
        <v>31</v>
      </c>
      <c r="Q26" s="81">
        <v>114</v>
      </c>
      <c r="R26" s="84" t="s">
        <v>43</v>
      </c>
      <c r="S26" s="84" t="s">
        <v>141</v>
      </c>
      <c r="T26" s="81" t="s">
        <v>33</v>
      </c>
      <c r="U26" s="81" t="s">
        <v>33</v>
      </c>
      <c r="V26" s="41" t="s">
        <v>34</v>
      </c>
      <c r="W26" s="42">
        <v>200</v>
      </c>
      <c r="X26" s="43">
        <v>18</v>
      </c>
      <c r="Y26" s="44">
        <f t="shared" si="1"/>
        <v>3600</v>
      </c>
    </row>
    <row r="27" spans="1:25" ht="25.5" x14ac:dyDescent="0.25">
      <c r="A27" s="15" t="s">
        <v>176</v>
      </c>
      <c r="B27" s="16" t="s">
        <v>545</v>
      </c>
      <c r="C27" s="16"/>
      <c r="D27" s="17"/>
      <c r="E27" s="78"/>
      <c r="F27" s="80"/>
      <c r="G27" s="80"/>
      <c r="H27" s="81"/>
      <c r="I27" s="81"/>
      <c r="J27" s="81"/>
      <c r="K27" s="81"/>
      <c r="L27" s="82"/>
      <c r="M27" s="82"/>
      <c r="N27" s="84"/>
      <c r="O27" s="84"/>
      <c r="P27" s="84"/>
      <c r="Q27" s="81"/>
      <c r="R27" s="82"/>
      <c r="S27" s="82"/>
      <c r="T27" s="81"/>
      <c r="U27" s="81"/>
      <c r="V27" s="53"/>
      <c r="W27" s="54"/>
      <c r="X27" s="55"/>
      <c r="Y27" s="56"/>
    </row>
    <row r="28" spans="1:25" ht="63.75" x14ac:dyDescent="0.25">
      <c r="A28" s="15" t="s">
        <v>176</v>
      </c>
      <c r="B28" s="16" t="s">
        <v>240</v>
      </c>
      <c r="C28" s="16" t="s">
        <v>306</v>
      </c>
      <c r="D28" s="17" t="s">
        <v>307</v>
      </c>
      <c r="E28" s="78">
        <v>22003</v>
      </c>
      <c r="F28" s="80" t="s">
        <v>308</v>
      </c>
      <c r="G28" s="80"/>
      <c r="H28" s="81" t="s">
        <v>30</v>
      </c>
      <c r="I28" s="81">
        <v>1</v>
      </c>
      <c r="J28" s="81">
        <v>0</v>
      </c>
      <c r="K28" s="81">
        <v>12</v>
      </c>
      <c r="L28" s="82">
        <v>0.25</v>
      </c>
      <c r="M28" s="82">
        <v>0</v>
      </c>
      <c r="N28" s="84" t="s">
        <v>31</v>
      </c>
      <c r="O28" s="84" t="s">
        <v>31</v>
      </c>
      <c r="P28" s="84" t="s">
        <v>31</v>
      </c>
      <c r="Q28" s="81">
        <v>5</v>
      </c>
      <c r="R28" s="82">
        <v>1</v>
      </c>
      <c r="S28" s="82">
        <v>0.25</v>
      </c>
      <c r="T28" s="81" t="s">
        <v>33</v>
      </c>
      <c r="U28" s="81" t="s">
        <v>33</v>
      </c>
      <c r="V28" s="53" t="s">
        <v>177</v>
      </c>
      <c r="W28" s="54">
        <v>14</v>
      </c>
      <c r="X28" s="55">
        <v>18</v>
      </c>
      <c r="Y28" s="56">
        <f t="shared" si="1"/>
        <v>252</v>
      </c>
    </row>
    <row r="29" spans="1:25" ht="76.5" x14ac:dyDescent="0.25">
      <c r="A29" s="124" t="s">
        <v>176</v>
      </c>
      <c r="B29" s="16" t="s">
        <v>240</v>
      </c>
      <c r="C29" s="16" t="s">
        <v>309</v>
      </c>
      <c r="D29" s="17" t="s">
        <v>310</v>
      </c>
      <c r="E29" s="78">
        <v>22005</v>
      </c>
      <c r="F29" s="80" t="s">
        <v>308</v>
      </c>
      <c r="G29" s="80"/>
      <c r="H29" s="81" t="s">
        <v>30</v>
      </c>
      <c r="I29" s="81">
        <v>1</v>
      </c>
      <c r="J29" s="81">
        <v>0</v>
      </c>
      <c r="K29" s="81">
        <v>12</v>
      </c>
      <c r="L29" s="82">
        <v>0.25</v>
      </c>
      <c r="M29" s="82">
        <v>0</v>
      </c>
      <c r="N29" s="84" t="s">
        <v>31</v>
      </c>
      <c r="O29" s="84" t="s">
        <v>31</v>
      </c>
      <c r="P29" s="84" t="s">
        <v>31</v>
      </c>
      <c r="Q29" s="81">
        <v>5</v>
      </c>
      <c r="R29" s="82">
        <v>1</v>
      </c>
      <c r="S29" s="82">
        <v>0.25</v>
      </c>
      <c r="T29" s="81" t="s">
        <v>33</v>
      </c>
      <c r="U29" s="81" t="s">
        <v>33</v>
      </c>
      <c r="V29" s="53" t="s">
        <v>177</v>
      </c>
      <c r="W29" s="54">
        <v>14</v>
      </c>
      <c r="X29" s="55">
        <v>18</v>
      </c>
      <c r="Y29" s="56">
        <f t="shared" si="1"/>
        <v>252</v>
      </c>
    </row>
    <row r="30" spans="1:25" ht="63.75" x14ac:dyDescent="0.25">
      <c r="A30" s="124" t="s">
        <v>176</v>
      </c>
      <c r="B30" s="16" t="s">
        <v>240</v>
      </c>
      <c r="C30" s="16" t="s">
        <v>311</v>
      </c>
      <c r="D30" s="17" t="s">
        <v>312</v>
      </c>
      <c r="E30" s="78">
        <v>22006</v>
      </c>
      <c r="F30" s="80" t="s">
        <v>190</v>
      </c>
      <c r="G30" s="80"/>
      <c r="H30" s="81" t="s">
        <v>30</v>
      </c>
      <c r="I30" s="81">
        <v>1</v>
      </c>
      <c r="J30" s="81">
        <v>0</v>
      </c>
      <c r="K30" s="81">
        <v>12</v>
      </c>
      <c r="L30" s="82">
        <v>0.25</v>
      </c>
      <c r="M30" s="82">
        <v>0</v>
      </c>
      <c r="N30" s="84" t="s">
        <v>31</v>
      </c>
      <c r="O30" s="84" t="s">
        <v>31</v>
      </c>
      <c r="P30" s="84" t="s">
        <v>31</v>
      </c>
      <c r="Q30" s="81">
        <v>5</v>
      </c>
      <c r="R30" s="82">
        <v>1</v>
      </c>
      <c r="S30" s="82">
        <v>0.25</v>
      </c>
      <c r="T30" s="81" t="s">
        <v>33</v>
      </c>
      <c r="U30" s="81" t="s">
        <v>33</v>
      </c>
      <c r="V30" s="53" t="s">
        <v>177</v>
      </c>
      <c r="W30" s="54">
        <v>14</v>
      </c>
      <c r="X30" s="55">
        <v>18</v>
      </c>
      <c r="Y30" s="56">
        <f t="shared" si="1"/>
        <v>252</v>
      </c>
    </row>
    <row r="31" spans="1:25" ht="25.5" x14ac:dyDescent="0.25">
      <c r="A31" s="124" t="s">
        <v>176</v>
      </c>
      <c r="B31" s="16" t="s">
        <v>545</v>
      </c>
      <c r="C31" s="16"/>
      <c r="D31" s="17"/>
      <c r="E31" s="78"/>
      <c r="F31" s="80"/>
      <c r="G31" s="80"/>
      <c r="H31" s="81"/>
      <c r="I31" s="81"/>
      <c r="J31" s="81"/>
      <c r="K31" s="81"/>
      <c r="L31" s="82"/>
      <c r="M31" s="82"/>
      <c r="N31" s="84"/>
      <c r="O31" s="84"/>
      <c r="P31" s="84"/>
      <c r="Q31" s="81"/>
      <c r="R31" s="82"/>
      <c r="S31" s="82"/>
      <c r="T31" s="81"/>
      <c r="U31" s="81"/>
      <c r="V31" s="53"/>
      <c r="W31" s="54"/>
      <c r="X31" s="55"/>
      <c r="Y31" s="56"/>
    </row>
    <row r="32" spans="1:25" ht="51" x14ac:dyDescent="0.25">
      <c r="A32" s="124" t="s">
        <v>176</v>
      </c>
      <c r="B32" s="16" t="s">
        <v>240</v>
      </c>
      <c r="C32" s="16" t="s">
        <v>313</v>
      </c>
      <c r="D32" s="17" t="s">
        <v>314</v>
      </c>
      <c r="E32" s="78">
        <v>22014</v>
      </c>
      <c r="F32" s="80" t="s">
        <v>190</v>
      </c>
      <c r="G32" s="80"/>
      <c r="H32" s="81" t="s">
        <v>30</v>
      </c>
      <c r="I32" s="81">
        <v>1</v>
      </c>
      <c r="J32" s="81">
        <v>0</v>
      </c>
      <c r="K32" s="81">
        <v>12</v>
      </c>
      <c r="L32" s="82">
        <v>0.25</v>
      </c>
      <c r="M32" s="82">
        <v>0</v>
      </c>
      <c r="N32" s="84" t="s">
        <v>31</v>
      </c>
      <c r="O32" s="84" t="s">
        <v>31</v>
      </c>
      <c r="P32" s="84" t="s">
        <v>31</v>
      </c>
      <c r="Q32" s="81">
        <v>5</v>
      </c>
      <c r="R32" s="82">
        <v>1</v>
      </c>
      <c r="S32" s="82">
        <v>0.25</v>
      </c>
      <c r="T32" s="81" t="s">
        <v>33</v>
      </c>
      <c r="U32" s="81" t="s">
        <v>33</v>
      </c>
      <c r="V32" s="53" t="s">
        <v>177</v>
      </c>
      <c r="W32" s="54">
        <v>14</v>
      </c>
      <c r="X32" s="55">
        <v>18</v>
      </c>
      <c r="Y32" s="56">
        <f t="shared" si="1"/>
        <v>252</v>
      </c>
    </row>
    <row r="33" spans="1:25" ht="51" x14ac:dyDescent="0.25">
      <c r="A33" s="124" t="s">
        <v>176</v>
      </c>
      <c r="B33" s="16" t="s">
        <v>240</v>
      </c>
      <c r="C33" s="16" t="s">
        <v>315</v>
      </c>
      <c r="D33" s="17" t="s">
        <v>316</v>
      </c>
      <c r="E33" s="78">
        <v>22018</v>
      </c>
      <c r="F33" s="80" t="s">
        <v>308</v>
      </c>
      <c r="G33" s="80"/>
      <c r="H33" s="81" t="s">
        <v>30</v>
      </c>
      <c r="I33" s="81">
        <v>2</v>
      </c>
      <c r="J33" s="81">
        <v>0</v>
      </c>
      <c r="K33" s="81">
        <v>12</v>
      </c>
      <c r="L33" s="82">
        <v>0.25</v>
      </c>
      <c r="M33" s="82">
        <v>0</v>
      </c>
      <c r="N33" s="84" t="s">
        <v>31</v>
      </c>
      <c r="O33" s="84" t="s">
        <v>31</v>
      </c>
      <c r="P33" s="84" t="s">
        <v>31</v>
      </c>
      <c r="Q33" s="81">
        <v>5</v>
      </c>
      <c r="R33" s="82">
        <v>1</v>
      </c>
      <c r="S33" s="82">
        <v>0.25</v>
      </c>
      <c r="T33" s="81" t="s">
        <v>33</v>
      </c>
      <c r="U33" s="81" t="s">
        <v>33</v>
      </c>
      <c r="V33" s="53" t="s">
        <v>177</v>
      </c>
      <c r="W33" s="54">
        <v>14</v>
      </c>
      <c r="X33" s="55">
        <v>18</v>
      </c>
      <c r="Y33" s="56">
        <f t="shared" si="1"/>
        <v>252</v>
      </c>
    </row>
    <row r="34" spans="1:25" ht="76.5" x14ac:dyDescent="0.25">
      <c r="A34" s="124" t="s">
        <v>176</v>
      </c>
      <c r="B34" s="16" t="s">
        <v>240</v>
      </c>
      <c r="C34" s="16" t="s">
        <v>317</v>
      </c>
      <c r="D34" s="17" t="s">
        <v>318</v>
      </c>
      <c r="E34" s="78">
        <v>22929</v>
      </c>
      <c r="F34" s="80" t="s">
        <v>308</v>
      </c>
      <c r="G34" s="80"/>
      <c r="H34" s="81" t="s">
        <v>30</v>
      </c>
      <c r="I34" s="81">
        <v>1</v>
      </c>
      <c r="J34" s="81">
        <v>0</v>
      </c>
      <c r="K34" s="81">
        <v>8</v>
      </c>
      <c r="L34" s="82">
        <v>0.25</v>
      </c>
      <c r="M34" s="82">
        <v>0</v>
      </c>
      <c r="N34" s="84" t="s">
        <v>31</v>
      </c>
      <c r="O34" s="84" t="s">
        <v>31</v>
      </c>
      <c r="P34" s="84" t="s">
        <v>31</v>
      </c>
      <c r="Q34" s="81">
        <v>5</v>
      </c>
      <c r="R34" s="82">
        <v>1</v>
      </c>
      <c r="S34" s="82">
        <v>0.25</v>
      </c>
      <c r="T34" s="81" t="s">
        <v>33</v>
      </c>
      <c r="U34" s="81" t="s">
        <v>33</v>
      </c>
      <c r="V34" s="53" t="s">
        <v>177</v>
      </c>
      <c r="W34" s="54">
        <v>14</v>
      </c>
      <c r="X34" s="55">
        <v>18</v>
      </c>
      <c r="Y34" s="56">
        <f t="shared" si="1"/>
        <v>252</v>
      </c>
    </row>
    <row r="35" spans="1:25" ht="25.5" x14ac:dyDescent="0.25">
      <c r="A35" s="124" t="s">
        <v>176</v>
      </c>
      <c r="B35" s="16" t="s">
        <v>545</v>
      </c>
      <c r="C35" s="16"/>
      <c r="D35" s="17"/>
      <c r="E35" s="78"/>
      <c r="F35" s="80"/>
      <c r="G35" s="80"/>
      <c r="H35" s="81"/>
      <c r="I35" s="81"/>
      <c r="J35" s="81"/>
      <c r="K35" s="81"/>
      <c r="L35" s="82"/>
      <c r="M35" s="82"/>
      <c r="N35" s="84"/>
      <c r="O35" s="84"/>
      <c r="P35" s="84"/>
      <c r="Q35" s="81"/>
      <c r="R35" s="82"/>
      <c r="S35" s="82"/>
      <c r="T35" s="81"/>
      <c r="U35" s="81"/>
      <c r="V35" s="53"/>
      <c r="W35" s="54"/>
      <c r="X35" s="55"/>
      <c r="Y35" s="56"/>
    </row>
    <row r="36" spans="1:25" ht="63.75" x14ac:dyDescent="0.25">
      <c r="A36" s="124" t="s">
        <v>176</v>
      </c>
      <c r="B36" s="16" t="s">
        <v>240</v>
      </c>
      <c r="C36" s="16" t="s">
        <v>319</v>
      </c>
      <c r="D36" s="17" t="s">
        <v>320</v>
      </c>
      <c r="E36" s="78">
        <v>22934</v>
      </c>
      <c r="F36" s="80" t="s">
        <v>308</v>
      </c>
      <c r="G36" s="80"/>
      <c r="H36" s="81" t="s">
        <v>30</v>
      </c>
      <c r="I36" s="81">
        <v>1</v>
      </c>
      <c r="J36" s="81">
        <v>0</v>
      </c>
      <c r="K36" s="81">
        <v>8</v>
      </c>
      <c r="L36" s="82">
        <v>0.25</v>
      </c>
      <c r="M36" s="82">
        <v>0</v>
      </c>
      <c r="N36" s="84" t="s">
        <v>31</v>
      </c>
      <c r="O36" s="84" t="s">
        <v>31</v>
      </c>
      <c r="P36" s="84" t="s">
        <v>31</v>
      </c>
      <c r="Q36" s="81">
        <v>5</v>
      </c>
      <c r="R36" s="82">
        <v>1</v>
      </c>
      <c r="S36" s="82">
        <v>0.25</v>
      </c>
      <c r="T36" s="81" t="s">
        <v>33</v>
      </c>
      <c r="U36" s="81" t="s">
        <v>33</v>
      </c>
      <c r="V36" s="53" t="s">
        <v>177</v>
      </c>
      <c r="W36" s="54">
        <v>14</v>
      </c>
      <c r="X36" s="55">
        <v>18</v>
      </c>
      <c r="Y36" s="56">
        <f t="shared" si="1"/>
        <v>252</v>
      </c>
    </row>
    <row r="37" spans="1:25" ht="25.5" x14ac:dyDescent="0.25">
      <c r="A37" s="124" t="s">
        <v>176</v>
      </c>
      <c r="B37" s="16" t="s">
        <v>545</v>
      </c>
      <c r="C37" s="16"/>
      <c r="D37" s="17"/>
      <c r="E37" s="78"/>
      <c r="F37" s="80"/>
      <c r="G37" s="80"/>
      <c r="H37" s="81"/>
      <c r="I37" s="81"/>
      <c r="J37" s="81"/>
      <c r="K37" s="81"/>
      <c r="L37" s="82"/>
      <c r="M37" s="82"/>
      <c r="N37" s="84"/>
      <c r="O37" s="84"/>
      <c r="P37" s="84"/>
      <c r="Q37" s="81"/>
      <c r="R37" s="82"/>
      <c r="S37" s="82"/>
      <c r="T37" s="81"/>
      <c r="U37" s="81"/>
      <c r="V37" s="53"/>
      <c r="W37" s="54"/>
      <c r="X37" s="55"/>
      <c r="Y37" s="65"/>
    </row>
    <row r="38" spans="1:25" x14ac:dyDescent="0.25">
      <c r="A38" s="157" t="s">
        <v>195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74">
        <f>SUM(Y2:Y37)</f>
        <v>163404</v>
      </c>
    </row>
    <row r="40" spans="1:25" ht="15" customHeight="1" x14ac:dyDescent="0.25">
      <c r="A40" s="145" t="s">
        <v>196</v>
      </c>
      <c r="B40" s="146"/>
      <c r="C40" s="146"/>
      <c r="D40" s="146"/>
      <c r="E40" s="146"/>
      <c r="F40" s="146"/>
      <c r="G40" s="146"/>
      <c r="H40" s="146"/>
      <c r="I40" s="147"/>
    </row>
    <row r="41" spans="1:25" s="18" customFormat="1" ht="144" x14ac:dyDescent="0.25">
      <c r="A41" s="57" t="s">
        <v>197</v>
      </c>
      <c r="B41" s="57" t="s">
        <v>198</v>
      </c>
      <c r="C41" s="57" t="s">
        <v>199</v>
      </c>
      <c r="D41" s="57" t="s">
        <v>200</v>
      </c>
      <c r="E41" s="57" t="s">
        <v>201</v>
      </c>
      <c r="F41" s="57" t="s">
        <v>20</v>
      </c>
      <c r="G41" s="58" t="s">
        <v>21</v>
      </c>
      <c r="H41" s="57" t="s">
        <v>202</v>
      </c>
      <c r="I41" s="59" t="s">
        <v>23</v>
      </c>
    </row>
    <row r="42" spans="1:25" s="18" customFormat="1" ht="67.5" customHeight="1" x14ac:dyDescent="0.25">
      <c r="A42" s="32">
        <v>1</v>
      </c>
      <c r="B42" s="32" t="s">
        <v>240</v>
      </c>
      <c r="C42" s="25" t="s">
        <v>321</v>
      </c>
      <c r="D42" s="32" t="s">
        <v>33</v>
      </c>
      <c r="E42" s="25" t="s">
        <v>204</v>
      </c>
      <c r="F42" s="32" t="s">
        <v>205</v>
      </c>
      <c r="G42" s="26">
        <v>6</v>
      </c>
      <c r="H42" s="29">
        <v>75</v>
      </c>
      <c r="I42" s="26">
        <f>G42*H42</f>
        <v>450</v>
      </c>
    </row>
    <row r="43" spans="1:25" s="18" customFormat="1" ht="51" customHeight="1" x14ac:dyDescent="0.25">
      <c r="A43" s="32">
        <v>2</v>
      </c>
      <c r="B43" s="32" t="s">
        <v>240</v>
      </c>
      <c r="C43" s="25" t="s">
        <v>322</v>
      </c>
      <c r="D43" s="32" t="s">
        <v>33</v>
      </c>
      <c r="E43" s="25" t="s">
        <v>204</v>
      </c>
      <c r="F43" s="32" t="s">
        <v>207</v>
      </c>
      <c r="G43" s="26">
        <v>0.9</v>
      </c>
      <c r="H43" s="29">
        <v>750</v>
      </c>
      <c r="I43" s="26">
        <f t="shared" ref="I43:I57" si="2">G43*H43</f>
        <v>675</v>
      </c>
    </row>
    <row r="44" spans="1:25" s="18" customFormat="1" ht="56.25" customHeight="1" x14ac:dyDescent="0.25">
      <c r="A44" s="32">
        <v>3</v>
      </c>
      <c r="B44" s="32" t="s">
        <v>240</v>
      </c>
      <c r="C44" s="25" t="s">
        <v>208</v>
      </c>
      <c r="D44" s="32" t="s">
        <v>33</v>
      </c>
      <c r="E44" s="25" t="s">
        <v>204</v>
      </c>
      <c r="F44" s="32" t="s">
        <v>207</v>
      </c>
      <c r="G44" s="26">
        <v>0.01</v>
      </c>
      <c r="H44" s="29">
        <v>4500</v>
      </c>
      <c r="I44" s="26">
        <f t="shared" si="2"/>
        <v>45</v>
      </c>
    </row>
    <row r="45" spans="1:25" s="18" customFormat="1" ht="47.25" customHeight="1" x14ac:dyDescent="0.25">
      <c r="A45" s="32">
        <v>4</v>
      </c>
      <c r="B45" s="32" t="s">
        <v>240</v>
      </c>
      <c r="C45" s="25" t="s">
        <v>209</v>
      </c>
      <c r="D45" s="32" t="s">
        <v>33</v>
      </c>
      <c r="E45" s="25" t="s">
        <v>204</v>
      </c>
      <c r="F45" s="32" t="s">
        <v>207</v>
      </c>
      <c r="G45" s="26">
        <v>0.01</v>
      </c>
      <c r="H45" s="29">
        <v>2700</v>
      </c>
      <c r="I45" s="26">
        <f t="shared" si="2"/>
        <v>27</v>
      </c>
    </row>
    <row r="46" spans="1:25" s="18" customFormat="1" ht="48" customHeight="1" x14ac:dyDescent="0.25">
      <c r="A46" s="32">
        <v>5</v>
      </c>
      <c r="B46" s="32" t="s">
        <v>240</v>
      </c>
      <c r="C46" s="25" t="s">
        <v>210</v>
      </c>
      <c r="D46" s="32" t="s">
        <v>33</v>
      </c>
      <c r="E46" s="25" t="s">
        <v>204</v>
      </c>
      <c r="F46" s="32" t="s">
        <v>207</v>
      </c>
      <c r="G46" s="26">
        <v>0.08</v>
      </c>
      <c r="H46" s="29">
        <v>7500</v>
      </c>
      <c r="I46" s="26">
        <f t="shared" si="2"/>
        <v>600</v>
      </c>
    </row>
    <row r="47" spans="1:25" s="18" customFormat="1" ht="65.25" customHeight="1" x14ac:dyDescent="0.25">
      <c r="A47" s="32">
        <v>6</v>
      </c>
      <c r="B47" s="32" t="s">
        <v>240</v>
      </c>
      <c r="C47" s="25" t="s">
        <v>211</v>
      </c>
      <c r="D47" s="32" t="s">
        <v>33</v>
      </c>
      <c r="E47" s="25" t="s">
        <v>204</v>
      </c>
      <c r="F47" s="32" t="s">
        <v>212</v>
      </c>
      <c r="G47" s="26">
        <v>1</v>
      </c>
      <c r="H47" s="29">
        <v>1050</v>
      </c>
      <c r="I47" s="26">
        <f t="shared" si="2"/>
        <v>1050</v>
      </c>
    </row>
    <row r="48" spans="1:25" s="18" customFormat="1" ht="51.75" customHeight="1" x14ac:dyDescent="0.25">
      <c r="A48" s="32">
        <v>7</v>
      </c>
      <c r="B48" s="32" t="s">
        <v>240</v>
      </c>
      <c r="C48" s="25" t="s">
        <v>213</v>
      </c>
      <c r="D48" s="32" t="s">
        <v>33</v>
      </c>
      <c r="E48" s="25" t="s">
        <v>204</v>
      </c>
      <c r="F48" s="32" t="s">
        <v>323</v>
      </c>
      <c r="G48" s="26">
        <v>0.12</v>
      </c>
      <c r="H48" s="29">
        <v>20000</v>
      </c>
      <c r="I48" s="26">
        <f t="shared" si="2"/>
        <v>2400</v>
      </c>
    </row>
    <row r="49" spans="1:14" s="18" customFormat="1" ht="59.25" customHeight="1" x14ac:dyDescent="0.25">
      <c r="A49" s="32">
        <v>8</v>
      </c>
      <c r="B49" s="32" t="s">
        <v>240</v>
      </c>
      <c r="C49" s="25" t="s">
        <v>214</v>
      </c>
      <c r="D49" s="32" t="s">
        <v>33</v>
      </c>
      <c r="E49" s="25" t="s">
        <v>204</v>
      </c>
      <c r="F49" s="32" t="s">
        <v>215</v>
      </c>
      <c r="G49" s="26">
        <v>3</v>
      </c>
      <c r="H49" s="29">
        <v>200</v>
      </c>
      <c r="I49" s="26">
        <f t="shared" si="2"/>
        <v>600</v>
      </c>
    </row>
    <row r="50" spans="1:14" s="18" customFormat="1" ht="57" customHeight="1" x14ac:dyDescent="0.25">
      <c r="A50" s="32">
        <v>9</v>
      </c>
      <c r="B50" s="32" t="s">
        <v>240</v>
      </c>
      <c r="C50" s="25" t="s">
        <v>216</v>
      </c>
      <c r="D50" s="32" t="s">
        <v>33</v>
      </c>
      <c r="E50" s="25" t="s">
        <v>204</v>
      </c>
      <c r="F50" s="32" t="s">
        <v>215</v>
      </c>
      <c r="G50" s="26">
        <v>1</v>
      </c>
      <c r="H50" s="29">
        <v>750</v>
      </c>
      <c r="I50" s="26">
        <f t="shared" si="2"/>
        <v>750</v>
      </c>
    </row>
    <row r="51" spans="1:14" s="18" customFormat="1" ht="84.75" customHeight="1" x14ac:dyDescent="0.25">
      <c r="A51" s="32">
        <v>10</v>
      </c>
      <c r="B51" s="32" t="s">
        <v>240</v>
      </c>
      <c r="C51" s="25" t="s">
        <v>217</v>
      </c>
      <c r="D51" s="32" t="s">
        <v>33</v>
      </c>
      <c r="E51" s="25" t="s">
        <v>204</v>
      </c>
      <c r="F51" s="32" t="s">
        <v>215</v>
      </c>
      <c r="G51" s="26">
        <v>0.08</v>
      </c>
      <c r="H51" s="29">
        <v>200</v>
      </c>
      <c r="I51" s="26">
        <f t="shared" si="2"/>
        <v>16</v>
      </c>
    </row>
    <row r="52" spans="1:14" s="18" customFormat="1" ht="62.25" customHeight="1" x14ac:dyDescent="0.25">
      <c r="A52" s="32">
        <v>11</v>
      </c>
      <c r="B52" s="32" t="s">
        <v>240</v>
      </c>
      <c r="C52" s="25" t="s">
        <v>218</v>
      </c>
      <c r="D52" s="32" t="s">
        <v>33</v>
      </c>
      <c r="E52" s="25" t="s">
        <v>204</v>
      </c>
      <c r="F52" s="32" t="s">
        <v>212</v>
      </c>
      <c r="G52" s="26">
        <v>0.08</v>
      </c>
      <c r="H52" s="29">
        <v>7500</v>
      </c>
      <c r="I52" s="26">
        <f t="shared" si="2"/>
        <v>600</v>
      </c>
    </row>
    <row r="53" spans="1:14" s="18" customFormat="1" ht="21.75" customHeight="1" x14ac:dyDescent="0.25">
      <c r="A53" s="164">
        <v>12</v>
      </c>
      <c r="B53" s="167" t="s">
        <v>240</v>
      </c>
      <c r="C53" s="165" t="s">
        <v>219</v>
      </c>
      <c r="D53" s="148" t="s">
        <v>220</v>
      </c>
      <c r="E53" s="148"/>
      <c r="F53" s="148"/>
      <c r="G53" s="148"/>
      <c r="H53" s="148"/>
      <c r="I53" s="148"/>
    </row>
    <row r="54" spans="1:14" s="18" customFormat="1" ht="38.25" customHeight="1" x14ac:dyDescent="0.25">
      <c r="A54" s="164"/>
      <c r="B54" s="143"/>
      <c r="C54" s="166"/>
      <c r="D54" s="25" t="s">
        <v>221</v>
      </c>
      <c r="E54" s="25" t="s">
        <v>204</v>
      </c>
      <c r="F54" s="32" t="s">
        <v>222</v>
      </c>
      <c r="G54" s="26">
        <v>30</v>
      </c>
      <c r="H54" s="27">
        <v>45</v>
      </c>
      <c r="I54" s="26">
        <f t="shared" si="2"/>
        <v>1350</v>
      </c>
    </row>
    <row r="55" spans="1:14" s="18" customFormat="1" ht="38.25" customHeight="1" x14ac:dyDescent="0.25">
      <c r="A55" s="32">
        <v>13</v>
      </c>
      <c r="B55" s="143"/>
      <c r="C55" s="166"/>
      <c r="D55" s="25" t="s">
        <v>223</v>
      </c>
      <c r="E55" s="25" t="s">
        <v>204</v>
      </c>
      <c r="F55" s="32" t="s">
        <v>222</v>
      </c>
      <c r="G55" s="26">
        <v>35</v>
      </c>
      <c r="H55" s="27">
        <v>30</v>
      </c>
      <c r="I55" s="26">
        <f t="shared" si="2"/>
        <v>1050</v>
      </c>
    </row>
    <row r="56" spans="1:14" s="18" customFormat="1" ht="38.25" customHeight="1" x14ac:dyDescent="0.25">
      <c r="A56" s="32">
        <v>14</v>
      </c>
      <c r="B56" s="143"/>
      <c r="C56" s="166"/>
      <c r="D56" s="25" t="s">
        <v>224</v>
      </c>
      <c r="E56" s="25" t="s">
        <v>204</v>
      </c>
      <c r="F56" s="32" t="s">
        <v>222</v>
      </c>
      <c r="G56" s="26">
        <v>35</v>
      </c>
      <c r="H56" s="27">
        <v>8</v>
      </c>
      <c r="I56" s="26">
        <f t="shared" si="2"/>
        <v>280</v>
      </c>
    </row>
    <row r="57" spans="1:14" s="18" customFormat="1" ht="60" x14ac:dyDescent="0.25">
      <c r="A57" s="114">
        <v>15</v>
      </c>
      <c r="B57" s="143"/>
      <c r="C57" s="115" t="s">
        <v>225</v>
      </c>
      <c r="D57" s="114" t="s">
        <v>33</v>
      </c>
      <c r="E57" s="67" t="s">
        <v>204</v>
      </c>
      <c r="F57" s="33" t="s">
        <v>222</v>
      </c>
      <c r="G57" s="118">
        <v>35</v>
      </c>
      <c r="H57" s="114">
        <v>23</v>
      </c>
      <c r="I57" s="26">
        <f t="shared" si="2"/>
        <v>805</v>
      </c>
    </row>
    <row r="58" spans="1:14" s="18" customFormat="1" ht="12" customHeight="1" x14ac:dyDescent="0.25">
      <c r="A58" s="149" t="s">
        <v>226</v>
      </c>
      <c r="B58" s="149"/>
      <c r="C58" s="149"/>
      <c r="D58" s="149"/>
      <c r="E58" s="149"/>
      <c r="F58" s="149"/>
      <c r="G58" s="149"/>
      <c r="H58" s="149"/>
      <c r="I58" s="113">
        <f>+SUM(I42:I52)+SUM(I54:I57)</f>
        <v>10698</v>
      </c>
    </row>
    <row r="59" spans="1:14" s="18" customFormat="1" ht="12" x14ac:dyDescent="0.25">
      <c r="A59" s="156" t="s">
        <v>227</v>
      </c>
      <c r="B59" s="156"/>
      <c r="C59" s="156"/>
      <c r="D59" s="156"/>
      <c r="E59" s="156"/>
      <c r="F59" s="156"/>
      <c r="G59" s="156"/>
      <c r="H59" s="156"/>
      <c r="I59" s="156"/>
    </row>
    <row r="60" spans="1:14" s="18" customFormat="1" ht="12" customHeight="1" x14ac:dyDescent="0.25">
      <c r="A60" s="143" t="s">
        <v>228</v>
      </c>
      <c r="B60" s="143"/>
      <c r="C60" s="143"/>
      <c r="D60" s="143"/>
      <c r="E60" s="143"/>
      <c r="F60" s="143"/>
      <c r="G60" s="143"/>
      <c r="H60" s="143"/>
      <c r="I60" s="30"/>
    </row>
    <row r="61" spans="1:14" s="18" customFormat="1" ht="12" customHeight="1" x14ac:dyDescent="0.25">
      <c r="A61" s="143" t="s">
        <v>229</v>
      </c>
      <c r="B61" s="143"/>
      <c r="C61" s="143"/>
      <c r="D61" s="143"/>
      <c r="E61" s="143"/>
      <c r="F61" s="143"/>
      <c r="G61" s="143"/>
      <c r="H61" s="143"/>
      <c r="I61" s="143"/>
      <c r="J61" s="143"/>
      <c r="K61" s="143"/>
    </row>
    <row r="62" spans="1:14" s="18" customFormat="1" ht="12" customHeight="1" x14ac:dyDescent="0.2">
      <c r="A62" s="144" t="s">
        <v>230</v>
      </c>
      <c r="B62" s="144"/>
      <c r="C62" s="144"/>
      <c r="D62" s="144"/>
      <c r="E62" s="144"/>
      <c r="F62" s="144"/>
      <c r="G62" s="144"/>
      <c r="H62" s="144"/>
      <c r="I62" s="144"/>
      <c r="J62" s="144"/>
      <c r="K62" s="144"/>
    </row>
    <row r="63" spans="1:14" s="18" customFormat="1" ht="12" customHeight="1" x14ac:dyDescent="0.25">
      <c r="A63" s="143" t="s">
        <v>324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</row>
    <row r="64" spans="1:14" s="18" customFormat="1" ht="12" customHeight="1" x14ac:dyDescent="0.25">
      <c r="A64" s="143"/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</row>
    <row r="67" spans="2:10" ht="86.25" x14ac:dyDescent="0.25">
      <c r="B67" s="107" t="s">
        <v>197</v>
      </c>
      <c r="C67" s="161" t="s">
        <v>199</v>
      </c>
      <c r="D67" s="162"/>
      <c r="E67" s="162"/>
      <c r="F67" s="162"/>
      <c r="G67" s="108" t="s">
        <v>232</v>
      </c>
      <c r="H67" s="108" t="s">
        <v>233</v>
      </c>
      <c r="I67" s="108" t="s">
        <v>234</v>
      </c>
    </row>
    <row r="68" spans="2:10" ht="34.5" customHeight="1" x14ac:dyDescent="0.25">
      <c r="B68" s="106">
        <v>1</v>
      </c>
      <c r="C68" s="160" t="s">
        <v>235</v>
      </c>
      <c r="D68" s="160"/>
      <c r="E68" s="160"/>
      <c r="F68" s="160"/>
      <c r="G68" s="105">
        <f>Y38</f>
        <v>163404</v>
      </c>
      <c r="H68" s="104">
        <v>0.8</v>
      </c>
      <c r="I68" s="105">
        <f>G68*H68</f>
        <v>130723.20000000001</v>
      </c>
    </row>
    <row r="69" spans="2:10" ht="30.75" customHeight="1" thickBot="1" x14ac:dyDescent="0.3">
      <c r="B69" s="106">
        <v>2</v>
      </c>
      <c r="C69" s="160" t="s">
        <v>236</v>
      </c>
      <c r="D69" s="160"/>
      <c r="E69" s="160"/>
      <c r="F69" s="160"/>
      <c r="G69" s="105">
        <f>I58</f>
        <v>10698</v>
      </c>
      <c r="H69" s="104">
        <v>0.2</v>
      </c>
      <c r="I69" s="109">
        <f>G69*H69</f>
        <v>2139.6</v>
      </c>
    </row>
    <row r="70" spans="2:10" ht="33.75" customHeight="1" thickBot="1" x14ac:dyDescent="0.3">
      <c r="B70" s="159" t="s">
        <v>237</v>
      </c>
      <c r="C70" s="159"/>
      <c r="D70" s="159"/>
      <c r="E70" s="159"/>
      <c r="F70" s="159"/>
      <c r="G70" s="159"/>
      <c r="H70" s="163"/>
      <c r="I70" s="110">
        <f>SUM(I68:I69)</f>
        <v>132862.80000000002</v>
      </c>
    </row>
    <row r="71" spans="2:10" ht="24" customHeight="1" x14ac:dyDescent="0.25">
      <c r="B71" s="159" t="s">
        <v>238</v>
      </c>
      <c r="C71" s="159"/>
      <c r="D71" s="159"/>
      <c r="E71" s="159"/>
      <c r="F71" s="159"/>
      <c r="G71" s="159"/>
      <c r="H71" s="159"/>
      <c r="I71" s="111">
        <f>I70*0.21</f>
        <v>27901.188000000002</v>
      </c>
    </row>
    <row r="72" spans="2:10" ht="39.75" customHeight="1" x14ac:dyDescent="0.25">
      <c r="B72" s="159" t="s">
        <v>239</v>
      </c>
      <c r="C72" s="159"/>
      <c r="D72" s="159"/>
      <c r="E72" s="159"/>
      <c r="F72" s="159"/>
      <c r="G72" s="159"/>
      <c r="H72" s="159"/>
      <c r="I72" s="112">
        <f>SUM(I70:I71)</f>
        <v>160763.98800000001</v>
      </c>
      <c r="J72" s="121"/>
    </row>
  </sheetData>
  <autoFilter ref="A1:Y38" xr:uid="{00000000-0009-0000-0000-000001000000}">
    <filterColumn colId="5" showButton="0"/>
  </autoFilter>
  <mergeCells count="19">
    <mergeCell ref="B72:H72"/>
    <mergeCell ref="C67:F67"/>
    <mergeCell ref="C68:F68"/>
    <mergeCell ref="C69:F69"/>
    <mergeCell ref="B70:H70"/>
    <mergeCell ref="B71:H71"/>
    <mergeCell ref="A63:N64"/>
    <mergeCell ref="A59:I59"/>
    <mergeCell ref="F1:G1"/>
    <mergeCell ref="A53:A54"/>
    <mergeCell ref="C53:C56"/>
    <mergeCell ref="B53:B57"/>
    <mergeCell ref="A60:H60"/>
    <mergeCell ref="A61:K61"/>
    <mergeCell ref="A62:K62"/>
    <mergeCell ref="A40:I40"/>
    <mergeCell ref="D53:I53"/>
    <mergeCell ref="A38:X38"/>
    <mergeCell ref="A58:H5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7"/>
  <sheetViews>
    <sheetView zoomScale="80" zoomScaleNormal="80" workbookViewId="0">
      <pane xSplit="4" ySplit="1" topLeftCell="F38" activePane="bottomRight" state="frozen"/>
      <selection pane="topRight" activeCell="E1" sqref="E1"/>
      <selection pane="bottomLeft" activeCell="A2" sqref="A2"/>
      <selection pane="bottomRight" activeCell="G39" sqref="G39:G42"/>
    </sheetView>
  </sheetViews>
  <sheetFormatPr defaultRowHeight="15" x14ac:dyDescent="0.25"/>
  <cols>
    <col min="1" max="1" width="2.7109375" customWidth="1"/>
    <col min="3" max="3" width="18.28515625" customWidth="1"/>
    <col min="5" max="5" width="6.42578125" customWidth="1"/>
    <col min="6" max="6" width="7.140625" customWidth="1"/>
    <col min="7" max="7" width="10.5703125" customWidth="1"/>
    <col min="8" max="8" width="7.42578125" customWidth="1"/>
    <col min="9" max="9" width="10.140625" customWidth="1"/>
    <col min="10" max="12" width="7.42578125" customWidth="1"/>
    <col min="13" max="13" width="10.42578125" customWidth="1"/>
    <col min="14" max="14" width="7.42578125" customWidth="1"/>
    <col min="15" max="16" width="8.42578125" customWidth="1"/>
    <col min="17" max="17" width="8" customWidth="1"/>
    <col min="18" max="19" width="8.7109375" customWidth="1"/>
    <col min="20" max="21" width="6.140625" customWidth="1"/>
    <col min="22" max="22" width="6.85546875" customWidth="1"/>
    <col min="25" max="25" width="10.5703125" customWidth="1"/>
  </cols>
  <sheetData>
    <row r="1" spans="1:25" s="1" customFormat="1" ht="80.099999999999994" customHeight="1" x14ac:dyDescent="0.2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150" t="s">
        <v>5</v>
      </c>
      <c r="G1" s="150"/>
      <c r="H1" s="31" t="s">
        <v>6</v>
      </c>
      <c r="I1" s="31" t="s">
        <v>7</v>
      </c>
      <c r="J1" s="31" t="s">
        <v>8</v>
      </c>
      <c r="K1" s="31" t="s">
        <v>9</v>
      </c>
      <c r="L1" s="4" t="s">
        <v>10</v>
      </c>
      <c r="M1" s="31" t="s">
        <v>11</v>
      </c>
      <c r="N1" s="4" t="s">
        <v>12</v>
      </c>
      <c r="O1" s="31" t="s">
        <v>13</v>
      </c>
      <c r="P1" s="4" t="s">
        <v>14</v>
      </c>
      <c r="Q1" s="31" t="s">
        <v>15</v>
      </c>
      <c r="R1" s="4" t="s">
        <v>16</v>
      </c>
      <c r="S1" s="4" t="s">
        <v>17</v>
      </c>
      <c r="T1" s="31" t="s">
        <v>18</v>
      </c>
      <c r="U1" s="31" t="s">
        <v>19</v>
      </c>
      <c r="V1" s="35" t="s">
        <v>20</v>
      </c>
      <c r="W1" s="36" t="s">
        <v>21</v>
      </c>
      <c r="X1" s="35" t="s">
        <v>22</v>
      </c>
      <c r="Y1" s="35" t="s">
        <v>23</v>
      </c>
    </row>
    <row r="2" spans="1:25" ht="38.25" x14ac:dyDescent="0.25">
      <c r="A2" s="5" t="s">
        <v>24</v>
      </c>
      <c r="B2" s="6" t="s">
        <v>325</v>
      </c>
      <c r="C2" s="6" t="s">
        <v>326</v>
      </c>
      <c r="D2" s="7" t="s">
        <v>327</v>
      </c>
      <c r="E2" s="78">
        <v>91029</v>
      </c>
      <c r="F2" s="80" t="s">
        <v>328</v>
      </c>
      <c r="G2" s="80" t="s">
        <v>329</v>
      </c>
      <c r="H2" s="81" t="s">
        <v>30</v>
      </c>
      <c r="I2" s="81">
        <v>37</v>
      </c>
      <c r="J2" s="82">
        <v>0</v>
      </c>
      <c r="K2" s="82">
        <v>0</v>
      </c>
      <c r="L2" s="83" t="s">
        <v>31</v>
      </c>
      <c r="M2" s="81">
        <v>304.54000000000002</v>
      </c>
      <c r="N2" s="83" t="s">
        <v>32</v>
      </c>
      <c r="O2" s="84" t="s">
        <v>31</v>
      </c>
      <c r="P2" s="84" t="s">
        <v>31</v>
      </c>
      <c r="Q2" s="81">
        <v>0</v>
      </c>
      <c r="R2" s="82">
        <v>0</v>
      </c>
      <c r="S2" s="82">
        <v>0</v>
      </c>
      <c r="T2" s="85" t="s">
        <v>33</v>
      </c>
      <c r="U2" s="85" t="s">
        <v>33</v>
      </c>
      <c r="V2" s="37" t="s">
        <v>34</v>
      </c>
      <c r="W2" s="38">
        <v>390</v>
      </c>
      <c r="X2" s="39">
        <v>18</v>
      </c>
      <c r="Y2" s="40">
        <f t="shared" ref="Y2" si="0">W2*X2</f>
        <v>7020</v>
      </c>
    </row>
    <row r="3" spans="1:25" ht="38.25" x14ac:dyDescent="0.25">
      <c r="A3" s="5" t="s">
        <v>24</v>
      </c>
      <c r="B3" s="6" t="s">
        <v>325</v>
      </c>
      <c r="C3" s="6" t="s">
        <v>330</v>
      </c>
      <c r="D3" s="7" t="s">
        <v>331</v>
      </c>
      <c r="E3" s="78">
        <v>94101</v>
      </c>
      <c r="F3" s="80" t="s">
        <v>332</v>
      </c>
      <c r="G3" s="80" t="s">
        <v>333</v>
      </c>
      <c r="H3" s="81" t="s">
        <v>30</v>
      </c>
      <c r="I3" s="81">
        <v>37</v>
      </c>
      <c r="J3" s="82">
        <v>0</v>
      </c>
      <c r="K3" s="82">
        <v>0</v>
      </c>
      <c r="L3" s="83" t="s">
        <v>31</v>
      </c>
      <c r="M3" s="81">
        <v>1187.8800000000001</v>
      </c>
      <c r="N3" s="83" t="s">
        <v>32</v>
      </c>
      <c r="O3" s="84" t="s">
        <v>31</v>
      </c>
      <c r="P3" s="84" t="s">
        <v>31</v>
      </c>
      <c r="Q3" s="81">
        <v>1200</v>
      </c>
      <c r="R3" s="83" t="s">
        <v>43</v>
      </c>
      <c r="S3" s="83" t="s">
        <v>249</v>
      </c>
      <c r="T3" s="85" t="s">
        <v>33</v>
      </c>
      <c r="U3" s="85" t="s">
        <v>33</v>
      </c>
      <c r="V3" s="37" t="s">
        <v>34</v>
      </c>
      <c r="W3" s="38">
        <v>830</v>
      </c>
      <c r="X3" s="39">
        <v>18</v>
      </c>
      <c r="Y3" s="40">
        <f t="shared" ref="Y3:Y21" si="1">W3*X3</f>
        <v>14940</v>
      </c>
    </row>
    <row r="4" spans="1:25" ht="51" x14ac:dyDescent="0.25">
      <c r="A4" s="8" t="s">
        <v>79</v>
      </c>
      <c r="B4" s="9" t="s">
        <v>325</v>
      </c>
      <c r="C4" s="9" t="s">
        <v>334</v>
      </c>
      <c r="D4" s="10" t="s">
        <v>335</v>
      </c>
      <c r="E4" s="78">
        <v>94013</v>
      </c>
      <c r="F4" s="80" t="s">
        <v>94</v>
      </c>
      <c r="G4" s="80" t="s">
        <v>336</v>
      </c>
      <c r="H4" s="81" t="s">
        <v>30</v>
      </c>
      <c r="I4" s="81">
        <v>8</v>
      </c>
      <c r="J4" s="82">
        <v>0</v>
      </c>
      <c r="K4" s="82">
        <v>0</v>
      </c>
      <c r="L4" s="83" t="s">
        <v>31</v>
      </c>
      <c r="M4" s="81">
        <v>104.24</v>
      </c>
      <c r="N4" s="83" t="s">
        <v>54</v>
      </c>
      <c r="O4" s="84" t="s">
        <v>31</v>
      </c>
      <c r="P4" s="84" t="s">
        <v>31</v>
      </c>
      <c r="Q4" s="81">
        <v>0</v>
      </c>
      <c r="R4" s="82">
        <v>0</v>
      </c>
      <c r="S4" s="82">
        <v>0</v>
      </c>
      <c r="T4" s="81" t="s">
        <v>33</v>
      </c>
      <c r="U4" s="81" t="s">
        <v>33</v>
      </c>
      <c r="V4" s="45" t="s">
        <v>34</v>
      </c>
      <c r="W4" s="46">
        <v>230</v>
      </c>
      <c r="X4" s="47">
        <v>18</v>
      </c>
      <c r="Y4" s="48">
        <f t="shared" si="1"/>
        <v>4140</v>
      </c>
    </row>
    <row r="5" spans="1:25" ht="76.5" x14ac:dyDescent="0.25">
      <c r="A5" s="8" t="s">
        <v>79</v>
      </c>
      <c r="B5" s="9" t="s">
        <v>325</v>
      </c>
      <c r="C5" s="9" t="s">
        <v>337</v>
      </c>
      <c r="D5" s="10" t="s">
        <v>338</v>
      </c>
      <c r="E5" s="78">
        <v>92030</v>
      </c>
      <c r="F5" s="80" t="s">
        <v>63</v>
      </c>
      <c r="G5" s="80" t="s">
        <v>339</v>
      </c>
      <c r="H5" s="81" t="s">
        <v>30</v>
      </c>
      <c r="I5" s="81">
        <v>2</v>
      </c>
      <c r="J5" s="81">
        <v>0</v>
      </c>
      <c r="K5" s="82">
        <v>0</v>
      </c>
      <c r="L5" s="83" t="s">
        <v>31</v>
      </c>
      <c r="M5" s="81">
        <v>88.8</v>
      </c>
      <c r="N5" s="83" t="s">
        <v>54</v>
      </c>
      <c r="O5" s="84" t="s">
        <v>31</v>
      </c>
      <c r="P5" s="84" t="s">
        <v>31</v>
      </c>
      <c r="Q5" s="81">
        <v>0</v>
      </c>
      <c r="R5" s="82">
        <v>0</v>
      </c>
      <c r="S5" s="82">
        <v>0</v>
      </c>
      <c r="T5" s="81" t="s">
        <v>33</v>
      </c>
      <c r="U5" s="81" t="s">
        <v>33</v>
      </c>
      <c r="V5" s="45" t="s">
        <v>34</v>
      </c>
      <c r="W5" s="46">
        <v>200</v>
      </c>
      <c r="X5" s="47">
        <v>18</v>
      </c>
      <c r="Y5" s="48">
        <f t="shared" si="1"/>
        <v>3600</v>
      </c>
    </row>
    <row r="6" spans="1:25" ht="38.25" x14ac:dyDescent="0.25">
      <c r="A6" s="8" t="s">
        <v>79</v>
      </c>
      <c r="B6" s="9" t="s">
        <v>325</v>
      </c>
      <c r="C6" s="9" t="s">
        <v>340</v>
      </c>
      <c r="D6" s="10" t="s">
        <v>341</v>
      </c>
      <c r="E6" s="78">
        <v>1</v>
      </c>
      <c r="F6" s="80" t="s">
        <v>67</v>
      </c>
      <c r="G6" s="80" t="s">
        <v>121</v>
      </c>
      <c r="H6" s="81" t="s">
        <v>30</v>
      </c>
      <c r="I6" s="81">
        <v>4</v>
      </c>
      <c r="J6" s="82">
        <v>0</v>
      </c>
      <c r="K6" s="82">
        <v>0</v>
      </c>
      <c r="L6" s="83" t="s">
        <v>31</v>
      </c>
      <c r="M6" s="81">
        <v>100</v>
      </c>
      <c r="N6" s="83" t="s">
        <v>54</v>
      </c>
      <c r="O6" s="84" t="s">
        <v>31</v>
      </c>
      <c r="P6" s="84" t="s">
        <v>31</v>
      </c>
      <c r="Q6" s="81">
        <v>0</v>
      </c>
      <c r="R6" s="82">
        <v>0</v>
      </c>
      <c r="S6" s="82">
        <v>0</v>
      </c>
      <c r="T6" s="81" t="s">
        <v>33</v>
      </c>
      <c r="U6" s="81" t="s">
        <v>33</v>
      </c>
      <c r="V6" s="45" t="s">
        <v>34</v>
      </c>
      <c r="W6" s="46">
        <v>200</v>
      </c>
      <c r="X6" s="47">
        <v>18</v>
      </c>
      <c r="Y6" s="48">
        <f t="shared" si="1"/>
        <v>3600</v>
      </c>
    </row>
    <row r="7" spans="1:25" ht="38.25" x14ac:dyDescent="0.25">
      <c r="A7" s="8" t="s">
        <v>79</v>
      </c>
      <c r="B7" s="9" t="s">
        <v>325</v>
      </c>
      <c r="C7" s="9" t="s">
        <v>342</v>
      </c>
      <c r="D7" s="10" t="s">
        <v>343</v>
      </c>
      <c r="E7" s="78">
        <v>92001</v>
      </c>
      <c r="F7" s="80" t="s">
        <v>344</v>
      </c>
      <c r="G7" s="80"/>
      <c r="H7" s="81" t="s">
        <v>30</v>
      </c>
      <c r="I7" s="81">
        <v>6</v>
      </c>
      <c r="J7" s="82">
        <v>0</v>
      </c>
      <c r="K7" s="82">
        <v>0</v>
      </c>
      <c r="L7" s="83" t="s">
        <v>31</v>
      </c>
      <c r="M7" s="81">
        <v>109.2</v>
      </c>
      <c r="N7" s="83" t="s">
        <v>54</v>
      </c>
      <c r="O7" s="84" t="s">
        <v>31</v>
      </c>
      <c r="P7" s="84" t="s">
        <v>31</v>
      </c>
      <c r="Q7" s="81">
        <v>0</v>
      </c>
      <c r="R7" s="82">
        <v>0</v>
      </c>
      <c r="S7" s="82">
        <v>0</v>
      </c>
      <c r="T7" s="81" t="s">
        <v>33</v>
      </c>
      <c r="U7" s="81" t="s">
        <v>33</v>
      </c>
      <c r="V7" s="45" t="s">
        <v>34</v>
      </c>
      <c r="W7" s="46">
        <v>200</v>
      </c>
      <c r="X7" s="47">
        <v>18</v>
      </c>
      <c r="Y7" s="48">
        <f t="shared" si="1"/>
        <v>3600</v>
      </c>
    </row>
    <row r="8" spans="1:25" ht="51" x14ac:dyDescent="0.25">
      <c r="A8" s="8" t="s">
        <v>79</v>
      </c>
      <c r="B8" s="9" t="s">
        <v>325</v>
      </c>
      <c r="C8" s="9" t="s">
        <v>345</v>
      </c>
      <c r="D8" s="10" t="s">
        <v>346</v>
      </c>
      <c r="E8" s="78">
        <v>92011</v>
      </c>
      <c r="F8" s="80" t="s">
        <v>134</v>
      </c>
      <c r="G8" s="80" t="s">
        <v>347</v>
      </c>
      <c r="H8" s="81" t="s">
        <v>30</v>
      </c>
      <c r="I8" s="81">
        <v>5</v>
      </c>
      <c r="J8" s="82">
        <v>0</v>
      </c>
      <c r="K8" s="82">
        <v>0</v>
      </c>
      <c r="L8" s="83" t="s">
        <v>31</v>
      </c>
      <c r="M8" s="81">
        <v>115.96</v>
      </c>
      <c r="N8" s="83" t="s">
        <v>54</v>
      </c>
      <c r="O8" s="84" t="s">
        <v>31</v>
      </c>
      <c r="P8" s="84" t="s">
        <v>31</v>
      </c>
      <c r="Q8" s="81">
        <v>0</v>
      </c>
      <c r="R8" s="82">
        <v>0</v>
      </c>
      <c r="S8" s="82">
        <v>0</v>
      </c>
      <c r="T8" s="81" t="s">
        <v>33</v>
      </c>
      <c r="U8" s="81" t="s">
        <v>33</v>
      </c>
      <c r="V8" s="45" t="s">
        <v>34</v>
      </c>
      <c r="W8" s="46">
        <v>200</v>
      </c>
      <c r="X8" s="47">
        <v>18</v>
      </c>
      <c r="Y8" s="48">
        <f t="shared" si="1"/>
        <v>3600</v>
      </c>
    </row>
    <row r="9" spans="1:25" ht="51" x14ac:dyDescent="0.25">
      <c r="A9" s="8" t="s">
        <v>79</v>
      </c>
      <c r="B9" s="9" t="s">
        <v>325</v>
      </c>
      <c r="C9" s="9" t="s">
        <v>348</v>
      </c>
      <c r="D9" s="10" t="s">
        <v>349</v>
      </c>
      <c r="E9" s="78">
        <v>91031</v>
      </c>
      <c r="F9" s="80" t="s">
        <v>293</v>
      </c>
      <c r="G9" s="80" t="s">
        <v>121</v>
      </c>
      <c r="H9" s="81" t="s">
        <v>30</v>
      </c>
      <c r="I9" s="81">
        <v>13</v>
      </c>
      <c r="J9" s="82">
        <v>0</v>
      </c>
      <c r="K9" s="82">
        <v>95.58</v>
      </c>
      <c r="L9" s="83" t="s">
        <v>54</v>
      </c>
      <c r="M9" s="81">
        <v>74.67</v>
      </c>
      <c r="N9" s="83" t="s">
        <v>54</v>
      </c>
      <c r="O9" s="84" t="s">
        <v>31</v>
      </c>
      <c r="P9" s="84" t="s">
        <v>31</v>
      </c>
      <c r="Q9" s="81">
        <v>0</v>
      </c>
      <c r="R9" s="82">
        <v>0</v>
      </c>
      <c r="S9" s="82">
        <v>0</v>
      </c>
      <c r="T9" s="81" t="s">
        <v>33</v>
      </c>
      <c r="U9" s="81" t="s">
        <v>33</v>
      </c>
      <c r="V9" s="45" t="s">
        <v>34</v>
      </c>
      <c r="W9" s="46">
        <v>240</v>
      </c>
      <c r="X9" s="47">
        <v>18</v>
      </c>
      <c r="Y9" s="48">
        <f t="shared" si="1"/>
        <v>4320</v>
      </c>
    </row>
    <row r="10" spans="1:25" ht="89.25" x14ac:dyDescent="0.25">
      <c r="A10" s="12" t="s">
        <v>138</v>
      </c>
      <c r="B10" s="13" t="s">
        <v>325</v>
      </c>
      <c r="C10" s="13" t="s">
        <v>350</v>
      </c>
      <c r="D10" s="14" t="s">
        <v>351</v>
      </c>
      <c r="E10" s="78">
        <v>96047</v>
      </c>
      <c r="F10" s="80" t="s">
        <v>352</v>
      </c>
      <c r="G10" s="80" t="s">
        <v>353</v>
      </c>
      <c r="H10" s="81" t="s">
        <v>72</v>
      </c>
      <c r="I10" s="81">
        <v>5</v>
      </c>
      <c r="J10" s="81">
        <v>0</v>
      </c>
      <c r="K10" s="82">
        <v>24.31</v>
      </c>
      <c r="L10" s="83" t="s">
        <v>54</v>
      </c>
      <c r="M10" s="81">
        <v>113.5</v>
      </c>
      <c r="N10" s="84" t="s">
        <v>78</v>
      </c>
      <c r="O10" s="84" t="s">
        <v>31</v>
      </c>
      <c r="P10" s="84" t="s">
        <v>31</v>
      </c>
      <c r="Q10" s="81">
        <v>100</v>
      </c>
      <c r="R10" s="83" t="s">
        <v>43</v>
      </c>
      <c r="S10" s="83" t="s">
        <v>141</v>
      </c>
      <c r="T10" s="81" t="s">
        <v>33</v>
      </c>
      <c r="U10" s="81" t="s">
        <v>33</v>
      </c>
      <c r="V10" s="49" t="s">
        <v>34</v>
      </c>
      <c r="W10" s="50">
        <v>230</v>
      </c>
      <c r="X10" s="51">
        <v>18</v>
      </c>
      <c r="Y10" s="52">
        <f t="shared" si="1"/>
        <v>4140</v>
      </c>
    </row>
    <row r="11" spans="1:25" ht="38.25" x14ac:dyDescent="0.25">
      <c r="A11" s="12" t="s">
        <v>138</v>
      </c>
      <c r="B11" s="13" t="s">
        <v>325</v>
      </c>
      <c r="C11" s="13" t="s">
        <v>354</v>
      </c>
      <c r="D11" s="14" t="s">
        <v>355</v>
      </c>
      <c r="E11" s="78">
        <v>97001</v>
      </c>
      <c r="F11" s="80" t="s">
        <v>171</v>
      </c>
      <c r="G11" s="80" t="s">
        <v>147</v>
      </c>
      <c r="H11" s="81" t="s">
        <v>30</v>
      </c>
      <c r="I11" s="81">
        <v>23</v>
      </c>
      <c r="J11" s="82" t="s">
        <v>68</v>
      </c>
      <c r="K11" s="82">
        <v>76.8</v>
      </c>
      <c r="L11" s="83" t="s">
        <v>54</v>
      </c>
      <c r="M11" s="82">
        <v>150</v>
      </c>
      <c r="N11" s="84" t="s">
        <v>73</v>
      </c>
      <c r="O11" s="84" t="s">
        <v>31</v>
      </c>
      <c r="P11" s="84" t="s">
        <v>31</v>
      </c>
      <c r="Q11" s="81">
        <v>330</v>
      </c>
      <c r="R11" s="82">
        <v>2</v>
      </c>
      <c r="S11" s="82">
        <v>5</v>
      </c>
      <c r="T11" s="81" t="s">
        <v>33</v>
      </c>
      <c r="U11" s="81" t="s">
        <v>33</v>
      </c>
      <c r="V11" s="49" t="s">
        <v>34</v>
      </c>
      <c r="W11" s="50">
        <v>290</v>
      </c>
      <c r="X11" s="51">
        <v>18</v>
      </c>
      <c r="Y11" s="52">
        <f t="shared" si="1"/>
        <v>5220</v>
      </c>
    </row>
    <row r="12" spans="1:25" ht="51" x14ac:dyDescent="0.25">
      <c r="A12" s="12" t="s">
        <v>138</v>
      </c>
      <c r="B12" s="13" t="s">
        <v>325</v>
      </c>
      <c r="C12" s="13" t="s">
        <v>356</v>
      </c>
      <c r="D12" s="14" t="s">
        <v>357</v>
      </c>
      <c r="E12" s="78">
        <v>94001</v>
      </c>
      <c r="F12" s="80" t="s">
        <v>63</v>
      </c>
      <c r="G12" s="80" t="s">
        <v>121</v>
      </c>
      <c r="H12" s="81" t="s">
        <v>30</v>
      </c>
      <c r="I12" s="81">
        <v>4</v>
      </c>
      <c r="J12" s="82">
        <v>0</v>
      </c>
      <c r="K12" s="82">
        <v>60</v>
      </c>
      <c r="L12" s="83" t="s">
        <v>54</v>
      </c>
      <c r="M12" s="82">
        <v>180</v>
      </c>
      <c r="N12" s="84" t="s">
        <v>78</v>
      </c>
      <c r="O12" s="84" t="s">
        <v>31</v>
      </c>
      <c r="P12" s="84" t="s">
        <v>31</v>
      </c>
      <c r="Q12" s="81">
        <v>60</v>
      </c>
      <c r="R12" s="84" t="s">
        <v>43</v>
      </c>
      <c r="S12" s="84" t="s">
        <v>141</v>
      </c>
      <c r="T12" s="81" t="s">
        <v>33</v>
      </c>
      <c r="U12" s="81" t="s">
        <v>33</v>
      </c>
      <c r="V12" s="49" t="s">
        <v>34</v>
      </c>
      <c r="W12" s="50">
        <v>230</v>
      </c>
      <c r="X12" s="51">
        <v>18</v>
      </c>
      <c r="Y12" s="52">
        <f t="shared" si="1"/>
        <v>4140</v>
      </c>
    </row>
    <row r="13" spans="1:25" ht="76.5" x14ac:dyDescent="0.25">
      <c r="A13" s="12" t="s">
        <v>138</v>
      </c>
      <c r="B13" s="13" t="s">
        <v>325</v>
      </c>
      <c r="C13" s="13" t="s">
        <v>358</v>
      </c>
      <c r="D13" s="14" t="s">
        <v>359</v>
      </c>
      <c r="E13" s="78">
        <v>99001</v>
      </c>
      <c r="F13" s="80" t="s">
        <v>171</v>
      </c>
      <c r="G13" s="80" t="s">
        <v>147</v>
      </c>
      <c r="H13" s="81" t="s">
        <v>30</v>
      </c>
      <c r="I13" s="81">
        <v>26</v>
      </c>
      <c r="J13" s="82" t="s">
        <v>68</v>
      </c>
      <c r="K13" s="82">
        <v>114.44</v>
      </c>
      <c r="L13" s="83" t="s">
        <v>54</v>
      </c>
      <c r="M13" s="82">
        <v>180</v>
      </c>
      <c r="N13" s="84" t="s">
        <v>73</v>
      </c>
      <c r="O13" s="84" t="s">
        <v>31</v>
      </c>
      <c r="P13" s="84" t="s">
        <v>31</v>
      </c>
      <c r="Q13" s="81">
        <v>100</v>
      </c>
      <c r="R13" s="82">
        <v>2</v>
      </c>
      <c r="S13" s="82">
        <v>5</v>
      </c>
      <c r="T13" s="81" t="s">
        <v>33</v>
      </c>
      <c r="U13" s="81" t="s">
        <v>33</v>
      </c>
      <c r="V13" s="49" t="s">
        <v>34</v>
      </c>
      <c r="W13" s="50">
        <v>310</v>
      </c>
      <c r="X13" s="51">
        <v>18</v>
      </c>
      <c r="Y13" s="52">
        <f t="shared" si="1"/>
        <v>5580</v>
      </c>
    </row>
    <row r="14" spans="1:25" ht="76.5" x14ac:dyDescent="0.25">
      <c r="A14" s="12" t="s">
        <v>138</v>
      </c>
      <c r="B14" s="13" t="s">
        <v>325</v>
      </c>
      <c r="C14" s="13" t="s">
        <v>360</v>
      </c>
      <c r="D14" s="14" t="s">
        <v>361</v>
      </c>
      <c r="E14" s="78">
        <v>96001</v>
      </c>
      <c r="F14" s="80" t="s">
        <v>71</v>
      </c>
      <c r="G14" s="80" t="s">
        <v>64</v>
      </c>
      <c r="H14" s="81" t="s">
        <v>30</v>
      </c>
      <c r="I14" s="81">
        <v>24</v>
      </c>
      <c r="J14" s="82" t="s">
        <v>68</v>
      </c>
      <c r="K14" s="82">
        <v>53</v>
      </c>
      <c r="L14" s="83" t="s">
        <v>54</v>
      </c>
      <c r="M14" s="82">
        <v>171</v>
      </c>
      <c r="N14" s="84" t="s">
        <v>73</v>
      </c>
      <c r="O14" s="84" t="s">
        <v>31</v>
      </c>
      <c r="P14" s="84" t="s">
        <v>31</v>
      </c>
      <c r="Q14" s="81">
        <v>200.8</v>
      </c>
      <c r="R14" s="82">
        <v>2</v>
      </c>
      <c r="S14" s="82">
        <v>5</v>
      </c>
      <c r="T14" s="81" t="s">
        <v>33</v>
      </c>
      <c r="U14" s="81" t="s">
        <v>33</v>
      </c>
      <c r="V14" s="49" t="s">
        <v>34</v>
      </c>
      <c r="W14" s="50">
        <v>300</v>
      </c>
      <c r="X14" s="51">
        <v>18</v>
      </c>
      <c r="Y14" s="52">
        <f t="shared" si="1"/>
        <v>5400</v>
      </c>
    </row>
    <row r="15" spans="1:25" ht="38.25" x14ac:dyDescent="0.25">
      <c r="A15" s="22" t="s">
        <v>60</v>
      </c>
      <c r="B15" s="23" t="s">
        <v>325</v>
      </c>
      <c r="C15" s="23" t="s">
        <v>362</v>
      </c>
      <c r="D15" s="24" t="s">
        <v>363</v>
      </c>
      <c r="E15" s="78">
        <v>14</v>
      </c>
      <c r="F15" s="80" t="s">
        <v>364</v>
      </c>
      <c r="G15" s="80" t="s">
        <v>365</v>
      </c>
      <c r="H15" s="81" t="s">
        <v>30</v>
      </c>
      <c r="I15" s="81">
        <v>9</v>
      </c>
      <c r="J15" s="82" t="s">
        <v>68</v>
      </c>
      <c r="K15" s="82">
        <v>0</v>
      </c>
      <c r="L15" s="83" t="s">
        <v>31</v>
      </c>
      <c r="M15" s="82">
        <v>135</v>
      </c>
      <c r="N15" s="84" t="s">
        <v>78</v>
      </c>
      <c r="O15" s="84" t="s">
        <v>31</v>
      </c>
      <c r="P15" s="84" t="s">
        <v>31</v>
      </c>
      <c r="Q15" s="81">
        <v>70</v>
      </c>
      <c r="R15" s="82">
        <v>1</v>
      </c>
      <c r="S15" s="82">
        <v>3</v>
      </c>
      <c r="T15" s="81" t="s">
        <v>33</v>
      </c>
      <c r="U15" s="81" t="s">
        <v>33</v>
      </c>
      <c r="V15" s="41" t="s">
        <v>34</v>
      </c>
      <c r="W15" s="42">
        <v>210</v>
      </c>
      <c r="X15" s="43">
        <v>18</v>
      </c>
      <c r="Y15" s="44">
        <f t="shared" si="1"/>
        <v>3780</v>
      </c>
    </row>
    <row r="16" spans="1:25" ht="51" x14ac:dyDescent="0.25">
      <c r="A16" s="22" t="s">
        <v>60</v>
      </c>
      <c r="B16" s="23" t="s">
        <v>325</v>
      </c>
      <c r="C16" s="23" t="s">
        <v>366</v>
      </c>
      <c r="D16" s="24" t="s">
        <v>367</v>
      </c>
      <c r="E16" s="78">
        <v>94007</v>
      </c>
      <c r="F16" s="80" t="s">
        <v>368</v>
      </c>
      <c r="G16" s="80" t="s">
        <v>369</v>
      </c>
      <c r="H16" s="81" t="s">
        <v>30</v>
      </c>
      <c r="I16" s="81">
        <v>27</v>
      </c>
      <c r="J16" s="82">
        <v>0</v>
      </c>
      <c r="K16" s="82">
        <v>0</v>
      </c>
      <c r="L16" s="83" t="s">
        <v>31</v>
      </c>
      <c r="M16" s="82">
        <v>424</v>
      </c>
      <c r="N16" s="84" t="s">
        <v>78</v>
      </c>
      <c r="O16" s="84" t="s">
        <v>31</v>
      </c>
      <c r="P16" s="84" t="s">
        <v>31</v>
      </c>
      <c r="Q16" s="81">
        <v>100</v>
      </c>
      <c r="R16" s="82">
        <v>2</v>
      </c>
      <c r="S16" s="82">
        <v>5</v>
      </c>
      <c r="T16" s="81" t="s">
        <v>33</v>
      </c>
      <c r="U16" s="81" t="s">
        <v>33</v>
      </c>
      <c r="V16" s="41" t="s">
        <v>34</v>
      </c>
      <c r="W16" s="42">
        <v>230</v>
      </c>
      <c r="X16" s="43">
        <v>18</v>
      </c>
      <c r="Y16" s="44">
        <f t="shared" si="1"/>
        <v>4140</v>
      </c>
    </row>
    <row r="17" spans="1:25" ht="25.5" x14ac:dyDescent="0.25">
      <c r="A17" s="15" t="s">
        <v>176</v>
      </c>
      <c r="B17" s="16" t="s">
        <v>545</v>
      </c>
      <c r="C17" s="16"/>
      <c r="D17" s="17"/>
      <c r="E17" s="78"/>
      <c r="F17" s="80"/>
      <c r="G17" s="80"/>
      <c r="H17" s="81"/>
      <c r="I17" s="81"/>
      <c r="J17" s="81"/>
      <c r="K17" s="81"/>
      <c r="L17" s="82"/>
      <c r="M17" s="82"/>
      <c r="N17" s="84"/>
      <c r="O17" s="84"/>
      <c r="P17" s="84"/>
      <c r="Q17" s="81"/>
      <c r="R17" s="82"/>
      <c r="S17" s="82"/>
      <c r="T17" s="81"/>
      <c r="U17" s="81"/>
      <c r="V17" s="53"/>
      <c r="W17" s="54"/>
      <c r="X17" s="55"/>
      <c r="Y17" s="56"/>
    </row>
    <row r="18" spans="1:25" ht="63.75" x14ac:dyDescent="0.25">
      <c r="A18" s="15" t="s">
        <v>176</v>
      </c>
      <c r="B18" s="16" t="s">
        <v>325</v>
      </c>
      <c r="C18" s="16" t="s">
        <v>370</v>
      </c>
      <c r="D18" s="17" t="s">
        <v>371</v>
      </c>
      <c r="E18" s="78">
        <v>22703</v>
      </c>
      <c r="F18" s="80" t="s">
        <v>179</v>
      </c>
      <c r="G18" s="80"/>
      <c r="H18" s="81" t="s">
        <v>30</v>
      </c>
      <c r="I18" s="81">
        <v>1</v>
      </c>
      <c r="J18" s="81">
        <v>0</v>
      </c>
      <c r="K18" s="81">
        <v>8</v>
      </c>
      <c r="L18" s="82">
        <v>0.25</v>
      </c>
      <c r="M18" s="82">
        <v>0</v>
      </c>
      <c r="N18" s="84" t="s">
        <v>31</v>
      </c>
      <c r="O18" s="84" t="s">
        <v>31</v>
      </c>
      <c r="P18" s="84" t="s">
        <v>31</v>
      </c>
      <c r="Q18" s="81">
        <v>5</v>
      </c>
      <c r="R18" s="82">
        <v>1</v>
      </c>
      <c r="S18" s="82">
        <v>0.25</v>
      </c>
      <c r="T18" s="81" t="s">
        <v>33</v>
      </c>
      <c r="U18" s="81" t="s">
        <v>33</v>
      </c>
      <c r="V18" s="53" t="s">
        <v>177</v>
      </c>
      <c r="W18" s="54">
        <v>30</v>
      </c>
      <c r="X18" s="55">
        <v>18</v>
      </c>
      <c r="Y18" s="56">
        <f t="shared" si="1"/>
        <v>540</v>
      </c>
    </row>
    <row r="19" spans="1:25" ht="63.75" x14ac:dyDescent="0.25">
      <c r="A19" s="15" t="s">
        <v>176</v>
      </c>
      <c r="B19" s="16" t="s">
        <v>325</v>
      </c>
      <c r="C19" s="16" t="s">
        <v>372</v>
      </c>
      <c r="D19" s="17" t="s">
        <v>373</v>
      </c>
      <c r="E19" s="78">
        <v>22727</v>
      </c>
      <c r="F19" s="80" t="s">
        <v>179</v>
      </c>
      <c r="G19" s="80"/>
      <c r="H19" s="81" t="s">
        <v>30</v>
      </c>
      <c r="I19" s="81">
        <v>1</v>
      </c>
      <c r="J19" s="81">
        <v>0</v>
      </c>
      <c r="K19" s="81">
        <v>8</v>
      </c>
      <c r="L19" s="82">
        <v>0.25</v>
      </c>
      <c r="M19" s="82">
        <v>0</v>
      </c>
      <c r="N19" s="84" t="s">
        <v>31</v>
      </c>
      <c r="O19" s="84" t="s">
        <v>31</v>
      </c>
      <c r="P19" s="84" t="s">
        <v>31</v>
      </c>
      <c r="Q19" s="81">
        <v>5</v>
      </c>
      <c r="R19" s="82">
        <v>1</v>
      </c>
      <c r="S19" s="82">
        <v>0.25</v>
      </c>
      <c r="T19" s="81" t="s">
        <v>33</v>
      </c>
      <c r="U19" s="81" t="s">
        <v>33</v>
      </c>
      <c r="V19" s="53" t="s">
        <v>177</v>
      </c>
      <c r="W19" s="54">
        <v>30</v>
      </c>
      <c r="X19" s="55">
        <v>18</v>
      </c>
      <c r="Y19" s="56">
        <f t="shared" si="1"/>
        <v>540</v>
      </c>
    </row>
    <row r="20" spans="1:25" ht="51" x14ac:dyDescent="0.25">
      <c r="A20" s="15" t="s">
        <v>176</v>
      </c>
      <c r="B20" s="16" t="s">
        <v>325</v>
      </c>
      <c r="C20" s="16" t="s">
        <v>374</v>
      </c>
      <c r="D20" s="17" t="s">
        <v>375</v>
      </c>
      <c r="E20" s="78">
        <v>22729</v>
      </c>
      <c r="F20" s="80" t="s">
        <v>179</v>
      </c>
      <c r="G20" s="80"/>
      <c r="H20" s="81" t="s">
        <v>30</v>
      </c>
      <c r="I20" s="81">
        <v>1</v>
      </c>
      <c r="J20" s="81">
        <v>0</v>
      </c>
      <c r="K20" s="81">
        <v>8</v>
      </c>
      <c r="L20" s="82">
        <v>0.25</v>
      </c>
      <c r="M20" s="82">
        <v>0</v>
      </c>
      <c r="N20" s="84" t="s">
        <v>31</v>
      </c>
      <c r="O20" s="84" t="s">
        <v>31</v>
      </c>
      <c r="P20" s="84" t="s">
        <v>31</v>
      </c>
      <c r="Q20" s="81">
        <v>5</v>
      </c>
      <c r="R20" s="82">
        <v>1</v>
      </c>
      <c r="S20" s="82">
        <v>0.25</v>
      </c>
      <c r="T20" s="81" t="s">
        <v>33</v>
      </c>
      <c r="U20" s="81" t="s">
        <v>33</v>
      </c>
      <c r="V20" s="53" t="s">
        <v>177</v>
      </c>
      <c r="W20" s="54">
        <v>30</v>
      </c>
      <c r="X20" s="55">
        <v>18</v>
      </c>
      <c r="Y20" s="56">
        <f t="shared" si="1"/>
        <v>540</v>
      </c>
    </row>
    <row r="21" spans="1:25" ht="63.75" x14ac:dyDescent="0.25">
      <c r="A21" s="15" t="s">
        <v>176</v>
      </c>
      <c r="B21" s="16" t="s">
        <v>325</v>
      </c>
      <c r="C21" s="16" t="s">
        <v>376</v>
      </c>
      <c r="D21" s="17" t="s">
        <v>377</v>
      </c>
      <c r="E21" s="78">
        <v>22804</v>
      </c>
      <c r="F21" s="80" t="s">
        <v>179</v>
      </c>
      <c r="G21" s="80"/>
      <c r="H21" s="81" t="s">
        <v>30</v>
      </c>
      <c r="I21" s="81">
        <v>1</v>
      </c>
      <c r="J21" s="81">
        <v>0</v>
      </c>
      <c r="K21" s="81">
        <v>12</v>
      </c>
      <c r="L21" s="82">
        <v>0.25</v>
      </c>
      <c r="M21" s="82">
        <v>0</v>
      </c>
      <c r="N21" s="84" t="s">
        <v>31</v>
      </c>
      <c r="O21" s="84" t="s">
        <v>31</v>
      </c>
      <c r="P21" s="84" t="s">
        <v>31</v>
      </c>
      <c r="Q21" s="81">
        <v>5</v>
      </c>
      <c r="R21" s="82">
        <v>1</v>
      </c>
      <c r="S21" s="82">
        <v>0.25</v>
      </c>
      <c r="T21" s="81" t="s">
        <v>33</v>
      </c>
      <c r="U21" s="81" t="s">
        <v>33</v>
      </c>
      <c r="V21" s="53" t="s">
        <v>177</v>
      </c>
      <c r="W21" s="54">
        <v>30</v>
      </c>
      <c r="X21" s="55">
        <v>18</v>
      </c>
      <c r="Y21" s="56">
        <f t="shared" si="1"/>
        <v>540</v>
      </c>
    </row>
    <row r="22" spans="1:25" ht="25.5" x14ac:dyDescent="0.25">
      <c r="A22" s="15" t="s">
        <v>176</v>
      </c>
      <c r="B22" s="16" t="s">
        <v>545</v>
      </c>
      <c r="C22" s="16"/>
      <c r="D22" s="17"/>
      <c r="E22" s="78"/>
      <c r="F22" s="80"/>
      <c r="G22" s="80"/>
      <c r="H22" s="81"/>
      <c r="I22" s="81"/>
      <c r="J22" s="81"/>
      <c r="K22" s="81"/>
      <c r="L22" s="82"/>
      <c r="M22" s="82"/>
      <c r="N22" s="84"/>
      <c r="O22" s="84"/>
      <c r="P22" s="84"/>
      <c r="Q22" s="81"/>
      <c r="R22" s="82"/>
      <c r="S22" s="82"/>
      <c r="T22" s="81"/>
      <c r="U22" s="81"/>
      <c r="V22" s="53"/>
      <c r="W22" s="54"/>
      <c r="X22" s="55"/>
      <c r="Y22" s="65"/>
    </row>
    <row r="23" spans="1:25" x14ac:dyDescent="0.25">
      <c r="A23" s="157" t="s">
        <v>195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74">
        <f>SUM(Y2:Y22)</f>
        <v>79380</v>
      </c>
    </row>
    <row r="25" spans="1:25" ht="15" customHeight="1" x14ac:dyDescent="0.25">
      <c r="A25" s="145" t="s">
        <v>196</v>
      </c>
      <c r="B25" s="146"/>
      <c r="C25" s="146"/>
      <c r="D25" s="146"/>
      <c r="E25" s="146"/>
      <c r="F25" s="146"/>
      <c r="G25" s="146"/>
      <c r="H25" s="146"/>
      <c r="I25" s="147"/>
    </row>
    <row r="26" spans="1:25" s="18" customFormat="1" ht="116.25" customHeight="1" x14ac:dyDescent="0.25">
      <c r="A26" s="57" t="s">
        <v>197</v>
      </c>
      <c r="B26" s="57" t="s">
        <v>198</v>
      </c>
      <c r="C26" s="57" t="s">
        <v>199</v>
      </c>
      <c r="D26" s="57" t="s">
        <v>200</v>
      </c>
      <c r="E26" s="57" t="s">
        <v>201</v>
      </c>
      <c r="F26" s="57" t="s">
        <v>20</v>
      </c>
      <c r="G26" s="58" t="s">
        <v>21</v>
      </c>
      <c r="H26" s="57" t="s">
        <v>202</v>
      </c>
      <c r="I26" s="96" t="s">
        <v>23</v>
      </c>
    </row>
    <row r="27" spans="1:25" s="18" customFormat="1" ht="67.5" customHeight="1" x14ac:dyDescent="0.25">
      <c r="A27" s="32">
        <v>1</v>
      </c>
      <c r="B27" s="32" t="s">
        <v>325</v>
      </c>
      <c r="C27" s="25" t="s">
        <v>321</v>
      </c>
      <c r="D27" s="32" t="s">
        <v>33</v>
      </c>
      <c r="E27" s="25" t="s">
        <v>204</v>
      </c>
      <c r="F27" s="32" t="s">
        <v>205</v>
      </c>
      <c r="G27" s="26">
        <v>6</v>
      </c>
      <c r="H27" s="29">
        <v>50</v>
      </c>
      <c r="I27" s="26">
        <f>G27*H27</f>
        <v>300</v>
      </c>
    </row>
    <row r="28" spans="1:25" s="18" customFormat="1" ht="51" customHeight="1" x14ac:dyDescent="0.25">
      <c r="A28" s="32">
        <v>2</v>
      </c>
      <c r="B28" s="32" t="s">
        <v>325</v>
      </c>
      <c r="C28" s="25" t="s">
        <v>322</v>
      </c>
      <c r="D28" s="32" t="s">
        <v>33</v>
      </c>
      <c r="E28" s="25" t="s">
        <v>204</v>
      </c>
      <c r="F28" s="32" t="s">
        <v>207</v>
      </c>
      <c r="G28" s="26">
        <v>0.9</v>
      </c>
      <c r="H28" s="29">
        <v>500</v>
      </c>
      <c r="I28" s="26">
        <f t="shared" ref="I28:I42" si="2">G28*H28</f>
        <v>450</v>
      </c>
    </row>
    <row r="29" spans="1:25" s="18" customFormat="1" ht="56.25" customHeight="1" x14ac:dyDescent="0.25">
      <c r="A29" s="32">
        <v>3</v>
      </c>
      <c r="B29" s="32" t="s">
        <v>325</v>
      </c>
      <c r="C29" s="25" t="s">
        <v>208</v>
      </c>
      <c r="D29" s="32" t="s">
        <v>33</v>
      </c>
      <c r="E29" s="25" t="s">
        <v>204</v>
      </c>
      <c r="F29" s="32" t="s">
        <v>207</v>
      </c>
      <c r="G29" s="26">
        <v>0.18</v>
      </c>
      <c r="H29" s="29">
        <v>3000</v>
      </c>
      <c r="I29" s="26">
        <f t="shared" si="2"/>
        <v>540</v>
      </c>
    </row>
    <row r="30" spans="1:25" s="18" customFormat="1" ht="47.25" customHeight="1" x14ac:dyDescent="0.25">
      <c r="A30" s="32">
        <v>4</v>
      </c>
      <c r="B30" s="32" t="s">
        <v>325</v>
      </c>
      <c r="C30" s="25" t="s">
        <v>209</v>
      </c>
      <c r="D30" s="32" t="s">
        <v>33</v>
      </c>
      <c r="E30" s="25" t="s">
        <v>204</v>
      </c>
      <c r="F30" s="32" t="s">
        <v>207</v>
      </c>
      <c r="G30" s="26">
        <v>0.12</v>
      </c>
      <c r="H30" s="29">
        <v>1800</v>
      </c>
      <c r="I30" s="26">
        <f t="shared" si="2"/>
        <v>216</v>
      </c>
    </row>
    <row r="31" spans="1:25" s="18" customFormat="1" ht="48" customHeight="1" x14ac:dyDescent="0.25">
      <c r="A31" s="32">
        <v>5</v>
      </c>
      <c r="B31" s="32" t="s">
        <v>325</v>
      </c>
      <c r="C31" s="25" t="s">
        <v>210</v>
      </c>
      <c r="D31" s="32" t="s">
        <v>33</v>
      </c>
      <c r="E31" s="25" t="s">
        <v>204</v>
      </c>
      <c r="F31" s="32" t="s">
        <v>207</v>
      </c>
      <c r="G31" s="26">
        <v>0.12</v>
      </c>
      <c r="H31" s="29">
        <v>5000</v>
      </c>
      <c r="I31" s="26">
        <f t="shared" si="2"/>
        <v>600</v>
      </c>
    </row>
    <row r="32" spans="1:25" s="18" customFormat="1" ht="65.25" customHeight="1" x14ac:dyDescent="0.25">
      <c r="A32" s="32">
        <v>6</v>
      </c>
      <c r="B32" s="32" t="s">
        <v>325</v>
      </c>
      <c r="C32" s="25" t="s">
        <v>211</v>
      </c>
      <c r="D32" s="32" t="s">
        <v>33</v>
      </c>
      <c r="E32" s="25" t="s">
        <v>204</v>
      </c>
      <c r="F32" s="32" t="s">
        <v>212</v>
      </c>
      <c r="G32" s="26">
        <v>2</v>
      </c>
      <c r="H32" s="29">
        <v>700</v>
      </c>
      <c r="I32" s="26">
        <f t="shared" si="2"/>
        <v>1400</v>
      </c>
    </row>
    <row r="33" spans="1:14" s="18" customFormat="1" ht="51.75" customHeight="1" x14ac:dyDescent="0.25">
      <c r="A33" s="32">
        <v>7</v>
      </c>
      <c r="B33" s="32" t="s">
        <v>325</v>
      </c>
      <c r="C33" s="25" t="s">
        <v>213</v>
      </c>
      <c r="D33" s="32" t="s">
        <v>33</v>
      </c>
      <c r="E33" s="25" t="s">
        <v>204</v>
      </c>
      <c r="F33" s="32" t="s">
        <v>212</v>
      </c>
      <c r="G33" s="26">
        <v>0.12</v>
      </c>
      <c r="H33" s="29">
        <v>20000</v>
      </c>
      <c r="I33" s="26">
        <f t="shared" si="2"/>
        <v>2400</v>
      </c>
    </row>
    <row r="34" spans="1:14" s="18" customFormat="1" ht="59.25" customHeight="1" x14ac:dyDescent="0.25">
      <c r="A34" s="32">
        <v>8</v>
      </c>
      <c r="B34" s="32" t="s">
        <v>325</v>
      </c>
      <c r="C34" s="25" t="s">
        <v>214</v>
      </c>
      <c r="D34" s="32" t="s">
        <v>33</v>
      </c>
      <c r="E34" s="25" t="s">
        <v>204</v>
      </c>
      <c r="F34" s="32" t="s">
        <v>215</v>
      </c>
      <c r="G34" s="26">
        <v>6</v>
      </c>
      <c r="H34" s="29">
        <v>150</v>
      </c>
      <c r="I34" s="26">
        <f t="shared" si="2"/>
        <v>900</v>
      </c>
    </row>
    <row r="35" spans="1:14" s="18" customFormat="1" ht="57" customHeight="1" x14ac:dyDescent="0.25">
      <c r="A35" s="32">
        <v>9</v>
      </c>
      <c r="B35" s="32" t="s">
        <v>325</v>
      </c>
      <c r="C35" s="25" t="s">
        <v>216</v>
      </c>
      <c r="D35" s="32" t="s">
        <v>33</v>
      </c>
      <c r="E35" s="25" t="s">
        <v>204</v>
      </c>
      <c r="F35" s="32" t="s">
        <v>215</v>
      </c>
      <c r="G35" s="26">
        <v>5</v>
      </c>
      <c r="H35" s="29">
        <v>450</v>
      </c>
      <c r="I35" s="26">
        <f t="shared" si="2"/>
        <v>2250</v>
      </c>
    </row>
    <row r="36" spans="1:14" s="18" customFormat="1" ht="84.75" customHeight="1" x14ac:dyDescent="0.25">
      <c r="A36" s="32">
        <v>10</v>
      </c>
      <c r="B36" s="32" t="s">
        <v>325</v>
      </c>
      <c r="C36" s="25" t="s">
        <v>217</v>
      </c>
      <c r="D36" s="32" t="s">
        <v>33</v>
      </c>
      <c r="E36" s="25" t="s">
        <v>204</v>
      </c>
      <c r="F36" s="32" t="s">
        <v>215</v>
      </c>
      <c r="G36" s="26">
        <v>5</v>
      </c>
      <c r="H36" s="29">
        <v>150</v>
      </c>
      <c r="I36" s="26">
        <f t="shared" si="2"/>
        <v>750</v>
      </c>
    </row>
    <row r="37" spans="1:14" s="18" customFormat="1" ht="62.25" customHeight="1" x14ac:dyDescent="0.25">
      <c r="A37" s="32">
        <v>11</v>
      </c>
      <c r="B37" s="32" t="s">
        <v>325</v>
      </c>
      <c r="C37" s="25" t="s">
        <v>218</v>
      </c>
      <c r="D37" s="32" t="s">
        <v>33</v>
      </c>
      <c r="E37" s="25" t="s">
        <v>204</v>
      </c>
      <c r="F37" s="32" t="s">
        <v>212</v>
      </c>
      <c r="G37" s="26">
        <v>0.18</v>
      </c>
      <c r="H37" s="29">
        <v>5000</v>
      </c>
      <c r="I37" s="26">
        <f t="shared" si="2"/>
        <v>900</v>
      </c>
    </row>
    <row r="38" spans="1:14" s="18" customFormat="1" ht="21.75" customHeight="1" x14ac:dyDescent="0.25">
      <c r="A38" s="154">
        <v>12</v>
      </c>
      <c r="B38" s="154" t="s">
        <v>325</v>
      </c>
      <c r="C38" s="165" t="s">
        <v>219</v>
      </c>
      <c r="D38" s="148" t="s">
        <v>220</v>
      </c>
      <c r="E38" s="148"/>
      <c r="F38" s="148"/>
      <c r="G38" s="148"/>
      <c r="H38" s="148"/>
      <c r="I38" s="148"/>
    </row>
    <row r="39" spans="1:14" s="18" customFormat="1" ht="38.25" customHeight="1" x14ac:dyDescent="0.25">
      <c r="A39" s="154"/>
      <c r="B39" s="154"/>
      <c r="C39" s="166"/>
      <c r="D39" s="25" t="s">
        <v>221</v>
      </c>
      <c r="E39" s="25" t="s">
        <v>204</v>
      </c>
      <c r="F39" s="32" t="s">
        <v>222</v>
      </c>
      <c r="G39" s="26">
        <v>60</v>
      </c>
      <c r="H39" s="27">
        <v>30</v>
      </c>
      <c r="I39" s="26">
        <f t="shared" si="2"/>
        <v>1800</v>
      </c>
    </row>
    <row r="40" spans="1:14" s="18" customFormat="1" ht="38.25" customHeight="1" x14ac:dyDescent="0.25">
      <c r="A40" s="34">
        <v>13</v>
      </c>
      <c r="B40" s="154"/>
      <c r="C40" s="166"/>
      <c r="D40" s="25" t="s">
        <v>223</v>
      </c>
      <c r="E40" s="25" t="s">
        <v>204</v>
      </c>
      <c r="F40" s="32" t="s">
        <v>222</v>
      </c>
      <c r="G40" s="26">
        <v>60</v>
      </c>
      <c r="H40" s="27">
        <v>20</v>
      </c>
      <c r="I40" s="26">
        <f t="shared" si="2"/>
        <v>1200</v>
      </c>
    </row>
    <row r="41" spans="1:14" s="18" customFormat="1" ht="38.25" customHeight="1" x14ac:dyDescent="0.25">
      <c r="A41" s="34">
        <v>14</v>
      </c>
      <c r="B41" s="154"/>
      <c r="C41" s="166"/>
      <c r="D41" s="25" t="s">
        <v>224</v>
      </c>
      <c r="E41" s="25" t="s">
        <v>204</v>
      </c>
      <c r="F41" s="32" t="s">
        <v>222</v>
      </c>
      <c r="G41" s="26">
        <v>60</v>
      </c>
      <c r="H41" s="27">
        <v>5</v>
      </c>
      <c r="I41" s="26">
        <f t="shared" si="2"/>
        <v>300</v>
      </c>
    </row>
    <row r="42" spans="1:14" s="18" customFormat="1" ht="60" x14ac:dyDescent="0.25">
      <c r="A42" s="114">
        <v>15</v>
      </c>
      <c r="B42" s="155"/>
      <c r="C42" s="116" t="s">
        <v>225</v>
      </c>
      <c r="D42" s="66" t="s">
        <v>33</v>
      </c>
      <c r="E42" s="67" t="s">
        <v>204</v>
      </c>
      <c r="F42" s="33" t="s">
        <v>222</v>
      </c>
      <c r="G42" s="26">
        <v>60</v>
      </c>
      <c r="H42" s="68">
        <v>15</v>
      </c>
      <c r="I42" s="26">
        <f t="shared" si="2"/>
        <v>900</v>
      </c>
    </row>
    <row r="43" spans="1:14" s="18" customFormat="1" ht="12" customHeight="1" x14ac:dyDescent="0.25">
      <c r="A43" s="149" t="s">
        <v>226</v>
      </c>
      <c r="B43" s="149"/>
      <c r="C43" s="149"/>
      <c r="D43" s="149"/>
      <c r="E43" s="149"/>
      <c r="F43" s="149"/>
      <c r="G43" s="149"/>
      <c r="H43" s="149"/>
      <c r="I43" s="113">
        <f>+SUM(I27:I37)+SUM(I39:I42)</f>
        <v>14906</v>
      </c>
    </row>
    <row r="44" spans="1:14" s="18" customFormat="1" ht="12" x14ac:dyDescent="0.25">
      <c r="A44" s="156" t="s">
        <v>227</v>
      </c>
      <c r="B44" s="156"/>
      <c r="C44" s="156"/>
      <c r="D44" s="156"/>
      <c r="E44" s="156"/>
      <c r="F44" s="156"/>
      <c r="G44" s="156"/>
      <c r="H44" s="156"/>
      <c r="I44" s="156"/>
    </row>
    <row r="45" spans="1:14" s="18" customFormat="1" ht="19.5" customHeight="1" x14ac:dyDescent="0.25">
      <c r="A45" s="143" t="s">
        <v>228</v>
      </c>
      <c r="B45" s="143"/>
      <c r="C45" s="143"/>
      <c r="D45" s="143"/>
      <c r="E45" s="143"/>
      <c r="F45" s="143"/>
      <c r="G45" s="143"/>
      <c r="H45" s="143"/>
      <c r="I45" s="30"/>
    </row>
    <row r="46" spans="1:14" s="18" customFormat="1" ht="19.5" customHeight="1" x14ac:dyDescent="0.25">
      <c r="A46" s="143" t="s">
        <v>229</v>
      </c>
      <c r="B46" s="143"/>
      <c r="C46" s="143"/>
      <c r="D46" s="143"/>
      <c r="E46" s="143"/>
      <c r="F46" s="143"/>
      <c r="G46" s="143"/>
      <c r="H46" s="143"/>
      <c r="I46" s="143"/>
      <c r="J46" s="143"/>
      <c r="K46" s="143"/>
    </row>
    <row r="47" spans="1:14" s="18" customFormat="1" ht="12" x14ac:dyDescent="0.2">
      <c r="A47" s="144" t="s">
        <v>230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</row>
    <row r="48" spans="1:14" s="18" customFormat="1" ht="12" customHeight="1" x14ac:dyDescent="0.25">
      <c r="A48" s="143" t="s">
        <v>231</v>
      </c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</row>
    <row r="49" spans="1:14" s="18" customFormat="1" ht="12" customHeight="1" x14ac:dyDescent="0.25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</row>
    <row r="52" spans="1:14" ht="100.5" x14ac:dyDescent="0.25">
      <c r="B52" s="107" t="s">
        <v>197</v>
      </c>
      <c r="C52" s="161" t="s">
        <v>199</v>
      </c>
      <c r="D52" s="162"/>
      <c r="E52" s="162"/>
      <c r="F52" s="162"/>
      <c r="G52" s="108" t="s">
        <v>232</v>
      </c>
      <c r="H52" s="108" t="s">
        <v>233</v>
      </c>
      <c r="I52" s="108" t="s">
        <v>234</v>
      </c>
    </row>
    <row r="53" spans="1:14" ht="34.5" customHeight="1" x14ac:dyDescent="0.25">
      <c r="B53" s="106">
        <v>1</v>
      </c>
      <c r="C53" s="160" t="s">
        <v>235</v>
      </c>
      <c r="D53" s="160"/>
      <c r="E53" s="160"/>
      <c r="F53" s="160"/>
      <c r="G53" s="105">
        <f>Y23</f>
        <v>79380</v>
      </c>
      <c r="H53" s="104">
        <v>0.8</v>
      </c>
      <c r="I53" s="105">
        <f>G53*H53</f>
        <v>63504</v>
      </c>
    </row>
    <row r="54" spans="1:14" ht="30.75" customHeight="1" thickBot="1" x14ac:dyDescent="0.3">
      <c r="B54" s="106">
        <v>2</v>
      </c>
      <c r="C54" s="160" t="s">
        <v>236</v>
      </c>
      <c r="D54" s="160"/>
      <c r="E54" s="160"/>
      <c r="F54" s="160"/>
      <c r="G54" s="105">
        <f>I43</f>
        <v>14906</v>
      </c>
      <c r="H54" s="104">
        <v>0.2</v>
      </c>
      <c r="I54" s="109">
        <f>G54*H54</f>
        <v>2981.2000000000003</v>
      </c>
    </row>
    <row r="55" spans="1:14" ht="33.75" customHeight="1" thickBot="1" x14ac:dyDescent="0.3">
      <c r="B55" s="159" t="s">
        <v>237</v>
      </c>
      <c r="C55" s="159"/>
      <c r="D55" s="159"/>
      <c r="E55" s="159"/>
      <c r="F55" s="159"/>
      <c r="G55" s="159"/>
      <c r="H55" s="163"/>
      <c r="I55" s="110">
        <f>SUM(I53:I54)</f>
        <v>66485.2</v>
      </c>
    </row>
    <row r="56" spans="1:14" ht="24" customHeight="1" x14ac:dyDescent="0.25">
      <c r="B56" s="159" t="s">
        <v>238</v>
      </c>
      <c r="C56" s="159"/>
      <c r="D56" s="159"/>
      <c r="E56" s="159"/>
      <c r="F56" s="159"/>
      <c r="G56" s="159"/>
      <c r="H56" s="159"/>
      <c r="I56" s="111">
        <f>I55*0.21</f>
        <v>13961.891999999998</v>
      </c>
    </row>
    <row r="57" spans="1:14" ht="39.75" customHeight="1" x14ac:dyDescent="0.25">
      <c r="B57" s="159" t="s">
        <v>239</v>
      </c>
      <c r="C57" s="159"/>
      <c r="D57" s="159"/>
      <c r="E57" s="159"/>
      <c r="F57" s="159"/>
      <c r="G57" s="159"/>
      <c r="H57" s="159"/>
      <c r="I57" s="112">
        <f>SUM(I55:I56)</f>
        <v>80447.09199999999</v>
      </c>
      <c r="J57" s="121"/>
    </row>
  </sheetData>
  <autoFilter ref="A1:Y23" xr:uid="{00000000-0009-0000-0000-000002000000}">
    <filterColumn colId="5" showButton="0"/>
  </autoFilter>
  <mergeCells count="19">
    <mergeCell ref="B57:H57"/>
    <mergeCell ref="C52:F52"/>
    <mergeCell ref="C53:F53"/>
    <mergeCell ref="C54:F54"/>
    <mergeCell ref="B55:H55"/>
    <mergeCell ref="B56:H56"/>
    <mergeCell ref="A47:K47"/>
    <mergeCell ref="A48:N49"/>
    <mergeCell ref="A44:I44"/>
    <mergeCell ref="F1:G1"/>
    <mergeCell ref="A38:A39"/>
    <mergeCell ref="C38:C41"/>
    <mergeCell ref="B38:B42"/>
    <mergeCell ref="A45:H45"/>
    <mergeCell ref="A46:K46"/>
    <mergeCell ref="A25:I25"/>
    <mergeCell ref="D38:I38"/>
    <mergeCell ref="A23:X23"/>
    <mergeCell ref="A43:H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8"/>
  <sheetViews>
    <sheetView topLeftCell="A27" zoomScale="80" zoomScaleNormal="80" workbookViewId="0">
      <selection activeCell="G30" sqref="G30:G33"/>
    </sheetView>
  </sheetViews>
  <sheetFormatPr defaultRowHeight="15" x14ac:dyDescent="0.25"/>
  <cols>
    <col min="1" max="1" width="6.140625" customWidth="1"/>
    <col min="3" max="3" width="20.5703125" customWidth="1"/>
    <col min="5" max="5" width="7" customWidth="1"/>
    <col min="6" max="6" width="7.140625" customWidth="1"/>
    <col min="7" max="7" width="9" customWidth="1"/>
    <col min="8" max="8" width="7.42578125" customWidth="1"/>
    <col min="9" max="9" width="9.28515625" customWidth="1"/>
    <col min="10" max="10" width="7.7109375" customWidth="1"/>
    <col min="11" max="21" width="7.5703125" customWidth="1"/>
    <col min="25" max="25" width="14.42578125" customWidth="1"/>
  </cols>
  <sheetData>
    <row r="1" spans="1:25" s="1" customFormat="1" ht="84.6" customHeight="1" x14ac:dyDescent="0.2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150" t="s">
        <v>5</v>
      </c>
      <c r="G1" s="150"/>
      <c r="H1" s="31" t="s">
        <v>6</v>
      </c>
      <c r="I1" s="31" t="s">
        <v>7</v>
      </c>
      <c r="J1" s="31" t="s">
        <v>8</v>
      </c>
      <c r="K1" s="31" t="s">
        <v>9</v>
      </c>
      <c r="L1" s="4" t="s">
        <v>10</v>
      </c>
      <c r="M1" s="31" t="s">
        <v>11</v>
      </c>
      <c r="N1" s="4" t="s">
        <v>12</v>
      </c>
      <c r="O1" s="31" t="s">
        <v>13</v>
      </c>
      <c r="P1" s="4" t="s">
        <v>14</v>
      </c>
      <c r="Q1" s="31" t="s">
        <v>15</v>
      </c>
      <c r="R1" s="4" t="s">
        <v>16</v>
      </c>
      <c r="S1" s="4" t="s">
        <v>17</v>
      </c>
      <c r="T1" s="31" t="s">
        <v>18</v>
      </c>
      <c r="U1" s="31" t="s">
        <v>19</v>
      </c>
      <c r="V1" s="35" t="s">
        <v>20</v>
      </c>
      <c r="W1" s="36" t="s">
        <v>21</v>
      </c>
      <c r="X1" s="35" t="s">
        <v>22</v>
      </c>
      <c r="Y1" s="35" t="s">
        <v>23</v>
      </c>
    </row>
    <row r="2" spans="1:25" ht="38.25" x14ac:dyDescent="0.25">
      <c r="A2" s="5" t="s">
        <v>24</v>
      </c>
      <c r="B2" s="19" t="s">
        <v>378</v>
      </c>
      <c r="C2" s="19" t="s">
        <v>379</v>
      </c>
      <c r="D2" s="5" t="s">
        <v>380</v>
      </c>
      <c r="E2" s="78">
        <v>35115</v>
      </c>
      <c r="F2" s="80" t="s">
        <v>381</v>
      </c>
      <c r="G2" s="80"/>
      <c r="H2" s="81" t="s">
        <v>30</v>
      </c>
      <c r="I2" s="81">
        <v>3</v>
      </c>
      <c r="J2" s="82">
        <v>0</v>
      </c>
      <c r="K2" s="82">
        <v>0</v>
      </c>
      <c r="L2" s="83" t="s">
        <v>31</v>
      </c>
      <c r="M2" s="81">
        <v>500</v>
      </c>
      <c r="N2" s="83" t="s">
        <v>32</v>
      </c>
      <c r="O2" s="84" t="s">
        <v>31</v>
      </c>
      <c r="P2" s="84" t="s">
        <v>31</v>
      </c>
      <c r="Q2" s="81">
        <v>1200</v>
      </c>
      <c r="R2" s="83" t="s">
        <v>43</v>
      </c>
      <c r="S2" s="83" t="s">
        <v>249</v>
      </c>
      <c r="T2" s="81" t="s">
        <v>33</v>
      </c>
      <c r="U2" s="81" t="s">
        <v>33</v>
      </c>
      <c r="V2" s="37" t="s">
        <v>34</v>
      </c>
      <c r="W2" s="38">
        <v>600</v>
      </c>
      <c r="X2" s="39">
        <v>18</v>
      </c>
      <c r="Y2" s="40">
        <f t="shared" ref="Y2:Y13" si="0">W2*X2</f>
        <v>10800</v>
      </c>
    </row>
    <row r="3" spans="1:25" ht="38.25" x14ac:dyDescent="0.25">
      <c r="A3" s="8" t="s">
        <v>79</v>
      </c>
      <c r="B3" s="9" t="s">
        <v>378</v>
      </c>
      <c r="C3" s="9" t="s">
        <v>382</v>
      </c>
      <c r="D3" s="10" t="s">
        <v>383</v>
      </c>
      <c r="E3" s="78">
        <v>37189</v>
      </c>
      <c r="F3" s="80" t="s">
        <v>384</v>
      </c>
      <c r="G3" s="80" t="s">
        <v>385</v>
      </c>
      <c r="H3" s="81" t="s">
        <v>30</v>
      </c>
      <c r="I3" s="81">
        <v>4</v>
      </c>
      <c r="J3" s="81">
        <v>0</v>
      </c>
      <c r="K3" s="82">
        <v>0</v>
      </c>
      <c r="L3" s="83" t="s">
        <v>31</v>
      </c>
      <c r="M3" s="81">
        <v>15.22</v>
      </c>
      <c r="N3" s="83" t="s">
        <v>157</v>
      </c>
      <c r="O3" s="84" t="s">
        <v>31</v>
      </c>
      <c r="P3" s="84" t="s">
        <v>31</v>
      </c>
      <c r="Q3" s="81">
        <v>0</v>
      </c>
      <c r="R3" s="82">
        <v>0</v>
      </c>
      <c r="S3" s="82">
        <v>0</v>
      </c>
      <c r="T3" s="81" t="s">
        <v>33</v>
      </c>
      <c r="U3" s="81" t="s">
        <v>33</v>
      </c>
      <c r="V3" s="45" t="s">
        <v>34</v>
      </c>
      <c r="W3" s="46">
        <v>200</v>
      </c>
      <c r="X3" s="47">
        <v>18</v>
      </c>
      <c r="Y3" s="48">
        <f t="shared" si="0"/>
        <v>3600</v>
      </c>
    </row>
    <row r="4" spans="1:25" ht="51" x14ac:dyDescent="0.25">
      <c r="A4" s="8" t="s">
        <v>79</v>
      </c>
      <c r="B4" s="9" t="s">
        <v>378</v>
      </c>
      <c r="C4" s="9" t="s">
        <v>386</v>
      </c>
      <c r="D4" s="10" t="s">
        <v>387</v>
      </c>
      <c r="E4" s="78">
        <v>37001</v>
      </c>
      <c r="F4" s="80" t="s">
        <v>105</v>
      </c>
      <c r="G4" s="80" t="s">
        <v>106</v>
      </c>
      <c r="H4" s="81" t="s">
        <v>30</v>
      </c>
      <c r="I4" s="81">
        <v>3</v>
      </c>
      <c r="J4" s="82">
        <v>0</v>
      </c>
      <c r="K4" s="82">
        <v>0</v>
      </c>
      <c r="L4" s="83" t="s">
        <v>31</v>
      </c>
      <c r="M4" s="81">
        <v>117.34</v>
      </c>
      <c r="N4" s="83" t="s">
        <v>54</v>
      </c>
      <c r="O4" s="84" t="s">
        <v>31</v>
      </c>
      <c r="P4" s="84" t="s">
        <v>31</v>
      </c>
      <c r="Q4" s="81">
        <v>0</v>
      </c>
      <c r="R4" s="82">
        <v>0</v>
      </c>
      <c r="S4" s="82">
        <v>0</v>
      </c>
      <c r="T4" s="81" t="s">
        <v>33</v>
      </c>
      <c r="U4" s="81" t="s">
        <v>33</v>
      </c>
      <c r="V4" s="45" t="s">
        <v>34</v>
      </c>
      <c r="W4" s="46">
        <v>210</v>
      </c>
      <c r="X4" s="47">
        <v>18</v>
      </c>
      <c r="Y4" s="48">
        <f t="shared" si="0"/>
        <v>3780</v>
      </c>
    </row>
    <row r="5" spans="1:25" ht="51.75" x14ac:dyDescent="0.25">
      <c r="A5" s="8" t="s">
        <v>79</v>
      </c>
      <c r="B5" s="9" t="s">
        <v>378</v>
      </c>
      <c r="C5" s="9" t="s">
        <v>388</v>
      </c>
      <c r="D5" s="20" t="s">
        <v>389</v>
      </c>
      <c r="E5" s="78">
        <v>36014</v>
      </c>
      <c r="F5" s="80" t="s">
        <v>384</v>
      </c>
      <c r="G5" s="80" t="s">
        <v>385</v>
      </c>
      <c r="H5" s="81" t="s">
        <v>30</v>
      </c>
      <c r="I5" s="81">
        <v>9</v>
      </c>
      <c r="J5" s="82">
        <v>0</v>
      </c>
      <c r="K5" s="82">
        <v>0</v>
      </c>
      <c r="L5" s="83" t="s">
        <v>31</v>
      </c>
      <c r="M5" s="81">
        <v>53.06</v>
      </c>
      <c r="N5" s="83" t="s">
        <v>54</v>
      </c>
      <c r="O5" s="84" t="s">
        <v>31</v>
      </c>
      <c r="P5" s="84" t="s">
        <v>31</v>
      </c>
      <c r="Q5" s="81">
        <v>0</v>
      </c>
      <c r="R5" s="82">
        <v>0</v>
      </c>
      <c r="S5" s="82">
        <v>0</v>
      </c>
      <c r="T5" s="81" t="s">
        <v>33</v>
      </c>
      <c r="U5" s="81" t="s">
        <v>33</v>
      </c>
      <c r="V5" s="45" t="s">
        <v>34</v>
      </c>
      <c r="W5" s="46">
        <v>210</v>
      </c>
      <c r="X5" s="47">
        <v>18</v>
      </c>
      <c r="Y5" s="48">
        <f t="shared" si="0"/>
        <v>3780</v>
      </c>
    </row>
    <row r="6" spans="1:25" ht="51" x14ac:dyDescent="0.25">
      <c r="A6" s="12" t="s">
        <v>138</v>
      </c>
      <c r="B6" s="13" t="s">
        <v>378</v>
      </c>
      <c r="C6" s="13" t="s">
        <v>390</v>
      </c>
      <c r="D6" s="14" t="s">
        <v>391</v>
      </c>
      <c r="E6" s="78">
        <v>40001</v>
      </c>
      <c r="F6" s="80" t="s">
        <v>146</v>
      </c>
      <c r="G6" s="80" t="s">
        <v>147</v>
      </c>
      <c r="H6" s="81" t="s">
        <v>30</v>
      </c>
      <c r="I6" s="81">
        <v>18</v>
      </c>
      <c r="J6" s="82" t="s">
        <v>68</v>
      </c>
      <c r="K6" s="82">
        <v>85</v>
      </c>
      <c r="L6" s="83" t="s">
        <v>54</v>
      </c>
      <c r="M6" s="82">
        <v>150</v>
      </c>
      <c r="N6" s="84" t="s">
        <v>54</v>
      </c>
      <c r="O6" s="84" t="s">
        <v>31</v>
      </c>
      <c r="P6" s="84" t="s">
        <v>31</v>
      </c>
      <c r="Q6" s="81">
        <v>600</v>
      </c>
      <c r="R6" s="82">
        <v>2</v>
      </c>
      <c r="S6" s="82">
        <v>5</v>
      </c>
      <c r="T6" s="81" t="s">
        <v>33</v>
      </c>
      <c r="U6" s="81" t="s">
        <v>33</v>
      </c>
      <c r="V6" s="49" t="s">
        <v>34</v>
      </c>
      <c r="W6" s="50">
        <v>330</v>
      </c>
      <c r="X6" s="51">
        <v>18</v>
      </c>
      <c r="Y6" s="52">
        <f t="shared" si="0"/>
        <v>5940</v>
      </c>
    </row>
    <row r="7" spans="1:25" ht="63.75" x14ac:dyDescent="0.25">
      <c r="A7" s="12" t="s">
        <v>138</v>
      </c>
      <c r="B7" s="13" t="s">
        <v>378</v>
      </c>
      <c r="C7" s="13" t="s">
        <v>392</v>
      </c>
      <c r="D7" s="14" t="s">
        <v>393</v>
      </c>
      <c r="E7" s="78">
        <v>41001</v>
      </c>
      <c r="F7" s="80" t="s">
        <v>146</v>
      </c>
      <c r="G7" s="80" t="s">
        <v>147</v>
      </c>
      <c r="H7" s="81" t="s">
        <v>30</v>
      </c>
      <c r="I7" s="81">
        <v>29</v>
      </c>
      <c r="J7" s="82" t="s">
        <v>68</v>
      </c>
      <c r="K7" s="82">
        <v>84</v>
      </c>
      <c r="L7" s="83" t="s">
        <v>54</v>
      </c>
      <c r="M7" s="82">
        <v>164</v>
      </c>
      <c r="N7" s="84" t="s">
        <v>73</v>
      </c>
      <c r="O7" s="84" t="s">
        <v>31</v>
      </c>
      <c r="P7" s="84" t="s">
        <v>31</v>
      </c>
      <c r="Q7" s="81">
        <v>0</v>
      </c>
      <c r="R7" s="82">
        <v>0</v>
      </c>
      <c r="S7" s="82">
        <v>0</v>
      </c>
      <c r="T7" s="81" t="s">
        <v>33</v>
      </c>
      <c r="U7" s="81" t="s">
        <v>33</v>
      </c>
      <c r="V7" s="49" t="s">
        <v>34</v>
      </c>
      <c r="W7" s="50">
        <v>250</v>
      </c>
      <c r="X7" s="51">
        <v>18</v>
      </c>
      <c r="Y7" s="52">
        <f t="shared" si="0"/>
        <v>4500</v>
      </c>
    </row>
    <row r="8" spans="1:25" ht="51" x14ac:dyDescent="0.25">
      <c r="A8" s="12" t="s">
        <v>138</v>
      </c>
      <c r="B8" s="13" t="s">
        <v>378</v>
      </c>
      <c r="C8" s="13" t="s">
        <v>394</v>
      </c>
      <c r="D8" s="14" t="s">
        <v>395</v>
      </c>
      <c r="E8" s="78">
        <v>39001</v>
      </c>
      <c r="F8" s="80" t="s">
        <v>171</v>
      </c>
      <c r="G8" s="80" t="s">
        <v>64</v>
      </c>
      <c r="H8" s="81" t="s">
        <v>30</v>
      </c>
      <c r="I8" s="81">
        <v>26</v>
      </c>
      <c r="J8" s="82" t="s">
        <v>68</v>
      </c>
      <c r="K8" s="82">
        <v>70</v>
      </c>
      <c r="L8" s="83" t="s">
        <v>54</v>
      </c>
      <c r="M8" s="82">
        <v>170</v>
      </c>
      <c r="N8" s="84" t="s">
        <v>73</v>
      </c>
      <c r="O8" s="84" t="s">
        <v>31</v>
      </c>
      <c r="P8" s="84" t="s">
        <v>31</v>
      </c>
      <c r="Q8" s="120">
        <v>100</v>
      </c>
      <c r="R8" s="82">
        <v>2</v>
      </c>
      <c r="S8" s="82">
        <v>5</v>
      </c>
      <c r="T8" s="81" t="s">
        <v>33</v>
      </c>
      <c r="U8" s="81" t="s">
        <v>33</v>
      </c>
      <c r="V8" s="49" t="s">
        <v>34</v>
      </c>
      <c r="W8" s="50">
        <v>320</v>
      </c>
      <c r="X8" s="51">
        <v>18</v>
      </c>
      <c r="Y8" s="52">
        <f t="shared" si="0"/>
        <v>5760</v>
      </c>
    </row>
    <row r="9" spans="1:25" ht="51" x14ac:dyDescent="0.25">
      <c r="A9" s="12" t="s">
        <v>138</v>
      </c>
      <c r="B9" s="13" t="s">
        <v>378</v>
      </c>
      <c r="C9" s="13" t="s">
        <v>396</v>
      </c>
      <c r="D9" s="14" t="s">
        <v>397</v>
      </c>
      <c r="E9" s="78">
        <v>35001</v>
      </c>
      <c r="F9" s="80" t="s">
        <v>105</v>
      </c>
      <c r="G9" s="80" t="s">
        <v>121</v>
      </c>
      <c r="H9" s="81" t="s">
        <v>30</v>
      </c>
      <c r="I9" s="81">
        <v>62</v>
      </c>
      <c r="J9" s="82" t="s">
        <v>68</v>
      </c>
      <c r="K9" s="82">
        <v>0</v>
      </c>
      <c r="L9" s="83" t="s">
        <v>31</v>
      </c>
      <c r="M9" s="82">
        <v>875.86</v>
      </c>
      <c r="N9" s="84" t="s">
        <v>398</v>
      </c>
      <c r="O9" s="84" t="s">
        <v>31</v>
      </c>
      <c r="P9" s="84" t="s">
        <v>31</v>
      </c>
      <c r="Q9" s="81">
        <v>948.3</v>
      </c>
      <c r="R9" s="83" t="s">
        <v>43</v>
      </c>
      <c r="S9" s="83" t="s">
        <v>44</v>
      </c>
      <c r="T9" s="81" t="s">
        <v>33</v>
      </c>
      <c r="U9" s="81" t="s">
        <v>33</v>
      </c>
      <c r="V9" s="49" t="s">
        <v>34</v>
      </c>
      <c r="W9" s="50">
        <v>780</v>
      </c>
      <c r="X9" s="51">
        <v>18</v>
      </c>
      <c r="Y9" s="52">
        <f t="shared" si="0"/>
        <v>14040</v>
      </c>
    </row>
    <row r="10" spans="1:25" ht="51" x14ac:dyDescent="0.25">
      <c r="A10" s="22" t="s">
        <v>60</v>
      </c>
      <c r="B10" s="23" t="s">
        <v>378</v>
      </c>
      <c r="C10" s="23" t="s">
        <v>399</v>
      </c>
      <c r="D10" s="24" t="s">
        <v>400</v>
      </c>
      <c r="E10" s="78">
        <v>42001</v>
      </c>
      <c r="F10" s="80" t="s">
        <v>401</v>
      </c>
      <c r="G10" s="80" t="s">
        <v>147</v>
      </c>
      <c r="H10" s="81" t="s">
        <v>30</v>
      </c>
      <c r="I10" s="81">
        <v>25</v>
      </c>
      <c r="J10" s="82" t="s">
        <v>68</v>
      </c>
      <c r="K10" s="82">
        <v>65</v>
      </c>
      <c r="L10" s="83" t="s">
        <v>54</v>
      </c>
      <c r="M10" s="82">
        <v>110</v>
      </c>
      <c r="N10" s="84" t="s">
        <v>73</v>
      </c>
      <c r="O10" s="84" t="s">
        <v>31</v>
      </c>
      <c r="P10" s="84" t="s">
        <v>31</v>
      </c>
      <c r="Q10" s="81">
        <v>280</v>
      </c>
      <c r="R10" s="82">
        <v>2</v>
      </c>
      <c r="S10" s="82">
        <v>5</v>
      </c>
      <c r="T10" s="81" t="s">
        <v>33</v>
      </c>
      <c r="U10" s="81" t="s">
        <v>33</v>
      </c>
      <c r="V10" s="41" t="s">
        <v>34</v>
      </c>
      <c r="W10" s="42">
        <v>290</v>
      </c>
      <c r="X10" s="43">
        <v>18</v>
      </c>
      <c r="Y10" s="44">
        <f t="shared" si="0"/>
        <v>5220</v>
      </c>
    </row>
    <row r="11" spans="1:25" ht="51" x14ac:dyDescent="0.25">
      <c r="A11" s="15" t="s">
        <v>176</v>
      </c>
      <c r="B11" s="16" t="s">
        <v>378</v>
      </c>
      <c r="C11" s="16" t="s">
        <v>402</v>
      </c>
      <c r="D11" s="17" t="s">
        <v>403</v>
      </c>
      <c r="E11" s="78">
        <v>22215</v>
      </c>
      <c r="F11" s="80" t="s">
        <v>179</v>
      </c>
      <c r="G11" s="80"/>
      <c r="H11" s="81" t="s">
        <v>30</v>
      </c>
      <c r="I11" s="81">
        <v>1</v>
      </c>
      <c r="J11" s="81">
        <v>0</v>
      </c>
      <c r="K11" s="81">
        <v>12</v>
      </c>
      <c r="L11" s="82">
        <v>0.25</v>
      </c>
      <c r="M11" s="82">
        <v>0</v>
      </c>
      <c r="N11" s="84" t="s">
        <v>31</v>
      </c>
      <c r="O11" s="84" t="s">
        <v>31</v>
      </c>
      <c r="P11" s="84" t="s">
        <v>31</v>
      </c>
      <c r="Q11" s="81">
        <v>5</v>
      </c>
      <c r="R11" s="82">
        <v>1</v>
      </c>
      <c r="S11" s="82">
        <v>0.25</v>
      </c>
      <c r="T11" s="81" t="s">
        <v>33</v>
      </c>
      <c r="U11" s="81" t="s">
        <v>33</v>
      </c>
      <c r="V11" s="53" t="s">
        <v>177</v>
      </c>
      <c r="W11" s="54">
        <v>10</v>
      </c>
      <c r="X11" s="55">
        <v>18</v>
      </c>
      <c r="Y11" s="56">
        <f t="shared" si="0"/>
        <v>180</v>
      </c>
    </row>
    <row r="12" spans="1:25" ht="25.5" x14ac:dyDescent="0.25">
      <c r="A12" s="15" t="s">
        <v>176</v>
      </c>
      <c r="B12" s="16" t="s">
        <v>545</v>
      </c>
      <c r="C12" s="16"/>
      <c r="D12" s="17"/>
      <c r="E12" s="78"/>
      <c r="F12" s="80"/>
      <c r="G12" s="80"/>
      <c r="H12" s="81"/>
      <c r="I12" s="81"/>
      <c r="J12" s="81"/>
      <c r="K12" s="81"/>
      <c r="L12" s="82"/>
      <c r="M12" s="82"/>
      <c r="N12" s="84"/>
      <c r="O12" s="84"/>
      <c r="P12" s="84"/>
      <c r="Q12" s="81"/>
      <c r="R12" s="82"/>
      <c r="S12" s="82"/>
      <c r="T12" s="81"/>
      <c r="U12" s="81"/>
      <c r="V12" s="53"/>
      <c r="W12" s="54"/>
      <c r="X12" s="55"/>
      <c r="Y12" s="56"/>
    </row>
    <row r="13" spans="1:25" ht="63.75" x14ac:dyDescent="0.25">
      <c r="A13" s="15" t="s">
        <v>176</v>
      </c>
      <c r="B13" s="16" t="s">
        <v>378</v>
      </c>
      <c r="C13" s="16" t="s">
        <v>404</v>
      </c>
      <c r="D13" s="17" t="s">
        <v>405</v>
      </c>
      <c r="E13" s="78">
        <v>22203</v>
      </c>
      <c r="F13" s="80" t="s">
        <v>190</v>
      </c>
      <c r="G13" s="80"/>
      <c r="H13" s="81" t="s">
        <v>30</v>
      </c>
      <c r="I13" s="81">
        <v>1</v>
      </c>
      <c r="J13" s="81">
        <v>0</v>
      </c>
      <c r="K13" s="81">
        <v>12</v>
      </c>
      <c r="L13" s="82">
        <v>0.25</v>
      </c>
      <c r="M13" s="82">
        <v>0</v>
      </c>
      <c r="N13" s="84" t="s">
        <v>31</v>
      </c>
      <c r="O13" s="84" t="s">
        <v>31</v>
      </c>
      <c r="P13" s="84" t="s">
        <v>31</v>
      </c>
      <c r="Q13" s="81">
        <v>5</v>
      </c>
      <c r="R13" s="82">
        <v>1</v>
      </c>
      <c r="S13" s="82">
        <v>0.25</v>
      </c>
      <c r="T13" s="81" t="s">
        <v>33</v>
      </c>
      <c r="U13" s="81" t="s">
        <v>33</v>
      </c>
      <c r="V13" s="53" t="s">
        <v>177</v>
      </c>
      <c r="W13" s="54">
        <v>10</v>
      </c>
      <c r="X13" s="55">
        <v>18</v>
      </c>
      <c r="Y13" s="65">
        <f t="shared" si="0"/>
        <v>180</v>
      </c>
    </row>
    <row r="14" spans="1:25" x14ac:dyDescent="0.25">
      <c r="A14" s="157" t="s">
        <v>195</v>
      </c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74">
        <f>SUM(Y2:Y13)</f>
        <v>57780</v>
      </c>
    </row>
    <row r="16" spans="1:25" ht="15" customHeight="1" x14ac:dyDescent="0.25">
      <c r="A16" s="145" t="s">
        <v>196</v>
      </c>
      <c r="B16" s="146"/>
      <c r="C16" s="146"/>
      <c r="D16" s="146"/>
      <c r="E16" s="146"/>
      <c r="F16" s="146"/>
      <c r="G16" s="146"/>
      <c r="H16" s="146"/>
      <c r="I16" s="147"/>
    </row>
    <row r="17" spans="1:9" s="18" customFormat="1" ht="116.25" customHeight="1" x14ac:dyDescent="0.25">
      <c r="A17" s="57" t="s">
        <v>197</v>
      </c>
      <c r="B17" s="57" t="s">
        <v>198</v>
      </c>
      <c r="C17" s="57" t="s">
        <v>199</v>
      </c>
      <c r="D17" s="57" t="s">
        <v>200</v>
      </c>
      <c r="E17" s="57" t="s">
        <v>201</v>
      </c>
      <c r="F17" s="57" t="s">
        <v>20</v>
      </c>
      <c r="G17" s="58" t="s">
        <v>21</v>
      </c>
      <c r="H17" s="57" t="s">
        <v>202</v>
      </c>
      <c r="I17" s="96" t="s">
        <v>23</v>
      </c>
    </row>
    <row r="18" spans="1:9" s="18" customFormat="1" ht="67.5" customHeight="1" x14ac:dyDescent="0.25">
      <c r="A18" s="32">
        <v>1</v>
      </c>
      <c r="B18" s="32" t="s">
        <v>378</v>
      </c>
      <c r="C18" s="25" t="s">
        <v>321</v>
      </c>
      <c r="D18" s="32" t="s">
        <v>33</v>
      </c>
      <c r="E18" s="25" t="s">
        <v>204</v>
      </c>
      <c r="F18" s="32" t="s">
        <v>205</v>
      </c>
      <c r="G18" s="26">
        <v>5</v>
      </c>
      <c r="H18" s="29">
        <v>25</v>
      </c>
      <c r="I18" s="26">
        <f>G18*H18</f>
        <v>125</v>
      </c>
    </row>
    <row r="19" spans="1:9" s="18" customFormat="1" ht="51" customHeight="1" x14ac:dyDescent="0.25">
      <c r="A19" s="32">
        <v>2</v>
      </c>
      <c r="B19" s="32" t="s">
        <v>378</v>
      </c>
      <c r="C19" s="25" t="s">
        <v>322</v>
      </c>
      <c r="D19" s="32" t="s">
        <v>33</v>
      </c>
      <c r="E19" s="25" t="s">
        <v>204</v>
      </c>
      <c r="F19" s="32" t="s">
        <v>207</v>
      </c>
      <c r="G19" s="26">
        <v>0.7</v>
      </c>
      <c r="H19" s="29">
        <v>250</v>
      </c>
      <c r="I19" s="26">
        <f t="shared" ref="I19:I33" si="1">G19*H19</f>
        <v>175</v>
      </c>
    </row>
    <row r="20" spans="1:9" s="18" customFormat="1" ht="56.25" customHeight="1" x14ac:dyDescent="0.25">
      <c r="A20" s="32">
        <v>3</v>
      </c>
      <c r="B20" s="32" t="s">
        <v>378</v>
      </c>
      <c r="C20" s="25" t="s">
        <v>208</v>
      </c>
      <c r="D20" s="32" t="s">
        <v>33</v>
      </c>
      <c r="E20" s="25" t="s">
        <v>204</v>
      </c>
      <c r="F20" s="32" t="s">
        <v>207</v>
      </c>
      <c r="G20" s="26">
        <v>0.08</v>
      </c>
      <c r="H20" s="29">
        <v>1500</v>
      </c>
      <c r="I20" s="26">
        <f t="shared" si="1"/>
        <v>120</v>
      </c>
    </row>
    <row r="21" spans="1:9" s="18" customFormat="1" ht="47.25" customHeight="1" x14ac:dyDescent="0.25">
      <c r="A21" s="32">
        <v>4</v>
      </c>
      <c r="B21" s="32" t="s">
        <v>378</v>
      </c>
      <c r="C21" s="25" t="s">
        <v>209</v>
      </c>
      <c r="D21" s="32" t="s">
        <v>33</v>
      </c>
      <c r="E21" s="25" t="s">
        <v>204</v>
      </c>
      <c r="F21" s="32" t="s">
        <v>207</v>
      </c>
      <c r="G21" s="26">
        <v>0.08</v>
      </c>
      <c r="H21" s="29">
        <v>900</v>
      </c>
      <c r="I21" s="26">
        <f t="shared" si="1"/>
        <v>72</v>
      </c>
    </row>
    <row r="22" spans="1:9" s="18" customFormat="1" ht="48" customHeight="1" x14ac:dyDescent="0.25">
      <c r="A22" s="32">
        <v>5</v>
      </c>
      <c r="B22" s="32" t="s">
        <v>378</v>
      </c>
      <c r="C22" s="25" t="s">
        <v>210</v>
      </c>
      <c r="D22" s="32" t="s">
        <v>33</v>
      </c>
      <c r="E22" s="25" t="s">
        <v>204</v>
      </c>
      <c r="F22" s="32" t="s">
        <v>207</v>
      </c>
      <c r="G22" s="26">
        <v>0.08</v>
      </c>
      <c r="H22" s="29">
        <v>2500</v>
      </c>
      <c r="I22" s="26">
        <f t="shared" si="1"/>
        <v>200</v>
      </c>
    </row>
    <row r="23" spans="1:9" s="18" customFormat="1" ht="65.25" customHeight="1" x14ac:dyDescent="0.25">
      <c r="A23" s="32">
        <v>6</v>
      </c>
      <c r="B23" s="32" t="s">
        <v>378</v>
      </c>
      <c r="C23" s="25" t="s">
        <v>211</v>
      </c>
      <c r="D23" s="32" t="s">
        <v>33</v>
      </c>
      <c r="E23" s="25" t="s">
        <v>204</v>
      </c>
      <c r="F23" s="32" t="s">
        <v>212</v>
      </c>
      <c r="G23" s="26">
        <v>0.7</v>
      </c>
      <c r="H23" s="29">
        <v>350</v>
      </c>
      <c r="I23" s="26">
        <f t="shared" si="1"/>
        <v>244.99999999999997</v>
      </c>
    </row>
    <row r="24" spans="1:9" s="18" customFormat="1" ht="51.75" customHeight="1" x14ac:dyDescent="0.25">
      <c r="A24" s="32">
        <v>7</v>
      </c>
      <c r="B24" s="32" t="s">
        <v>378</v>
      </c>
      <c r="C24" s="25" t="s">
        <v>213</v>
      </c>
      <c r="D24" s="32" t="s">
        <v>33</v>
      </c>
      <c r="E24" s="25" t="s">
        <v>204</v>
      </c>
      <c r="F24" s="32" t="s">
        <v>212</v>
      </c>
      <c r="G24" s="26">
        <v>0.08</v>
      </c>
      <c r="H24" s="29">
        <v>10000</v>
      </c>
      <c r="I24" s="26">
        <f t="shared" si="1"/>
        <v>800</v>
      </c>
    </row>
    <row r="25" spans="1:9" s="18" customFormat="1" ht="59.25" customHeight="1" x14ac:dyDescent="0.25">
      <c r="A25" s="32">
        <v>8</v>
      </c>
      <c r="B25" s="32" t="s">
        <v>378</v>
      </c>
      <c r="C25" s="25" t="s">
        <v>214</v>
      </c>
      <c r="D25" s="32" t="s">
        <v>33</v>
      </c>
      <c r="E25" s="25" t="s">
        <v>204</v>
      </c>
      <c r="F25" s="32" t="s">
        <v>215</v>
      </c>
      <c r="G25" s="26">
        <v>3</v>
      </c>
      <c r="H25" s="29">
        <v>150</v>
      </c>
      <c r="I25" s="26">
        <f t="shared" si="1"/>
        <v>450</v>
      </c>
    </row>
    <row r="26" spans="1:9" s="18" customFormat="1" ht="57" customHeight="1" x14ac:dyDescent="0.25">
      <c r="A26" s="32">
        <v>9</v>
      </c>
      <c r="B26" s="32" t="s">
        <v>378</v>
      </c>
      <c r="C26" s="25" t="s">
        <v>216</v>
      </c>
      <c r="D26" s="32" t="s">
        <v>33</v>
      </c>
      <c r="E26" s="25" t="s">
        <v>204</v>
      </c>
      <c r="F26" s="32" t="s">
        <v>215</v>
      </c>
      <c r="G26" s="26">
        <v>1</v>
      </c>
      <c r="H26" s="29">
        <v>230</v>
      </c>
      <c r="I26" s="26">
        <f t="shared" si="1"/>
        <v>230</v>
      </c>
    </row>
    <row r="27" spans="1:9" s="18" customFormat="1" ht="84.75" customHeight="1" x14ac:dyDescent="0.25">
      <c r="A27" s="32">
        <v>10</v>
      </c>
      <c r="B27" s="32" t="s">
        <v>378</v>
      </c>
      <c r="C27" s="25" t="s">
        <v>217</v>
      </c>
      <c r="D27" s="32" t="s">
        <v>33</v>
      </c>
      <c r="E27" s="25" t="s">
        <v>204</v>
      </c>
      <c r="F27" s="32" t="s">
        <v>215</v>
      </c>
      <c r="G27" s="26">
        <v>0.08</v>
      </c>
      <c r="H27" s="29">
        <v>150</v>
      </c>
      <c r="I27" s="26">
        <f t="shared" si="1"/>
        <v>12</v>
      </c>
    </row>
    <row r="28" spans="1:9" s="18" customFormat="1" ht="62.25" customHeight="1" x14ac:dyDescent="0.25">
      <c r="A28" s="32">
        <v>11</v>
      </c>
      <c r="B28" s="32" t="s">
        <v>378</v>
      </c>
      <c r="C28" s="25" t="s">
        <v>218</v>
      </c>
      <c r="D28" s="32" t="s">
        <v>33</v>
      </c>
      <c r="E28" s="25" t="s">
        <v>204</v>
      </c>
      <c r="F28" s="32" t="s">
        <v>212</v>
      </c>
      <c r="G28" s="26">
        <v>0.08</v>
      </c>
      <c r="H28" s="29">
        <v>2500</v>
      </c>
      <c r="I28" s="26">
        <f t="shared" si="1"/>
        <v>200</v>
      </c>
    </row>
    <row r="29" spans="1:9" s="18" customFormat="1" ht="21.75" customHeight="1" x14ac:dyDescent="0.25">
      <c r="A29" s="164">
        <v>12</v>
      </c>
      <c r="B29" s="154" t="s">
        <v>378</v>
      </c>
      <c r="C29" s="165" t="s">
        <v>219</v>
      </c>
      <c r="D29" s="148" t="s">
        <v>220</v>
      </c>
      <c r="E29" s="148"/>
      <c r="F29" s="148"/>
      <c r="G29" s="148"/>
      <c r="H29" s="148"/>
      <c r="I29" s="148"/>
    </row>
    <row r="30" spans="1:9" s="18" customFormat="1" ht="38.25" customHeight="1" x14ac:dyDescent="0.25">
      <c r="A30" s="164"/>
      <c r="B30" s="154"/>
      <c r="C30" s="166"/>
      <c r="D30" s="25" t="s">
        <v>221</v>
      </c>
      <c r="E30" s="25" t="s">
        <v>204</v>
      </c>
      <c r="F30" s="32" t="s">
        <v>222</v>
      </c>
      <c r="G30" s="26">
        <v>20</v>
      </c>
      <c r="H30" s="27">
        <v>15</v>
      </c>
      <c r="I30" s="26">
        <f t="shared" si="1"/>
        <v>300</v>
      </c>
    </row>
    <row r="31" spans="1:9" s="18" customFormat="1" ht="38.25" customHeight="1" x14ac:dyDescent="0.25">
      <c r="A31" s="32">
        <v>13</v>
      </c>
      <c r="B31" s="154"/>
      <c r="C31" s="166"/>
      <c r="D31" s="25" t="s">
        <v>223</v>
      </c>
      <c r="E31" s="25" t="s">
        <v>204</v>
      </c>
      <c r="F31" s="32" t="s">
        <v>222</v>
      </c>
      <c r="G31" s="26">
        <v>20</v>
      </c>
      <c r="H31" s="27">
        <v>10</v>
      </c>
      <c r="I31" s="26">
        <f t="shared" si="1"/>
        <v>200</v>
      </c>
    </row>
    <row r="32" spans="1:9" s="18" customFormat="1" ht="38.25" customHeight="1" x14ac:dyDescent="0.25">
      <c r="A32" s="33">
        <v>14</v>
      </c>
      <c r="B32" s="154"/>
      <c r="C32" s="166"/>
      <c r="D32" s="25" t="s">
        <v>224</v>
      </c>
      <c r="E32" s="25" t="s">
        <v>204</v>
      </c>
      <c r="F32" s="32" t="s">
        <v>222</v>
      </c>
      <c r="G32" s="26">
        <v>20</v>
      </c>
      <c r="H32" s="27">
        <v>3</v>
      </c>
      <c r="I32" s="26">
        <f t="shared" si="1"/>
        <v>60</v>
      </c>
    </row>
    <row r="33" spans="1:14" s="18" customFormat="1" ht="60" x14ac:dyDescent="0.25">
      <c r="A33" s="114">
        <v>15</v>
      </c>
      <c r="B33" s="155"/>
      <c r="C33" s="116" t="s">
        <v>225</v>
      </c>
      <c r="D33" s="66" t="s">
        <v>33</v>
      </c>
      <c r="E33" s="117" t="s">
        <v>204</v>
      </c>
      <c r="F33" s="33" t="s">
        <v>222</v>
      </c>
      <c r="G33" s="26">
        <v>20</v>
      </c>
      <c r="H33" s="68">
        <v>8</v>
      </c>
      <c r="I33" s="26">
        <f t="shared" si="1"/>
        <v>160</v>
      </c>
    </row>
    <row r="34" spans="1:14" s="18" customFormat="1" ht="12" customHeight="1" x14ac:dyDescent="0.25">
      <c r="A34" s="149" t="s">
        <v>226</v>
      </c>
      <c r="B34" s="149"/>
      <c r="C34" s="149"/>
      <c r="D34" s="149"/>
      <c r="E34" s="149"/>
      <c r="F34" s="149"/>
      <c r="G34" s="149"/>
      <c r="H34" s="149"/>
      <c r="I34" s="113">
        <f>+SUM(I18:I28)+SUM(I30:I33)</f>
        <v>3349</v>
      </c>
    </row>
    <row r="35" spans="1:14" s="18" customFormat="1" ht="12" x14ac:dyDescent="0.25">
      <c r="A35" s="156" t="s">
        <v>227</v>
      </c>
      <c r="B35" s="156"/>
      <c r="C35" s="156"/>
      <c r="D35" s="156"/>
      <c r="E35" s="156"/>
      <c r="F35" s="156"/>
      <c r="G35" s="156"/>
      <c r="H35" s="156"/>
      <c r="I35" s="156"/>
    </row>
    <row r="36" spans="1:14" s="18" customFormat="1" ht="19.5" customHeight="1" x14ac:dyDescent="0.25">
      <c r="A36" s="143" t="s">
        <v>228</v>
      </c>
      <c r="B36" s="143"/>
      <c r="C36" s="143"/>
      <c r="D36" s="143"/>
      <c r="E36" s="143"/>
      <c r="F36" s="143"/>
      <c r="G36" s="143"/>
      <c r="H36" s="143"/>
      <c r="I36" s="30"/>
    </row>
    <row r="37" spans="1:14" s="18" customFormat="1" ht="19.5" customHeight="1" x14ac:dyDescent="0.25">
      <c r="A37" s="143" t="s">
        <v>229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</row>
    <row r="38" spans="1:14" s="18" customFormat="1" ht="12" customHeight="1" x14ac:dyDescent="0.2">
      <c r="A38" s="144" t="s">
        <v>230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4"/>
    </row>
    <row r="39" spans="1:14" s="18" customFormat="1" ht="12" customHeight="1" x14ac:dyDescent="0.25">
      <c r="A39" s="143" t="s">
        <v>231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</row>
    <row r="40" spans="1:14" s="18" customFormat="1" ht="12" customHeight="1" x14ac:dyDescent="0.25">
      <c r="A40" s="143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</row>
    <row r="43" spans="1:14" ht="100.5" x14ac:dyDescent="0.25">
      <c r="B43" s="107" t="s">
        <v>197</v>
      </c>
      <c r="C43" s="161" t="s">
        <v>199</v>
      </c>
      <c r="D43" s="162"/>
      <c r="E43" s="162"/>
      <c r="F43" s="162"/>
      <c r="G43" s="108" t="s">
        <v>232</v>
      </c>
      <c r="H43" s="108" t="s">
        <v>233</v>
      </c>
      <c r="I43" s="108" t="s">
        <v>234</v>
      </c>
    </row>
    <row r="44" spans="1:14" ht="34.5" customHeight="1" x14ac:dyDescent="0.25">
      <c r="B44" s="106">
        <v>1</v>
      </c>
      <c r="C44" s="160" t="s">
        <v>235</v>
      </c>
      <c r="D44" s="160"/>
      <c r="E44" s="160"/>
      <c r="F44" s="160"/>
      <c r="G44" s="105">
        <f>Y14</f>
        <v>57780</v>
      </c>
      <c r="H44" s="104">
        <v>0.8</v>
      </c>
      <c r="I44" s="105">
        <f>G44*H44</f>
        <v>46224</v>
      </c>
    </row>
    <row r="45" spans="1:14" ht="30.75" customHeight="1" thickBot="1" x14ac:dyDescent="0.3">
      <c r="B45" s="106">
        <v>2</v>
      </c>
      <c r="C45" s="160" t="s">
        <v>236</v>
      </c>
      <c r="D45" s="160"/>
      <c r="E45" s="160"/>
      <c r="F45" s="160"/>
      <c r="G45" s="105">
        <f>I34</f>
        <v>3349</v>
      </c>
      <c r="H45" s="104">
        <v>0.2</v>
      </c>
      <c r="I45" s="109">
        <f>G45*H45</f>
        <v>669.80000000000007</v>
      </c>
    </row>
    <row r="46" spans="1:14" ht="33.75" customHeight="1" thickBot="1" x14ac:dyDescent="0.3">
      <c r="B46" s="159" t="s">
        <v>237</v>
      </c>
      <c r="C46" s="159"/>
      <c r="D46" s="159"/>
      <c r="E46" s="159"/>
      <c r="F46" s="159"/>
      <c r="G46" s="159"/>
      <c r="H46" s="163"/>
      <c r="I46" s="110">
        <f>SUM(I44:I45)</f>
        <v>46893.8</v>
      </c>
    </row>
    <row r="47" spans="1:14" ht="24" customHeight="1" x14ac:dyDescent="0.25">
      <c r="B47" s="159" t="s">
        <v>238</v>
      </c>
      <c r="C47" s="159"/>
      <c r="D47" s="159"/>
      <c r="E47" s="159"/>
      <c r="F47" s="159"/>
      <c r="G47" s="159"/>
      <c r="H47" s="159"/>
      <c r="I47" s="111">
        <f>I46*0.21</f>
        <v>9847.6980000000003</v>
      </c>
    </row>
    <row r="48" spans="1:14" ht="39.75" customHeight="1" x14ac:dyDescent="0.25">
      <c r="B48" s="159" t="s">
        <v>239</v>
      </c>
      <c r="C48" s="159"/>
      <c r="D48" s="159"/>
      <c r="E48" s="159"/>
      <c r="F48" s="159"/>
      <c r="G48" s="159"/>
      <c r="H48" s="159"/>
      <c r="I48" s="112">
        <f>SUM(I46:I47)</f>
        <v>56741.498000000007</v>
      </c>
      <c r="J48" s="121"/>
    </row>
  </sheetData>
  <autoFilter ref="A1:Y14" xr:uid="{00000000-0009-0000-0000-000003000000}">
    <filterColumn colId="5" showButton="0"/>
  </autoFilter>
  <mergeCells count="19">
    <mergeCell ref="B48:H48"/>
    <mergeCell ref="C43:F43"/>
    <mergeCell ref="C44:F44"/>
    <mergeCell ref="C45:F45"/>
    <mergeCell ref="B46:H46"/>
    <mergeCell ref="B47:H47"/>
    <mergeCell ref="A38:K38"/>
    <mergeCell ref="A39:N40"/>
    <mergeCell ref="A35:I35"/>
    <mergeCell ref="F1:G1"/>
    <mergeCell ref="A29:A30"/>
    <mergeCell ref="C29:C32"/>
    <mergeCell ref="B29:B33"/>
    <mergeCell ref="A36:H36"/>
    <mergeCell ref="A37:K37"/>
    <mergeCell ref="A16:I16"/>
    <mergeCell ref="D29:I29"/>
    <mergeCell ref="A14:X14"/>
    <mergeCell ref="A34:H3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43"/>
  <sheetViews>
    <sheetView topLeftCell="A24" zoomScale="70" zoomScaleNormal="70" workbookViewId="0">
      <selection activeCell="G25" sqref="G25:G28"/>
    </sheetView>
  </sheetViews>
  <sheetFormatPr defaultRowHeight="15" x14ac:dyDescent="0.25"/>
  <cols>
    <col min="1" max="1" width="6.140625" customWidth="1"/>
    <col min="3" max="3" width="18.42578125" customWidth="1"/>
    <col min="5" max="5" width="7.42578125" customWidth="1"/>
    <col min="6" max="6" width="7.140625" customWidth="1"/>
    <col min="7" max="7" width="9.140625" customWidth="1"/>
    <col min="8" max="8" width="7.42578125" customWidth="1"/>
    <col min="9" max="9" width="9.28515625" customWidth="1"/>
    <col min="10" max="10" width="7.7109375" customWidth="1"/>
    <col min="11" max="11" width="10.7109375" customWidth="1"/>
    <col min="12" max="17" width="9.42578125" customWidth="1"/>
    <col min="18" max="21" width="5.28515625" customWidth="1"/>
    <col min="25" max="25" width="13.85546875" customWidth="1"/>
  </cols>
  <sheetData>
    <row r="1" spans="1:25" s="1" customFormat="1" ht="102.6" customHeight="1" x14ac:dyDescent="0.2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150" t="s">
        <v>5</v>
      </c>
      <c r="G1" s="150"/>
      <c r="H1" s="31" t="s">
        <v>6</v>
      </c>
      <c r="I1" s="31" t="s">
        <v>7</v>
      </c>
      <c r="J1" s="31" t="s">
        <v>8</v>
      </c>
      <c r="K1" s="31" t="s">
        <v>9</v>
      </c>
      <c r="L1" s="4" t="s">
        <v>10</v>
      </c>
      <c r="M1" s="31" t="s">
        <v>11</v>
      </c>
      <c r="N1" s="4" t="s">
        <v>12</v>
      </c>
      <c r="O1" s="31" t="s">
        <v>13</v>
      </c>
      <c r="P1" s="4" t="s">
        <v>14</v>
      </c>
      <c r="Q1" s="31" t="s">
        <v>15</v>
      </c>
      <c r="R1" s="4" t="s">
        <v>16</v>
      </c>
      <c r="S1" s="4" t="s">
        <v>17</v>
      </c>
      <c r="T1" s="31" t="s">
        <v>18</v>
      </c>
      <c r="U1" s="31" t="s">
        <v>19</v>
      </c>
      <c r="V1" s="35" t="s">
        <v>20</v>
      </c>
      <c r="W1" s="36" t="s">
        <v>21</v>
      </c>
      <c r="X1" s="35" t="s">
        <v>22</v>
      </c>
      <c r="Y1" s="35" t="s">
        <v>23</v>
      </c>
    </row>
    <row r="2" spans="1:25" ht="38.25" x14ac:dyDescent="0.25">
      <c r="A2" s="5" t="s">
        <v>24</v>
      </c>
      <c r="B2" s="19" t="s">
        <v>406</v>
      </c>
      <c r="C2" s="19" t="s">
        <v>407</v>
      </c>
      <c r="D2" s="5" t="s">
        <v>408</v>
      </c>
      <c r="E2" s="78">
        <v>28216</v>
      </c>
      <c r="F2" s="80" t="s">
        <v>381</v>
      </c>
      <c r="G2" s="80"/>
      <c r="H2" s="81" t="s">
        <v>30</v>
      </c>
      <c r="I2" s="81">
        <v>1</v>
      </c>
      <c r="J2" s="82">
        <v>0</v>
      </c>
      <c r="K2" s="82">
        <v>0</v>
      </c>
      <c r="L2" s="83" t="s">
        <v>31</v>
      </c>
      <c r="M2" s="81">
        <v>773</v>
      </c>
      <c r="N2" s="83" t="s">
        <v>32</v>
      </c>
      <c r="O2" s="84" t="s">
        <v>31</v>
      </c>
      <c r="P2" s="84" t="s">
        <v>31</v>
      </c>
      <c r="Q2" s="81">
        <v>700</v>
      </c>
      <c r="R2" s="83" t="s">
        <v>43</v>
      </c>
      <c r="S2" s="83" t="s">
        <v>249</v>
      </c>
      <c r="T2" s="86" t="s">
        <v>33</v>
      </c>
      <c r="U2" s="86" t="s">
        <v>33</v>
      </c>
      <c r="V2" s="37" t="s">
        <v>34</v>
      </c>
      <c r="W2" s="38">
        <v>450</v>
      </c>
      <c r="X2" s="39">
        <v>18</v>
      </c>
      <c r="Y2" s="40">
        <f t="shared" ref="Y2:Y8" si="0">W2*X2</f>
        <v>8100</v>
      </c>
    </row>
    <row r="3" spans="1:25" ht="38.25" x14ac:dyDescent="0.25">
      <c r="A3" s="12" t="s">
        <v>138</v>
      </c>
      <c r="B3" s="13" t="s">
        <v>406</v>
      </c>
      <c r="C3" s="13" t="s">
        <v>409</v>
      </c>
      <c r="D3" s="14" t="s">
        <v>410</v>
      </c>
      <c r="E3" s="78">
        <v>30001</v>
      </c>
      <c r="F3" s="80" t="s">
        <v>146</v>
      </c>
      <c r="G3" s="80" t="s">
        <v>147</v>
      </c>
      <c r="H3" s="81" t="s">
        <v>30</v>
      </c>
      <c r="I3" s="81">
        <v>19</v>
      </c>
      <c r="J3" s="82" t="s">
        <v>68</v>
      </c>
      <c r="K3" s="82">
        <v>92</v>
      </c>
      <c r="L3" s="84" t="s">
        <v>54</v>
      </c>
      <c r="M3" s="82">
        <v>211</v>
      </c>
      <c r="N3" s="84" t="s">
        <v>54</v>
      </c>
      <c r="O3" s="84" t="s">
        <v>31</v>
      </c>
      <c r="P3" s="84" t="s">
        <v>31</v>
      </c>
      <c r="Q3" s="81">
        <v>250</v>
      </c>
      <c r="R3" s="82">
        <v>2</v>
      </c>
      <c r="S3" s="82">
        <v>5</v>
      </c>
      <c r="T3" s="81" t="s">
        <v>33</v>
      </c>
      <c r="U3" s="81" t="s">
        <v>33</v>
      </c>
      <c r="V3" s="49" t="s">
        <v>34</v>
      </c>
      <c r="W3" s="50">
        <v>250</v>
      </c>
      <c r="X3" s="51">
        <v>18</v>
      </c>
      <c r="Y3" s="52">
        <f t="shared" si="0"/>
        <v>4500</v>
      </c>
    </row>
    <row r="4" spans="1:25" ht="38.25" x14ac:dyDescent="0.25">
      <c r="A4" s="12" t="s">
        <v>138</v>
      </c>
      <c r="B4" s="13" t="s">
        <v>406</v>
      </c>
      <c r="C4" s="13" t="s">
        <v>411</v>
      </c>
      <c r="D4" s="14" t="s">
        <v>412</v>
      </c>
      <c r="E4" s="78">
        <v>32001</v>
      </c>
      <c r="F4" s="80" t="s">
        <v>146</v>
      </c>
      <c r="G4" s="80" t="s">
        <v>147</v>
      </c>
      <c r="H4" s="81" t="s">
        <v>30</v>
      </c>
      <c r="I4" s="81">
        <v>15</v>
      </c>
      <c r="J4" s="82" t="s">
        <v>68</v>
      </c>
      <c r="K4" s="82">
        <v>80</v>
      </c>
      <c r="L4" s="83" t="s">
        <v>54</v>
      </c>
      <c r="M4" s="82">
        <v>144.41</v>
      </c>
      <c r="N4" s="83" t="s">
        <v>54</v>
      </c>
      <c r="O4" s="84" t="s">
        <v>31</v>
      </c>
      <c r="P4" s="84" t="s">
        <v>31</v>
      </c>
      <c r="Q4" s="81">
        <v>400</v>
      </c>
      <c r="R4" s="82">
        <v>2</v>
      </c>
      <c r="S4" s="82">
        <v>5</v>
      </c>
      <c r="T4" s="81" t="s">
        <v>33</v>
      </c>
      <c r="U4" s="81" t="s">
        <v>33</v>
      </c>
      <c r="V4" s="49" t="s">
        <v>34</v>
      </c>
      <c r="W4" s="50">
        <v>260</v>
      </c>
      <c r="X4" s="51">
        <v>18</v>
      </c>
      <c r="Y4" s="52">
        <f t="shared" si="0"/>
        <v>4680</v>
      </c>
    </row>
    <row r="5" spans="1:25" ht="51" x14ac:dyDescent="0.25">
      <c r="A5" s="12" t="s">
        <v>138</v>
      </c>
      <c r="B5" s="13" t="s">
        <v>406</v>
      </c>
      <c r="C5" s="13" t="s">
        <v>413</v>
      </c>
      <c r="D5" s="14" t="s">
        <v>414</v>
      </c>
      <c r="E5" s="78">
        <v>29001</v>
      </c>
      <c r="F5" s="80" t="s">
        <v>146</v>
      </c>
      <c r="G5" s="80" t="s">
        <v>147</v>
      </c>
      <c r="H5" s="81" t="s">
        <v>30</v>
      </c>
      <c r="I5" s="81">
        <v>17</v>
      </c>
      <c r="J5" s="82" t="s">
        <v>68</v>
      </c>
      <c r="K5" s="82">
        <v>124.64</v>
      </c>
      <c r="L5" s="83" t="s">
        <v>54</v>
      </c>
      <c r="M5" s="82">
        <v>180</v>
      </c>
      <c r="N5" s="83" t="s">
        <v>54</v>
      </c>
      <c r="O5" s="84" t="s">
        <v>31</v>
      </c>
      <c r="P5" s="84" t="s">
        <v>31</v>
      </c>
      <c r="Q5" s="81">
        <v>130</v>
      </c>
      <c r="R5" s="82">
        <v>2</v>
      </c>
      <c r="S5" s="82">
        <v>5</v>
      </c>
      <c r="T5" s="81" t="s">
        <v>33</v>
      </c>
      <c r="U5" s="81" t="s">
        <v>33</v>
      </c>
      <c r="V5" s="49" t="s">
        <v>34</v>
      </c>
      <c r="W5" s="50">
        <v>240</v>
      </c>
      <c r="X5" s="51">
        <v>18</v>
      </c>
      <c r="Y5" s="52">
        <f t="shared" si="0"/>
        <v>4320</v>
      </c>
    </row>
    <row r="6" spans="1:25" ht="38.25" x14ac:dyDescent="0.25">
      <c r="A6" s="12" t="s">
        <v>138</v>
      </c>
      <c r="B6" s="13" t="s">
        <v>406</v>
      </c>
      <c r="C6" s="13" t="s">
        <v>415</v>
      </c>
      <c r="D6" s="14" t="s">
        <v>416</v>
      </c>
      <c r="E6" s="78">
        <v>31001</v>
      </c>
      <c r="F6" s="80" t="s">
        <v>146</v>
      </c>
      <c r="G6" s="80" t="s">
        <v>147</v>
      </c>
      <c r="H6" s="81" t="s">
        <v>30</v>
      </c>
      <c r="I6" s="81">
        <v>14</v>
      </c>
      <c r="J6" s="82">
        <v>0</v>
      </c>
      <c r="K6" s="82">
        <v>50</v>
      </c>
      <c r="L6" s="83" t="s">
        <v>54</v>
      </c>
      <c r="M6" s="82">
        <v>130</v>
      </c>
      <c r="N6" s="83" t="s">
        <v>54</v>
      </c>
      <c r="O6" s="84" t="s">
        <v>31</v>
      </c>
      <c r="P6" s="84" t="s">
        <v>31</v>
      </c>
      <c r="Q6" s="81">
        <v>135</v>
      </c>
      <c r="R6" s="84" t="s">
        <v>43</v>
      </c>
      <c r="S6" s="84" t="s">
        <v>141</v>
      </c>
      <c r="T6" s="81" t="s">
        <v>33</v>
      </c>
      <c r="U6" s="81" t="s">
        <v>33</v>
      </c>
      <c r="V6" s="49" t="s">
        <v>34</v>
      </c>
      <c r="W6" s="50">
        <v>200</v>
      </c>
      <c r="X6" s="51">
        <v>18</v>
      </c>
      <c r="Y6" s="52">
        <f t="shared" si="0"/>
        <v>3600</v>
      </c>
    </row>
    <row r="7" spans="1:25" ht="51" x14ac:dyDescent="0.25">
      <c r="A7" s="12" t="s">
        <v>138</v>
      </c>
      <c r="B7" s="13" t="s">
        <v>406</v>
      </c>
      <c r="C7" s="13" t="s">
        <v>417</v>
      </c>
      <c r="D7" s="14" t="s">
        <v>418</v>
      </c>
      <c r="E7" s="78">
        <v>33001</v>
      </c>
      <c r="F7" s="80" t="s">
        <v>146</v>
      </c>
      <c r="G7" s="80" t="s">
        <v>147</v>
      </c>
      <c r="H7" s="81" t="s">
        <v>30</v>
      </c>
      <c r="I7" s="81">
        <v>28</v>
      </c>
      <c r="J7" s="82" t="s">
        <v>68</v>
      </c>
      <c r="K7" s="82">
        <v>54</v>
      </c>
      <c r="L7" s="83" t="s">
        <v>54</v>
      </c>
      <c r="M7" s="82">
        <v>210</v>
      </c>
      <c r="N7" s="84" t="s">
        <v>73</v>
      </c>
      <c r="O7" s="84" t="s">
        <v>31</v>
      </c>
      <c r="P7" s="84" t="s">
        <v>31</v>
      </c>
      <c r="Q7" s="81">
        <v>450</v>
      </c>
      <c r="R7" s="82">
        <v>2</v>
      </c>
      <c r="S7" s="82">
        <v>5</v>
      </c>
      <c r="T7" s="81" t="s">
        <v>33</v>
      </c>
      <c r="U7" s="81" t="s">
        <v>33</v>
      </c>
      <c r="V7" s="49" t="s">
        <v>34</v>
      </c>
      <c r="W7" s="50">
        <v>270</v>
      </c>
      <c r="X7" s="51">
        <v>18</v>
      </c>
      <c r="Y7" s="52">
        <f t="shared" si="0"/>
        <v>4860</v>
      </c>
    </row>
    <row r="8" spans="1:25" ht="63.75" x14ac:dyDescent="0.25">
      <c r="A8" s="22" t="s">
        <v>60</v>
      </c>
      <c r="B8" s="23" t="s">
        <v>406</v>
      </c>
      <c r="C8" s="23" t="s">
        <v>419</v>
      </c>
      <c r="D8" s="24" t="s">
        <v>420</v>
      </c>
      <c r="E8" s="78">
        <v>28001</v>
      </c>
      <c r="F8" s="80" t="s">
        <v>171</v>
      </c>
      <c r="G8" s="80" t="s">
        <v>147</v>
      </c>
      <c r="H8" s="81" t="s">
        <v>30</v>
      </c>
      <c r="I8" s="81">
        <v>30</v>
      </c>
      <c r="J8" s="82" t="s">
        <v>68</v>
      </c>
      <c r="K8" s="82">
        <v>125</v>
      </c>
      <c r="L8" s="83" t="s">
        <v>54</v>
      </c>
      <c r="M8" s="82">
        <v>280</v>
      </c>
      <c r="N8" s="84" t="s">
        <v>73</v>
      </c>
      <c r="O8" s="84" t="s">
        <v>31</v>
      </c>
      <c r="P8" s="84" t="s">
        <v>31</v>
      </c>
      <c r="Q8" s="120">
        <v>300</v>
      </c>
      <c r="R8" s="82">
        <v>2</v>
      </c>
      <c r="S8" s="82">
        <v>5</v>
      </c>
      <c r="T8" s="81" t="s">
        <v>33</v>
      </c>
      <c r="U8" s="81" t="s">
        <v>33</v>
      </c>
      <c r="V8" s="41" t="s">
        <v>34</v>
      </c>
      <c r="W8" s="42">
        <v>300</v>
      </c>
      <c r="X8" s="43">
        <v>18</v>
      </c>
      <c r="Y8" s="76">
        <f t="shared" si="0"/>
        <v>5400</v>
      </c>
    </row>
    <row r="9" spans="1:25" x14ac:dyDescent="0.25">
      <c r="A9" s="157" t="s">
        <v>195</v>
      </c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74">
        <f>SUM(Y2:Y8)</f>
        <v>35460</v>
      </c>
    </row>
    <row r="11" spans="1:25" ht="15" customHeight="1" x14ac:dyDescent="0.25">
      <c r="A11" s="145" t="s">
        <v>196</v>
      </c>
      <c r="B11" s="146"/>
      <c r="C11" s="146"/>
      <c r="D11" s="146"/>
      <c r="E11" s="146"/>
      <c r="F11" s="146"/>
      <c r="G11" s="146"/>
      <c r="H11" s="146"/>
      <c r="I11" s="147"/>
    </row>
    <row r="12" spans="1:25" s="18" customFormat="1" ht="120" x14ac:dyDescent="0.25">
      <c r="A12" s="57" t="s">
        <v>197</v>
      </c>
      <c r="B12" s="57" t="s">
        <v>198</v>
      </c>
      <c r="C12" s="57" t="s">
        <v>199</v>
      </c>
      <c r="D12" s="57" t="s">
        <v>200</v>
      </c>
      <c r="E12" s="57" t="s">
        <v>201</v>
      </c>
      <c r="F12" s="57" t="s">
        <v>20</v>
      </c>
      <c r="G12" s="58" t="s">
        <v>21</v>
      </c>
      <c r="H12" s="57" t="s">
        <v>202</v>
      </c>
      <c r="I12" s="96" t="s">
        <v>23</v>
      </c>
    </row>
    <row r="13" spans="1:25" s="18" customFormat="1" ht="67.5" customHeight="1" x14ac:dyDescent="0.25">
      <c r="A13" s="32">
        <v>1</v>
      </c>
      <c r="B13" s="32" t="s">
        <v>406</v>
      </c>
      <c r="C13" s="25" t="s">
        <v>321</v>
      </c>
      <c r="D13" s="32" t="s">
        <v>33</v>
      </c>
      <c r="E13" s="25" t="s">
        <v>204</v>
      </c>
      <c r="F13" s="32" t="s">
        <v>205</v>
      </c>
      <c r="G13" s="26">
        <v>4</v>
      </c>
      <c r="H13" s="29">
        <v>25</v>
      </c>
      <c r="I13" s="26">
        <f>G13*H13</f>
        <v>100</v>
      </c>
    </row>
    <row r="14" spans="1:25" s="18" customFormat="1" ht="51" customHeight="1" x14ac:dyDescent="0.25">
      <c r="A14" s="32">
        <v>2</v>
      </c>
      <c r="B14" s="32" t="s">
        <v>406</v>
      </c>
      <c r="C14" s="25" t="s">
        <v>322</v>
      </c>
      <c r="D14" s="32" t="s">
        <v>33</v>
      </c>
      <c r="E14" s="25" t="s">
        <v>204</v>
      </c>
      <c r="F14" s="32" t="s">
        <v>207</v>
      </c>
      <c r="G14" s="26">
        <v>0.5</v>
      </c>
      <c r="H14" s="29">
        <v>250</v>
      </c>
      <c r="I14" s="26">
        <f t="shared" ref="I14:I23" si="1">G14*H14</f>
        <v>125</v>
      </c>
    </row>
    <row r="15" spans="1:25" s="18" customFormat="1" ht="56.25" customHeight="1" x14ac:dyDescent="0.25">
      <c r="A15" s="32">
        <v>3</v>
      </c>
      <c r="B15" s="32" t="s">
        <v>406</v>
      </c>
      <c r="C15" s="25" t="s">
        <v>208</v>
      </c>
      <c r="D15" s="32" t="s">
        <v>33</v>
      </c>
      <c r="E15" s="25" t="s">
        <v>204</v>
      </c>
      <c r="F15" s="32" t="s">
        <v>207</v>
      </c>
      <c r="G15" s="26">
        <v>7.0000000000000007E-2</v>
      </c>
      <c r="H15" s="29">
        <v>1500</v>
      </c>
      <c r="I15" s="26">
        <f t="shared" si="1"/>
        <v>105.00000000000001</v>
      </c>
    </row>
    <row r="16" spans="1:25" s="18" customFormat="1" ht="47.25" customHeight="1" x14ac:dyDescent="0.25">
      <c r="A16" s="32">
        <v>4</v>
      </c>
      <c r="B16" s="32" t="s">
        <v>406</v>
      </c>
      <c r="C16" s="25" t="s">
        <v>209</v>
      </c>
      <c r="D16" s="32" t="s">
        <v>33</v>
      </c>
      <c r="E16" s="25" t="s">
        <v>204</v>
      </c>
      <c r="F16" s="32" t="s">
        <v>207</v>
      </c>
      <c r="G16" s="26">
        <v>7.0000000000000007E-2</v>
      </c>
      <c r="H16" s="29">
        <v>900</v>
      </c>
      <c r="I16" s="26">
        <f t="shared" si="1"/>
        <v>63.000000000000007</v>
      </c>
    </row>
    <row r="17" spans="1:11" s="18" customFormat="1" ht="48" customHeight="1" x14ac:dyDescent="0.25">
      <c r="A17" s="32">
        <v>5</v>
      </c>
      <c r="B17" s="32" t="s">
        <v>406</v>
      </c>
      <c r="C17" s="25" t="s">
        <v>210</v>
      </c>
      <c r="D17" s="32" t="s">
        <v>33</v>
      </c>
      <c r="E17" s="25" t="s">
        <v>204</v>
      </c>
      <c r="F17" s="32" t="s">
        <v>207</v>
      </c>
      <c r="G17" s="26">
        <v>7.0000000000000007E-2</v>
      </c>
      <c r="H17" s="29">
        <v>2500</v>
      </c>
      <c r="I17" s="26">
        <f t="shared" si="1"/>
        <v>175.00000000000003</v>
      </c>
    </row>
    <row r="18" spans="1:11" s="18" customFormat="1" ht="65.25" customHeight="1" x14ac:dyDescent="0.25">
      <c r="A18" s="32">
        <v>6</v>
      </c>
      <c r="B18" s="32" t="s">
        <v>406</v>
      </c>
      <c r="C18" s="25" t="s">
        <v>211</v>
      </c>
      <c r="D18" s="32" t="s">
        <v>33</v>
      </c>
      <c r="E18" s="25" t="s">
        <v>204</v>
      </c>
      <c r="F18" s="32" t="s">
        <v>212</v>
      </c>
      <c r="G18" s="26">
        <v>0.5</v>
      </c>
      <c r="H18" s="29">
        <v>350</v>
      </c>
      <c r="I18" s="26">
        <f t="shared" si="1"/>
        <v>175</v>
      </c>
    </row>
    <row r="19" spans="1:11" s="18" customFormat="1" ht="51.75" customHeight="1" x14ac:dyDescent="0.25">
      <c r="A19" s="32">
        <v>7</v>
      </c>
      <c r="B19" s="32" t="s">
        <v>406</v>
      </c>
      <c r="C19" s="25" t="s">
        <v>213</v>
      </c>
      <c r="D19" s="32" t="s">
        <v>33</v>
      </c>
      <c r="E19" s="25" t="s">
        <v>204</v>
      </c>
      <c r="F19" s="32" t="s">
        <v>212</v>
      </c>
      <c r="G19" s="26">
        <v>0.08</v>
      </c>
      <c r="H19" s="29">
        <v>10000</v>
      </c>
      <c r="I19" s="26">
        <f t="shared" si="1"/>
        <v>800</v>
      </c>
    </row>
    <row r="20" spans="1:11" s="18" customFormat="1" ht="59.25" customHeight="1" x14ac:dyDescent="0.25">
      <c r="A20" s="32">
        <v>8</v>
      </c>
      <c r="B20" s="32" t="s">
        <v>406</v>
      </c>
      <c r="C20" s="25" t="s">
        <v>214</v>
      </c>
      <c r="D20" s="32" t="s">
        <v>33</v>
      </c>
      <c r="E20" s="25" t="s">
        <v>204</v>
      </c>
      <c r="F20" s="32" t="s">
        <v>215</v>
      </c>
      <c r="G20" s="26">
        <v>0.7</v>
      </c>
      <c r="H20" s="29">
        <v>100</v>
      </c>
      <c r="I20" s="26">
        <f t="shared" si="1"/>
        <v>70</v>
      </c>
    </row>
    <row r="21" spans="1:11" s="18" customFormat="1" ht="57" customHeight="1" x14ac:dyDescent="0.25">
      <c r="A21" s="32">
        <v>9</v>
      </c>
      <c r="B21" s="32" t="s">
        <v>406</v>
      </c>
      <c r="C21" s="25" t="s">
        <v>216</v>
      </c>
      <c r="D21" s="32" t="s">
        <v>33</v>
      </c>
      <c r="E21" s="25" t="s">
        <v>204</v>
      </c>
      <c r="F21" s="32" t="s">
        <v>215</v>
      </c>
      <c r="G21" s="26">
        <v>0.7</v>
      </c>
      <c r="H21" s="29">
        <v>230</v>
      </c>
      <c r="I21" s="26">
        <f t="shared" si="1"/>
        <v>161</v>
      </c>
    </row>
    <row r="22" spans="1:11" s="18" customFormat="1" ht="84.75" customHeight="1" x14ac:dyDescent="0.25">
      <c r="A22" s="32">
        <v>10</v>
      </c>
      <c r="B22" s="32" t="s">
        <v>406</v>
      </c>
      <c r="C22" s="25" t="s">
        <v>217</v>
      </c>
      <c r="D22" s="32" t="s">
        <v>33</v>
      </c>
      <c r="E22" s="25" t="s">
        <v>204</v>
      </c>
      <c r="F22" s="32" t="s">
        <v>215</v>
      </c>
      <c r="G22" s="26">
        <v>0.08</v>
      </c>
      <c r="H22" s="29">
        <v>100</v>
      </c>
      <c r="I22" s="26">
        <f t="shared" si="1"/>
        <v>8</v>
      </c>
    </row>
    <row r="23" spans="1:11" s="18" customFormat="1" ht="62.25" customHeight="1" x14ac:dyDescent="0.25">
      <c r="A23" s="32">
        <v>11</v>
      </c>
      <c r="B23" s="32" t="s">
        <v>406</v>
      </c>
      <c r="C23" s="25" t="s">
        <v>218</v>
      </c>
      <c r="D23" s="32" t="s">
        <v>33</v>
      </c>
      <c r="E23" s="25" t="s">
        <v>204</v>
      </c>
      <c r="F23" s="32" t="s">
        <v>212</v>
      </c>
      <c r="G23" s="26">
        <v>0.08</v>
      </c>
      <c r="H23" s="29">
        <v>2500</v>
      </c>
      <c r="I23" s="26">
        <f t="shared" si="1"/>
        <v>200</v>
      </c>
    </row>
    <row r="24" spans="1:11" s="18" customFormat="1" ht="21.75" customHeight="1" x14ac:dyDescent="0.25">
      <c r="A24" s="164">
        <v>12</v>
      </c>
      <c r="B24" s="154" t="s">
        <v>406</v>
      </c>
      <c r="C24" s="165" t="s">
        <v>219</v>
      </c>
      <c r="D24" s="148" t="s">
        <v>220</v>
      </c>
      <c r="E24" s="148"/>
      <c r="F24" s="148"/>
      <c r="G24" s="148"/>
      <c r="H24" s="148"/>
      <c r="I24" s="148"/>
    </row>
    <row r="25" spans="1:11" s="18" customFormat="1" ht="38.25" customHeight="1" x14ac:dyDescent="0.25">
      <c r="A25" s="164"/>
      <c r="B25" s="154"/>
      <c r="C25" s="166"/>
      <c r="D25" s="25" t="s">
        <v>221</v>
      </c>
      <c r="E25" s="25" t="s">
        <v>204</v>
      </c>
      <c r="F25" s="32" t="s">
        <v>222</v>
      </c>
      <c r="G25" s="26">
        <v>7</v>
      </c>
      <c r="H25" s="27">
        <v>15</v>
      </c>
      <c r="I25" s="26">
        <f>G25*H25</f>
        <v>105</v>
      </c>
    </row>
    <row r="26" spans="1:11" s="18" customFormat="1" ht="38.25" customHeight="1" x14ac:dyDescent="0.25">
      <c r="A26" s="32">
        <v>13</v>
      </c>
      <c r="B26" s="154"/>
      <c r="C26" s="166"/>
      <c r="D26" s="25" t="s">
        <v>223</v>
      </c>
      <c r="E26" s="25" t="s">
        <v>204</v>
      </c>
      <c r="F26" s="32" t="s">
        <v>222</v>
      </c>
      <c r="G26" s="26">
        <v>7</v>
      </c>
      <c r="H26" s="27">
        <v>10</v>
      </c>
      <c r="I26" s="26">
        <f t="shared" ref="I26:I28" si="2">G26*H26</f>
        <v>70</v>
      </c>
    </row>
    <row r="27" spans="1:11" s="18" customFormat="1" ht="38.25" customHeight="1" x14ac:dyDescent="0.25">
      <c r="A27" s="33">
        <v>14</v>
      </c>
      <c r="B27" s="154"/>
      <c r="C27" s="166"/>
      <c r="D27" s="25" t="s">
        <v>224</v>
      </c>
      <c r="E27" s="25" t="s">
        <v>204</v>
      </c>
      <c r="F27" s="32" t="s">
        <v>222</v>
      </c>
      <c r="G27" s="26">
        <v>7</v>
      </c>
      <c r="H27" s="27">
        <v>3</v>
      </c>
      <c r="I27" s="26">
        <f t="shared" si="2"/>
        <v>21</v>
      </c>
    </row>
    <row r="28" spans="1:11" s="18" customFormat="1" ht="60" x14ac:dyDescent="0.25">
      <c r="A28" s="114">
        <v>15</v>
      </c>
      <c r="B28" s="155"/>
      <c r="C28" s="116" t="s">
        <v>225</v>
      </c>
      <c r="D28" s="66" t="s">
        <v>33</v>
      </c>
      <c r="E28" s="67" t="s">
        <v>204</v>
      </c>
      <c r="F28" s="33" t="s">
        <v>222</v>
      </c>
      <c r="G28" s="26">
        <v>7</v>
      </c>
      <c r="H28" s="68">
        <v>8</v>
      </c>
      <c r="I28" s="26">
        <f t="shared" si="2"/>
        <v>56</v>
      </c>
    </row>
    <row r="29" spans="1:11" s="18" customFormat="1" ht="12" customHeight="1" x14ac:dyDescent="0.25">
      <c r="A29" s="149" t="s">
        <v>226</v>
      </c>
      <c r="B29" s="149"/>
      <c r="C29" s="149"/>
      <c r="D29" s="149"/>
      <c r="E29" s="149"/>
      <c r="F29" s="149"/>
      <c r="G29" s="149"/>
      <c r="H29" s="149"/>
      <c r="I29" s="113">
        <f>+SUM(I13:I23)+SUM(I25:I28)</f>
        <v>2234</v>
      </c>
    </row>
    <row r="30" spans="1:11" s="18" customFormat="1" ht="12" x14ac:dyDescent="0.25">
      <c r="A30" s="156" t="s">
        <v>227</v>
      </c>
      <c r="B30" s="156"/>
      <c r="C30" s="156"/>
      <c r="D30" s="156"/>
      <c r="E30" s="156"/>
      <c r="F30" s="156"/>
      <c r="G30" s="156"/>
      <c r="H30" s="156"/>
      <c r="I30" s="156"/>
    </row>
    <row r="31" spans="1:11" s="18" customFormat="1" ht="19.5" customHeight="1" x14ac:dyDescent="0.25">
      <c r="A31" s="143" t="s">
        <v>228</v>
      </c>
      <c r="B31" s="143"/>
      <c r="C31" s="143"/>
      <c r="D31" s="143"/>
      <c r="E31" s="143"/>
      <c r="F31" s="143"/>
      <c r="G31" s="143"/>
      <c r="H31" s="143"/>
      <c r="I31" s="30"/>
    </row>
    <row r="32" spans="1:11" s="18" customFormat="1" ht="19.5" customHeight="1" x14ac:dyDescent="0.25">
      <c r="A32" s="143" t="s">
        <v>229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</row>
    <row r="33" spans="1:14" s="18" customFormat="1" ht="12" x14ac:dyDescent="0.2">
      <c r="A33" s="144" t="s">
        <v>230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</row>
    <row r="34" spans="1:14" s="18" customFormat="1" ht="12" customHeight="1" x14ac:dyDescent="0.25">
      <c r="A34" s="143" t="s">
        <v>231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</row>
    <row r="35" spans="1:14" s="18" customFormat="1" ht="12" customHeight="1" x14ac:dyDescent="0.25">
      <c r="A35" s="143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</row>
    <row r="38" spans="1:14" ht="100.5" x14ac:dyDescent="0.25">
      <c r="B38" s="107" t="s">
        <v>197</v>
      </c>
      <c r="C38" s="161" t="s">
        <v>199</v>
      </c>
      <c r="D38" s="162"/>
      <c r="E38" s="162"/>
      <c r="F38" s="162"/>
      <c r="G38" s="108" t="s">
        <v>232</v>
      </c>
      <c r="H38" s="108" t="s">
        <v>233</v>
      </c>
      <c r="I38" s="108" t="s">
        <v>234</v>
      </c>
    </row>
    <row r="39" spans="1:14" ht="34.5" customHeight="1" x14ac:dyDescent="0.25">
      <c r="B39" s="106">
        <v>1</v>
      </c>
      <c r="C39" s="160" t="s">
        <v>235</v>
      </c>
      <c r="D39" s="160"/>
      <c r="E39" s="160"/>
      <c r="F39" s="160"/>
      <c r="G39" s="105">
        <f>Y9</f>
        <v>35460</v>
      </c>
      <c r="H39" s="104">
        <v>0.8</v>
      </c>
      <c r="I39" s="105">
        <f>G39*H39</f>
        <v>28368</v>
      </c>
    </row>
    <row r="40" spans="1:14" ht="30.75" customHeight="1" thickBot="1" x14ac:dyDescent="0.3">
      <c r="B40" s="106">
        <v>2</v>
      </c>
      <c r="C40" s="160" t="s">
        <v>236</v>
      </c>
      <c r="D40" s="160"/>
      <c r="E40" s="160"/>
      <c r="F40" s="160"/>
      <c r="G40" s="105">
        <f>I29</f>
        <v>2234</v>
      </c>
      <c r="H40" s="104">
        <v>0.2</v>
      </c>
      <c r="I40" s="109">
        <f>G40*H40</f>
        <v>446.8</v>
      </c>
    </row>
    <row r="41" spans="1:14" ht="33.75" customHeight="1" thickBot="1" x14ac:dyDescent="0.3">
      <c r="B41" s="159" t="s">
        <v>237</v>
      </c>
      <c r="C41" s="159"/>
      <c r="D41" s="159"/>
      <c r="E41" s="159"/>
      <c r="F41" s="159"/>
      <c r="G41" s="159"/>
      <c r="H41" s="163"/>
      <c r="I41" s="110">
        <f>SUM(I39:I40)</f>
        <v>28814.799999999999</v>
      </c>
    </row>
    <row r="42" spans="1:14" ht="24" customHeight="1" x14ac:dyDescent="0.25">
      <c r="B42" s="159" t="s">
        <v>238</v>
      </c>
      <c r="C42" s="159"/>
      <c r="D42" s="159"/>
      <c r="E42" s="159"/>
      <c r="F42" s="159"/>
      <c r="G42" s="159"/>
      <c r="H42" s="159"/>
      <c r="I42" s="111">
        <f>I41*0.21</f>
        <v>6051.1079999999993</v>
      </c>
    </row>
    <row r="43" spans="1:14" ht="39.75" customHeight="1" x14ac:dyDescent="0.25">
      <c r="B43" s="159" t="s">
        <v>239</v>
      </c>
      <c r="C43" s="159"/>
      <c r="D43" s="159"/>
      <c r="E43" s="159"/>
      <c r="F43" s="159"/>
      <c r="G43" s="159"/>
      <c r="H43" s="159"/>
      <c r="I43" s="112">
        <f>SUM(I41:I42)</f>
        <v>34865.907999999996</v>
      </c>
      <c r="J43" s="121"/>
    </row>
  </sheetData>
  <autoFilter ref="A1:Y9" xr:uid="{00000000-0009-0000-0000-000004000000}">
    <filterColumn colId="5" showButton="0"/>
  </autoFilter>
  <mergeCells count="19">
    <mergeCell ref="B43:H43"/>
    <mergeCell ref="C38:F38"/>
    <mergeCell ref="C39:F39"/>
    <mergeCell ref="C40:F40"/>
    <mergeCell ref="B41:H41"/>
    <mergeCell ref="B42:H42"/>
    <mergeCell ref="A33:K33"/>
    <mergeCell ref="A34:N35"/>
    <mergeCell ref="A30:I30"/>
    <mergeCell ref="F1:G1"/>
    <mergeCell ref="A24:A25"/>
    <mergeCell ref="C24:C27"/>
    <mergeCell ref="B24:B28"/>
    <mergeCell ref="A31:H31"/>
    <mergeCell ref="A32:K32"/>
    <mergeCell ref="A11:I11"/>
    <mergeCell ref="D24:I24"/>
    <mergeCell ref="A9:X9"/>
    <mergeCell ref="A29:H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45"/>
  <sheetViews>
    <sheetView topLeftCell="A24" zoomScale="70" zoomScaleNormal="70" workbookViewId="0">
      <selection activeCell="G27" sqref="G27:G30"/>
    </sheetView>
  </sheetViews>
  <sheetFormatPr defaultRowHeight="15" x14ac:dyDescent="0.25"/>
  <cols>
    <col min="1" max="1" width="6.140625" customWidth="1"/>
    <col min="3" max="3" width="19.140625" customWidth="1"/>
    <col min="5" max="5" width="7" customWidth="1"/>
    <col min="6" max="6" width="7.140625" customWidth="1"/>
    <col min="7" max="7" width="11.5703125" customWidth="1"/>
    <col min="8" max="8" width="7.42578125" customWidth="1"/>
    <col min="9" max="9" width="9.28515625" customWidth="1"/>
    <col min="10" max="10" width="7.7109375" customWidth="1"/>
    <col min="11" max="11" width="10.7109375" customWidth="1"/>
    <col min="12" max="17" width="6.85546875" customWidth="1"/>
    <col min="18" max="21" width="5.42578125" customWidth="1"/>
    <col min="25" max="25" width="15.42578125" customWidth="1"/>
  </cols>
  <sheetData>
    <row r="1" spans="1:25" s="1" customFormat="1" ht="96.95" customHeight="1" x14ac:dyDescent="0.2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150" t="s">
        <v>5</v>
      </c>
      <c r="G1" s="150"/>
      <c r="H1" s="31" t="s">
        <v>6</v>
      </c>
      <c r="I1" s="31" t="s">
        <v>7</v>
      </c>
      <c r="J1" s="31" t="s">
        <v>8</v>
      </c>
      <c r="K1" s="31" t="s">
        <v>9</v>
      </c>
      <c r="L1" s="4" t="s">
        <v>10</v>
      </c>
      <c r="M1" s="31" t="s">
        <v>11</v>
      </c>
      <c r="N1" s="4" t="s">
        <v>12</v>
      </c>
      <c r="O1" s="31" t="s">
        <v>13</v>
      </c>
      <c r="P1" s="4" t="s">
        <v>14</v>
      </c>
      <c r="Q1" s="31" t="s">
        <v>15</v>
      </c>
      <c r="R1" s="4" t="s">
        <v>16</v>
      </c>
      <c r="S1" s="4" t="s">
        <v>17</v>
      </c>
      <c r="T1" s="31" t="s">
        <v>18</v>
      </c>
      <c r="U1" s="31" t="s">
        <v>19</v>
      </c>
      <c r="V1" s="35" t="s">
        <v>20</v>
      </c>
      <c r="W1" s="36" t="s">
        <v>21</v>
      </c>
      <c r="X1" s="35" t="s">
        <v>22</v>
      </c>
      <c r="Y1" s="35" t="s">
        <v>23</v>
      </c>
    </row>
    <row r="2" spans="1:25" ht="51" x14ac:dyDescent="0.25">
      <c r="A2" s="5" t="s">
        <v>24</v>
      </c>
      <c r="B2" s="6" t="s">
        <v>421</v>
      </c>
      <c r="C2" s="6" t="s">
        <v>422</v>
      </c>
      <c r="D2" s="7" t="s">
        <v>423</v>
      </c>
      <c r="E2" s="78">
        <v>68308</v>
      </c>
      <c r="F2" s="80" t="s">
        <v>243</v>
      </c>
      <c r="G2" s="80" t="s">
        <v>244</v>
      </c>
      <c r="H2" s="81" t="s">
        <v>30</v>
      </c>
      <c r="I2" s="81">
        <v>31</v>
      </c>
      <c r="J2" s="82">
        <v>0</v>
      </c>
      <c r="K2" s="82">
        <v>0</v>
      </c>
      <c r="L2" s="83" t="s">
        <v>31</v>
      </c>
      <c r="M2" s="81">
        <v>420</v>
      </c>
      <c r="N2" s="83" t="s">
        <v>32</v>
      </c>
      <c r="O2" s="84" t="s">
        <v>31</v>
      </c>
      <c r="P2" s="84" t="s">
        <v>31</v>
      </c>
      <c r="Q2" s="81">
        <v>176</v>
      </c>
      <c r="R2" s="82">
        <v>2</v>
      </c>
      <c r="S2" s="82">
        <v>5</v>
      </c>
      <c r="T2" s="81" t="s">
        <v>33</v>
      </c>
      <c r="U2" s="81" t="s">
        <v>33</v>
      </c>
      <c r="V2" s="93" t="s">
        <v>34</v>
      </c>
      <c r="W2" s="38">
        <v>360</v>
      </c>
      <c r="X2" s="39">
        <v>18</v>
      </c>
      <c r="Y2" s="40">
        <f t="shared" ref="Y2:Y10" si="0">W2*X2</f>
        <v>6480</v>
      </c>
    </row>
    <row r="3" spans="1:25" ht="51" x14ac:dyDescent="0.25">
      <c r="A3" s="8" t="s">
        <v>79</v>
      </c>
      <c r="B3" s="9" t="s">
        <v>421</v>
      </c>
      <c r="C3" s="9" t="s">
        <v>424</v>
      </c>
      <c r="D3" s="10" t="s">
        <v>425</v>
      </c>
      <c r="E3" s="78">
        <v>68001</v>
      </c>
      <c r="F3" s="80" t="s">
        <v>426</v>
      </c>
      <c r="G3" s="80" t="s">
        <v>427</v>
      </c>
      <c r="H3" s="81" t="s">
        <v>30</v>
      </c>
      <c r="I3" s="81">
        <v>8</v>
      </c>
      <c r="J3" s="81" t="s">
        <v>68</v>
      </c>
      <c r="K3" s="82">
        <v>0</v>
      </c>
      <c r="L3" s="83" t="s">
        <v>31</v>
      </c>
      <c r="M3" s="82">
        <v>255</v>
      </c>
      <c r="N3" s="83" t="s">
        <v>54</v>
      </c>
      <c r="O3" s="84" t="s">
        <v>31</v>
      </c>
      <c r="P3" s="84" t="s">
        <v>31</v>
      </c>
      <c r="Q3" s="81">
        <v>0</v>
      </c>
      <c r="R3" s="82">
        <v>0</v>
      </c>
      <c r="S3" s="82">
        <v>0</v>
      </c>
      <c r="T3" s="81" t="s">
        <v>33</v>
      </c>
      <c r="U3" s="81" t="s">
        <v>33</v>
      </c>
      <c r="V3" s="93" t="s">
        <v>34</v>
      </c>
      <c r="W3" s="46">
        <v>250</v>
      </c>
      <c r="X3" s="47">
        <v>18</v>
      </c>
      <c r="Y3" s="48">
        <f t="shared" si="0"/>
        <v>4500</v>
      </c>
    </row>
    <row r="4" spans="1:25" ht="51" x14ac:dyDescent="0.25">
      <c r="A4" s="12" t="s">
        <v>138</v>
      </c>
      <c r="B4" s="13" t="s">
        <v>421</v>
      </c>
      <c r="C4" s="13" t="s">
        <v>428</v>
      </c>
      <c r="D4" s="14" t="s">
        <v>429</v>
      </c>
      <c r="E4" s="78">
        <v>71001</v>
      </c>
      <c r="F4" s="80" t="s">
        <v>67</v>
      </c>
      <c r="G4" s="80" t="s">
        <v>64</v>
      </c>
      <c r="H4" s="81" t="s">
        <v>30</v>
      </c>
      <c r="I4" s="81">
        <v>26</v>
      </c>
      <c r="J4" s="82" t="s">
        <v>68</v>
      </c>
      <c r="K4" s="82">
        <v>94.49</v>
      </c>
      <c r="L4" s="83" t="s">
        <v>54</v>
      </c>
      <c r="M4" s="82">
        <v>270</v>
      </c>
      <c r="N4" s="84" t="s">
        <v>73</v>
      </c>
      <c r="O4" s="84" t="s">
        <v>31</v>
      </c>
      <c r="P4" s="84" t="s">
        <v>31</v>
      </c>
      <c r="Q4" s="81">
        <v>150</v>
      </c>
      <c r="R4" s="82">
        <v>2</v>
      </c>
      <c r="S4" s="82">
        <v>5</v>
      </c>
      <c r="T4" s="81" t="s">
        <v>33</v>
      </c>
      <c r="U4" s="81" t="s">
        <v>33</v>
      </c>
      <c r="V4" s="93" t="s">
        <v>34</v>
      </c>
      <c r="W4" s="50">
        <v>350</v>
      </c>
      <c r="X4" s="51">
        <v>18</v>
      </c>
      <c r="Y4" s="52">
        <f t="shared" si="0"/>
        <v>6300</v>
      </c>
    </row>
    <row r="5" spans="1:25" ht="76.5" x14ac:dyDescent="0.25">
      <c r="A5" s="12" t="s">
        <v>138</v>
      </c>
      <c r="B5" s="13" t="s">
        <v>421</v>
      </c>
      <c r="C5" s="13" t="s">
        <v>430</v>
      </c>
      <c r="D5" s="14" t="s">
        <v>431</v>
      </c>
      <c r="E5" s="78">
        <v>70001</v>
      </c>
      <c r="F5" s="80" t="s">
        <v>171</v>
      </c>
      <c r="G5" s="80" t="s">
        <v>147</v>
      </c>
      <c r="H5" s="81" t="s">
        <v>30</v>
      </c>
      <c r="I5" s="81">
        <v>26</v>
      </c>
      <c r="J5" s="82" t="s">
        <v>68</v>
      </c>
      <c r="K5" s="82">
        <v>170</v>
      </c>
      <c r="L5" s="83" t="s">
        <v>54</v>
      </c>
      <c r="M5" s="82">
        <v>190</v>
      </c>
      <c r="N5" s="84" t="s">
        <v>73</v>
      </c>
      <c r="O5" s="84" t="s">
        <v>31</v>
      </c>
      <c r="P5" s="84" t="s">
        <v>31</v>
      </c>
      <c r="Q5" s="81">
        <v>614</v>
      </c>
      <c r="R5" s="82">
        <v>2</v>
      </c>
      <c r="S5" s="82">
        <v>5</v>
      </c>
      <c r="T5" s="81" t="s">
        <v>33</v>
      </c>
      <c r="U5" s="81" t="s">
        <v>33</v>
      </c>
      <c r="V5" s="93" t="s">
        <v>34</v>
      </c>
      <c r="W5" s="50">
        <v>350</v>
      </c>
      <c r="X5" s="51">
        <v>18</v>
      </c>
      <c r="Y5" s="52">
        <f t="shared" si="0"/>
        <v>6300</v>
      </c>
    </row>
    <row r="6" spans="1:25" ht="76.5" x14ac:dyDescent="0.25">
      <c r="A6" s="22" t="s">
        <v>60</v>
      </c>
      <c r="B6" s="23" t="s">
        <v>421</v>
      </c>
      <c r="C6" s="23" t="s">
        <v>432</v>
      </c>
      <c r="D6" s="24" t="s">
        <v>433</v>
      </c>
      <c r="E6" s="78">
        <v>69083</v>
      </c>
      <c r="F6" s="80" t="s">
        <v>146</v>
      </c>
      <c r="G6" s="80" t="s">
        <v>434</v>
      </c>
      <c r="H6" s="81" t="s">
        <v>72</v>
      </c>
      <c r="I6" s="81">
        <v>14</v>
      </c>
      <c r="J6" s="82" t="s">
        <v>68</v>
      </c>
      <c r="K6" s="82">
        <v>120</v>
      </c>
      <c r="L6" s="83" t="s">
        <v>54</v>
      </c>
      <c r="M6" s="82">
        <v>140</v>
      </c>
      <c r="N6" s="84" t="s">
        <v>54</v>
      </c>
      <c r="O6" s="84" t="s">
        <v>31</v>
      </c>
      <c r="P6" s="84" t="s">
        <v>31</v>
      </c>
      <c r="Q6" s="81">
        <v>198.36</v>
      </c>
      <c r="R6" s="82">
        <v>2</v>
      </c>
      <c r="S6" s="82">
        <v>5</v>
      </c>
      <c r="T6" s="81" t="s">
        <v>33</v>
      </c>
      <c r="U6" s="81" t="s">
        <v>33</v>
      </c>
      <c r="V6" s="93" t="s">
        <v>34</v>
      </c>
      <c r="W6" s="42">
        <v>230</v>
      </c>
      <c r="X6" s="43">
        <v>18</v>
      </c>
      <c r="Y6" s="44">
        <f t="shared" si="0"/>
        <v>4140</v>
      </c>
    </row>
    <row r="7" spans="1:25" ht="38.25" x14ac:dyDescent="0.25">
      <c r="A7" s="22" t="s">
        <v>60</v>
      </c>
      <c r="B7" s="23" t="s">
        <v>421</v>
      </c>
      <c r="C7" s="23" t="s">
        <v>435</v>
      </c>
      <c r="D7" s="24" t="s">
        <v>436</v>
      </c>
      <c r="E7" s="78">
        <v>69030</v>
      </c>
      <c r="F7" s="80" t="s">
        <v>146</v>
      </c>
      <c r="G7" s="80" t="s">
        <v>434</v>
      </c>
      <c r="H7" s="81" t="s">
        <v>72</v>
      </c>
      <c r="I7" s="81">
        <v>14</v>
      </c>
      <c r="J7" s="82" t="s">
        <v>68</v>
      </c>
      <c r="K7" s="82">
        <v>58</v>
      </c>
      <c r="L7" s="83" t="s">
        <v>54</v>
      </c>
      <c r="M7" s="82">
        <v>99</v>
      </c>
      <c r="N7" s="84" t="s">
        <v>54</v>
      </c>
      <c r="O7" s="84" t="s">
        <v>31</v>
      </c>
      <c r="P7" s="84" t="s">
        <v>31</v>
      </c>
      <c r="Q7" s="81">
        <v>457.52</v>
      </c>
      <c r="R7" s="82">
        <v>2</v>
      </c>
      <c r="S7" s="82">
        <v>5</v>
      </c>
      <c r="T7" s="81" t="s">
        <v>33</v>
      </c>
      <c r="U7" s="81" t="s">
        <v>33</v>
      </c>
      <c r="V7" s="93" t="s">
        <v>34</v>
      </c>
      <c r="W7" s="42">
        <v>200</v>
      </c>
      <c r="X7" s="43">
        <v>18</v>
      </c>
      <c r="Y7" s="44">
        <f t="shared" si="0"/>
        <v>3600</v>
      </c>
    </row>
    <row r="8" spans="1:25" ht="25.5" x14ac:dyDescent="0.25">
      <c r="A8" s="15" t="s">
        <v>176</v>
      </c>
      <c r="B8" s="16" t="s">
        <v>545</v>
      </c>
      <c r="C8" s="16"/>
      <c r="D8" s="17"/>
      <c r="E8" s="78"/>
      <c r="F8" s="80"/>
      <c r="G8" s="80"/>
      <c r="H8" s="81"/>
      <c r="I8" s="81"/>
      <c r="J8" s="81"/>
      <c r="K8" s="81"/>
      <c r="L8" s="82"/>
      <c r="M8" s="82"/>
      <c r="N8" s="84"/>
      <c r="O8" s="84"/>
      <c r="P8" s="84"/>
      <c r="Q8" s="81"/>
      <c r="R8" s="82"/>
      <c r="S8" s="82"/>
      <c r="T8" s="81"/>
      <c r="U8" s="81"/>
      <c r="V8" s="94"/>
      <c r="W8" s="54"/>
      <c r="X8" s="55"/>
      <c r="Y8" s="56"/>
    </row>
    <row r="9" spans="1:25" ht="25.5" x14ac:dyDescent="0.25">
      <c r="A9" s="15" t="s">
        <v>176</v>
      </c>
      <c r="B9" s="16" t="s">
        <v>545</v>
      </c>
      <c r="C9" s="16"/>
      <c r="D9" s="17"/>
      <c r="E9" s="78"/>
      <c r="F9" s="80"/>
      <c r="G9" s="80"/>
      <c r="H9" s="81"/>
      <c r="I9" s="81"/>
      <c r="J9" s="81"/>
      <c r="K9" s="81"/>
      <c r="L9" s="82"/>
      <c r="M9" s="82"/>
      <c r="N9" s="84"/>
      <c r="O9" s="84"/>
      <c r="P9" s="84"/>
      <c r="Q9" s="81"/>
      <c r="R9" s="82"/>
      <c r="S9" s="82"/>
      <c r="T9" s="81"/>
      <c r="U9" s="81"/>
      <c r="V9" s="94"/>
      <c r="W9" s="54"/>
      <c r="X9" s="55"/>
      <c r="Y9" s="56"/>
    </row>
    <row r="10" spans="1:25" ht="89.25" x14ac:dyDescent="0.25">
      <c r="A10" s="15" t="s">
        <v>176</v>
      </c>
      <c r="B10" s="16" t="s">
        <v>421</v>
      </c>
      <c r="C10" s="16" t="s">
        <v>437</v>
      </c>
      <c r="D10" s="17" t="s">
        <v>438</v>
      </c>
      <c r="E10" s="78">
        <v>22944</v>
      </c>
      <c r="F10" s="80" t="s">
        <v>190</v>
      </c>
      <c r="G10" s="80"/>
      <c r="H10" s="81" t="s">
        <v>30</v>
      </c>
      <c r="I10" s="81">
        <v>1</v>
      </c>
      <c r="J10" s="81">
        <v>0</v>
      </c>
      <c r="K10" s="81">
        <v>8</v>
      </c>
      <c r="L10" s="82">
        <v>0.25</v>
      </c>
      <c r="M10" s="82">
        <v>0</v>
      </c>
      <c r="N10" s="84" t="s">
        <v>31</v>
      </c>
      <c r="O10" s="84" t="s">
        <v>31</v>
      </c>
      <c r="P10" s="84" t="s">
        <v>31</v>
      </c>
      <c r="Q10" s="81">
        <v>5</v>
      </c>
      <c r="R10" s="82">
        <v>1</v>
      </c>
      <c r="S10" s="82">
        <v>0.25</v>
      </c>
      <c r="T10" s="81" t="s">
        <v>33</v>
      </c>
      <c r="U10" s="81" t="s">
        <v>33</v>
      </c>
      <c r="V10" s="94" t="s">
        <v>177</v>
      </c>
      <c r="W10" s="54">
        <v>8</v>
      </c>
      <c r="X10" s="55">
        <v>18</v>
      </c>
      <c r="Y10" s="65">
        <f t="shared" si="0"/>
        <v>144</v>
      </c>
    </row>
    <row r="11" spans="1:25" x14ac:dyDescent="0.25">
      <c r="A11" s="157" t="s">
        <v>195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74">
        <f>SUM(Y2:Y10)</f>
        <v>31464</v>
      </c>
    </row>
    <row r="13" spans="1:25" ht="15" customHeight="1" x14ac:dyDescent="0.25">
      <c r="A13" s="145" t="s">
        <v>196</v>
      </c>
      <c r="B13" s="146"/>
      <c r="C13" s="146"/>
      <c r="D13" s="146"/>
      <c r="E13" s="146"/>
      <c r="F13" s="146"/>
      <c r="G13" s="146"/>
      <c r="H13" s="146"/>
      <c r="I13" s="147"/>
    </row>
    <row r="14" spans="1:25" s="18" customFormat="1" ht="116.25" customHeight="1" x14ac:dyDescent="0.25">
      <c r="A14" s="57" t="s">
        <v>197</v>
      </c>
      <c r="B14" s="57" t="s">
        <v>198</v>
      </c>
      <c r="C14" s="57" t="s">
        <v>199</v>
      </c>
      <c r="D14" s="57" t="s">
        <v>200</v>
      </c>
      <c r="E14" s="57" t="s">
        <v>201</v>
      </c>
      <c r="F14" s="57" t="s">
        <v>20</v>
      </c>
      <c r="G14" s="58" t="s">
        <v>21</v>
      </c>
      <c r="H14" s="57" t="s">
        <v>202</v>
      </c>
      <c r="I14" s="96" t="s">
        <v>23</v>
      </c>
    </row>
    <row r="15" spans="1:25" s="18" customFormat="1" ht="67.5" customHeight="1" x14ac:dyDescent="0.25">
      <c r="A15" s="32">
        <v>1</v>
      </c>
      <c r="B15" s="32" t="s">
        <v>421</v>
      </c>
      <c r="C15" s="25" t="s">
        <v>321</v>
      </c>
      <c r="D15" s="32" t="s">
        <v>33</v>
      </c>
      <c r="E15" s="25" t="s">
        <v>204</v>
      </c>
      <c r="F15" s="32" t="s">
        <v>205</v>
      </c>
      <c r="G15" s="26">
        <v>4</v>
      </c>
      <c r="H15" s="29">
        <v>25</v>
      </c>
      <c r="I15" s="26">
        <f>G15*H15</f>
        <v>100</v>
      </c>
    </row>
    <row r="16" spans="1:25" s="18" customFormat="1" ht="51" customHeight="1" x14ac:dyDescent="0.25">
      <c r="A16" s="32">
        <v>2</v>
      </c>
      <c r="B16" s="32" t="s">
        <v>421</v>
      </c>
      <c r="C16" s="25" t="s">
        <v>322</v>
      </c>
      <c r="D16" s="32" t="s">
        <v>33</v>
      </c>
      <c r="E16" s="25" t="s">
        <v>204</v>
      </c>
      <c r="F16" s="32" t="s">
        <v>207</v>
      </c>
      <c r="G16" s="26">
        <v>0.6</v>
      </c>
      <c r="H16" s="29">
        <v>250</v>
      </c>
      <c r="I16" s="26">
        <f t="shared" ref="I16:I25" si="1">G16*H16</f>
        <v>150</v>
      </c>
    </row>
    <row r="17" spans="1:9" s="18" customFormat="1" ht="56.25" customHeight="1" x14ac:dyDescent="0.25">
      <c r="A17" s="32">
        <v>3</v>
      </c>
      <c r="B17" s="32" t="s">
        <v>421</v>
      </c>
      <c r="C17" s="25" t="s">
        <v>208</v>
      </c>
      <c r="D17" s="32" t="s">
        <v>33</v>
      </c>
      <c r="E17" s="25" t="s">
        <v>204</v>
      </c>
      <c r="F17" s="32" t="s">
        <v>207</v>
      </c>
      <c r="G17" s="26">
        <v>0.08</v>
      </c>
      <c r="H17" s="29">
        <v>1500</v>
      </c>
      <c r="I17" s="26">
        <f t="shared" si="1"/>
        <v>120</v>
      </c>
    </row>
    <row r="18" spans="1:9" s="18" customFormat="1" ht="47.25" customHeight="1" x14ac:dyDescent="0.25">
      <c r="A18" s="32">
        <v>4</v>
      </c>
      <c r="B18" s="32" t="s">
        <v>421</v>
      </c>
      <c r="C18" s="25" t="s">
        <v>209</v>
      </c>
      <c r="D18" s="32" t="s">
        <v>33</v>
      </c>
      <c r="E18" s="25" t="s">
        <v>204</v>
      </c>
      <c r="F18" s="32" t="s">
        <v>207</v>
      </c>
      <c r="G18" s="26">
        <v>0.08</v>
      </c>
      <c r="H18" s="29">
        <v>900</v>
      </c>
      <c r="I18" s="26">
        <f t="shared" si="1"/>
        <v>72</v>
      </c>
    </row>
    <row r="19" spans="1:9" s="18" customFormat="1" ht="48" customHeight="1" x14ac:dyDescent="0.25">
      <c r="A19" s="32">
        <v>5</v>
      </c>
      <c r="B19" s="32" t="s">
        <v>421</v>
      </c>
      <c r="C19" s="25" t="s">
        <v>210</v>
      </c>
      <c r="D19" s="32" t="s">
        <v>33</v>
      </c>
      <c r="E19" s="25" t="s">
        <v>204</v>
      </c>
      <c r="F19" s="32" t="s">
        <v>207</v>
      </c>
      <c r="G19" s="26">
        <v>0.08</v>
      </c>
      <c r="H19" s="29">
        <v>2500</v>
      </c>
      <c r="I19" s="26">
        <f t="shared" si="1"/>
        <v>200</v>
      </c>
    </row>
    <row r="20" spans="1:9" s="18" customFormat="1" ht="65.25" customHeight="1" x14ac:dyDescent="0.25">
      <c r="A20" s="32">
        <v>6</v>
      </c>
      <c r="B20" s="32" t="s">
        <v>421</v>
      </c>
      <c r="C20" s="25" t="s">
        <v>211</v>
      </c>
      <c r="D20" s="32" t="s">
        <v>33</v>
      </c>
      <c r="E20" s="25" t="s">
        <v>204</v>
      </c>
      <c r="F20" s="32" t="s">
        <v>212</v>
      </c>
      <c r="G20" s="26">
        <v>0.6</v>
      </c>
      <c r="H20" s="29">
        <v>350</v>
      </c>
      <c r="I20" s="26">
        <f t="shared" si="1"/>
        <v>210</v>
      </c>
    </row>
    <row r="21" spans="1:9" s="18" customFormat="1" ht="51.75" customHeight="1" x14ac:dyDescent="0.25">
      <c r="A21" s="32">
        <v>7</v>
      </c>
      <c r="B21" s="32" t="s">
        <v>421</v>
      </c>
      <c r="C21" s="25" t="s">
        <v>213</v>
      </c>
      <c r="D21" s="32" t="s">
        <v>33</v>
      </c>
      <c r="E21" s="25" t="s">
        <v>204</v>
      </c>
      <c r="F21" s="32" t="s">
        <v>212</v>
      </c>
      <c r="G21" s="26">
        <v>0.08</v>
      </c>
      <c r="H21" s="29">
        <v>10000</v>
      </c>
      <c r="I21" s="26">
        <f t="shared" si="1"/>
        <v>800</v>
      </c>
    </row>
    <row r="22" spans="1:9" s="18" customFormat="1" ht="59.25" customHeight="1" x14ac:dyDescent="0.25">
      <c r="A22" s="32">
        <v>8</v>
      </c>
      <c r="B22" s="32" t="s">
        <v>421</v>
      </c>
      <c r="C22" s="25" t="s">
        <v>214</v>
      </c>
      <c r="D22" s="32" t="s">
        <v>33</v>
      </c>
      <c r="E22" s="25" t="s">
        <v>204</v>
      </c>
      <c r="F22" s="32" t="s">
        <v>215</v>
      </c>
      <c r="G22" s="26">
        <v>1</v>
      </c>
      <c r="H22" s="29">
        <v>100</v>
      </c>
      <c r="I22" s="26">
        <f t="shared" si="1"/>
        <v>100</v>
      </c>
    </row>
    <row r="23" spans="1:9" s="18" customFormat="1" ht="57" customHeight="1" x14ac:dyDescent="0.25">
      <c r="A23" s="32">
        <v>9</v>
      </c>
      <c r="B23" s="32" t="s">
        <v>421</v>
      </c>
      <c r="C23" s="25" t="s">
        <v>216</v>
      </c>
      <c r="D23" s="32" t="s">
        <v>33</v>
      </c>
      <c r="E23" s="25" t="s">
        <v>204</v>
      </c>
      <c r="F23" s="32" t="s">
        <v>215</v>
      </c>
      <c r="G23" s="26">
        <v>1</v>
      </c>
      <c r="H23" s="29">
        <v>230</v>
      </c>
      <c r="I23" s="26">
        <f t="shared" si="1"/>
        <v>230</v>
      </c>
    </row>
    <row r="24" spans="1:9" s="18" customFormat="1" ht="84.75" customHeight="1" x14ac:dyDescent="0.25">
      <c r="A24" s="32">
        <v>10</v>
      </c>
      <c r="B24" s="32" t="s">
        <v>421</v>
      </c>
      <c r="C24" s="25" t="s">
        <v>217</v>
      </c>
      <c r="D24" s="32" t="s">
        <v>33</v>
      </c>
      <c r="E24" s="25" t="s">
        <v>204</v>
      </c>
      <c r="F24" s="32" t="s">
        <v>215</v>
      </c>
      <c r="G24" s="26">
        <v>0.08</v>
      </c>
      <c r="H24" s="29">
        <v>100</v>
      </c>
      <c r="I24" s="26">
        <f t="shared" si="1"/>
        <v>8</v>
      </c>
    </row>
    <row r="25" spans="1:9" s="18" customFormat="1" ht="62.25" customHeight="1" x14ac:dyDescent="0.25">
      <c r="A25" s="32">
        <v>11</v>
      </c>
      <c r="B25" s="32" t="s">
        <v>421</v>
      </c>
      <c r="C25" s="25" t="s">
        <v>218</v>
      </c>
      <c r="D25" s="32" t="s">
        <v>33</v>
      </c>
      <c r="E25" s="25" t="s">
        <v>204</v>
      </c>
      <c r="F25" s="32" t="s">
        <v>212</v>
      </c>
      <c r="G25" s="26">
        <v>0.08</v>
      </c>
      <c r="H25" s="29">
        <v>2500</v>
      </c>
      <c r="I25" s="26">
        <f t="shared" si="1"/>
        <v>200</v>
      </c>
    </row>
    <row r="26" spans="1:9" s="18" customFormat="1" ht="21.75" customHeight="1" x14ac:dyDescent="0.25">
      <c r="A26" s="164">
        <v>12</v>
      </c>
      <c r="B26" s="154" t="s">
        <v>421</v>
      </c>
      <c r="C26" s="165" t="s">
        <v>219</v>
      </c>
      <c r="D26" s="148" t="s">
        <v>220</v>
      </c>
      <c r="E26" s="148"/>
      <c r="F26" s="148"/>
      <c r="G26" s="148"/>
      <c r="H26" s="148"/>
      <c r="I26" s="148"/>
    </row>
    <row r="27" spans="1:9" s="18" customFormat="1" ht="38.25" customHeight="1" x14ac:dyDescent="0.25">
      <c r="A27" s="164"/>
      <c r="B27" s="154"/>
      <c r="C27" s="166"/>
      <c r="D27" s="25" t="s">
        <v>221</v>
      </c>
      <c r="E27" s="25" t="s">
        <v>204</v>
      </c>
      <c r="F27" s="32" t="s">
        <v>222</v>
      </c>
      <c r="G27" s="26">
        <v>8</v>
      </c>
      <c r="H27" s="141">
        <v>15</v>
      </c>
      <c r="I27" s="26">
        <f>G27*H27</f>
        <v>120</v>
      </c>
    </row>
    <row r="28" spans="1:9" s="18" customFormat="1" ht="38.25" customHeight="1" x14ac:dyDescent="0.25">
      <c r="A28" s="32">
        <v>13</v>
      </c>
      <c r="B28" s="154"/>
      <c r="C28" s="166"/>
      <c r="D28" s="25" t="s">
        <v>223</v>
      </c>
      <c r="E28" s="25" t="s">
        <v>204</v>
      </c>
      <c r="F28" s="32" t="s">
        <v>222</v>
      </c>
      <c r="G28" s="26">
        <v>8</v>
      </c>
      <c r="H28" s="141">
        <v>10</v>
      </c>
      <c r="I28" s="26">
        <f t="shared" ref="I28:I30" si="2">G28*H28</f>
        <v>80</v>
      </c>
    </row>
    <row r="29" spans="1:9" s="18" customFormat="1" ht="38.25" customHeight="1" x14ac:dyDescent="0.25">
      <c r="A29" s="33">
        <v>14</v>
      </c>
      <c r="B29" s="154"/>
      <c r="C29" s="166"/>
      <c r="D29" s="25" t="s">
        <v>224</v>
      </c>
      <c r="E29" s="25" t="s">
        <v>204</v>
      </c>
      <c r="F29" s="32" t="s">
        <v>222</v>
      </c>
      <c r="G29" s="26">
        <v>8</v>
      </c>
      <c r="H29" s="141">
        <v>3</v>
      </c>
      <c r="I29" s="26">
        <f t="shared" si="2"/>
        <v>24</v>
      </c>
    </row>
    <row r="30" spans="1:9" s="18" customFormat="1" ht="60" x14ac:dyDescent="0.25">
      <c r="A30" s="114">
        <v>15</v>
      </c>
      <c r="B30" s="155"/>
      <c r="C30" s="116" t="s">
        <v>225</v>
      </c>
      <c r="D30" s="66" t="s">
        <v>33</v>
      </c>
      <c r="E30" s="117" t="s">
        <v>204</v>
      </c>
      <c r="F30" s="33" t="s">
        <v>222</v>
      </c>
      <c r="G30" s="26">
        <v>8</v>
      </c>
      <c r="H30" s="142">
        <v>8</v>
      </c>
      <c r="I30" s="26">
        <f t="shared" si="2"/>
        <v>64</v>
      </c>
    </row>
    <row r="31" spans="1:9" s="18" customFormat="1" ht="12" customHeight="1" x14ac:dyDescent="0.25">
      <c r="A31" s="149" t="s">
        <v>226</v>
      </c>
      <c r="B31" s="149"/>
      <c r="C31" s="149"/>
      <c r="D31" s="149"/>
      <c r="E31" s="149"/>
      <c r="F31" s="149"/>
      <c r="G31" s="149"/>
      <c r="H31" s="149"/>
      <c r="I31" s="113">
        <f>+SUM(I15:I25)+SUM(I27:I30)</f>
        <v>2478</v>
      </c>
    </row>
    <row r="32" spans="1:9" s="18" customFormat="1" ht="12" x14ac:dyDescent="0.25">
      <c r="A32" s="156" t="s">
        <v>227</v>
      </c>
      <c r="B32" s="156"/>
      <c r="C32" s="156"/>
      <c r="D32" s="156"/>
      <c r="E32" s="156"/>
      <c r="F32" s="156"/>
      <c r="G32" s="156"/>
      <c r="H32" s="156"/>
      <c r="I32" s="156"/>
    </row>
    <row r="33" spans="1:14" s="18" customFormat="1" ht="19.5" customHeight="1" x14ac:dyDescent="0.25">
      <c r="A33" s="143" t="s">
        <v>228</v>
      </c>
      <c r="B33" s="143"/>
      <c r="C33" s="143"/>
      <c r="D33" s="143"/>
      <c r="E33" s="143"/>
      <c r="F33" s="143"/>
      <c r="G33" s="143"/>
      <c r="H33" s="143"/>
      <c r="I33" s="30"/>
    </row>
    <row r="34" spans="1:14" s="18" customFormat="1" ht="19.5" customHeight="1" x14ac:dyDescent="0.25">
      <c r="A34" s="143" t="s">
        <v>229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</row>
    <row r="35" spans="1:14" s="18" customFormat="1" ht="12" x14ac:dyDescent="0.2">
      <c r="A35" s="144" t="s">
        <v>230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4"/>
    </row>
    <row r="36" spans="1:14" s="18" customFormat="1" ht="12" customHeight="1" x14ac:dyDescent="0.25">
      <c r="A36" s="143" t="s">
        <v>231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</row>
    <row r="37" spans="1:14" s="18" customFormat="1" ht="12" customHeight="1" x14ac:dyDescent="0.25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</row>
    <row r="40" spans="1:14" ht="100.5" x14ac:dyDescent="0.25">
      <c r="B40" s="107" t="s">
        <v>197</v>
      </c>
      <c r="C40" s="161" t="s">
        <v>199</v>
      </c>
      <c r="D40" s="162"/>
      <c r="E40" s="162"/>
      <c r="F40" s="162"/>
      <c r="G40" s="108" t="s">
        <v>232</v>
      </c>
      <c r="H40" s="108" t="s">
        <v>233</v>
      </c>
      <c r="I40" s="108" t="s">
        <v>234</v>
      </c>
    </row>
    <row r="41" spans="1:14" ht="34.5" customHeight="1" x14ac:dyDescent="0.25">
      <c r="B41" s="106">
        <v>1</v>
      </c>
      <c r="C41" s="160" t="s">
        <v>235</v>
      </c>
      <c r="D41" s="160"/>
      <c r="E41" s="160"/>
      <c r="F41" s="160"/>
      <c r="G41" s="105">
        <f>Y11</f>
        <v>31464</v>
      </c>
      <c r="H41" s="104">
        <v>0.8</v>
      </c>
      <c r="I41" s="105">
        <f>G41*H41</f>
        <v>25171.200000000001</v>
      </c>
    </row>
    <row r="42" spans="1:14" ht="30.75" customHeight="1" thickBot="1" x14ac:dyDescent="0.3">
      <c r="B42" s="106">
        <v>2</v>
      </c>
      <c r="C42" s="160" t="s">
        <v>236</v>
      </c>
      <c r="D42" s="160"/>
      <c r="E42" s="160"/>
      <c r="F42" s="160"/>
      <c r="G42" s="105">
        <f>I31</f>
        <v>2478</v>
      </c>
      <c r="H42" s="104">
        <v>0.2</v>
      </c>
      <c r="I42" s="109">
        <f>G42*H42</f>
        <v>495.6</v>
      </c>
    </row>
    <row r="43" spans="1:14" ht="33.75" customHeight="1" thickBot="1" x14ac:dyDescent="0.3">
      <c r="B43" s="159" t="s">
        <v>237</v>
      </c>
      <c r="C43" s="159"/>
      <c r="D43" s="159"/>
      <c r="E43" s="159"/>
      <c r="F43" s="159"/>
      <c r="G43" s="159"/>
      <c r="H43" s="163"/>
      <c r="I43" s="110">
        <f>SUM(I41:I42)</f>
        <v>25666.799999999999</v>
      </c>
    </row>
    <row r="44" spans="1:14" ht="24" customHeight="1" x14ac:dyDescent="0.25">
      <c r="B44" s="159" t="s">
        <v>238</v>
      </c>
      <c r="C44" s="159"/>
      <c r="D44" s="159"/>
      <c r="E44" s="159"/>
      <c r="F44" s="159"/>
      <c r="G44" s="159"/>
      <c r="H44" s="159"/>
      <c r="I44" s="111">
        <f>I43*0.21</f>
        <v>5390.0279999999993</v>
      </c>
    </row>
    <row r="45" spans="1:14" ht="39.75" customHeight="1" x14ac:dyDescent="0.25">
      <c r="B45" s="159" t="s">
        <v>239</v>
      </c>
      <c r="C45" s="159"/>
      <c r="D45" s="159"/>
      <c r="E45" s="159"/>
      <c r="F45" s="159"/>
      <c r="G45" s="159"/>
      <c r="H45" s="159"/>
      <c r="I45" s="112">
        <f>SUM(I43:I44)</f>
        <v>31056.827999999998</v>
      </c>
      <c r="J45" s="121"/>
    </row>
  </sheetData>
  <autoFilter ref="A1:Y11" xr:uid="{00000000-0009-0000-0000-000005000000}">
    <filterColumn colId="5" showButton="0"/>
  </autoFilter>
  <mergeCells count="19">
    <mergeCell ref="B45:H45"/>
    <mergeCell ref="C40:F40"/>
    <mergeCell ref="C41:F41"/>
    <mergeCell ref="C42:F42"/>
    <mergeCell ref="B43:H43"/>
    <mergeCell ref="B44:H44"/>
    <mergeCell ref="A35:K35"/>
    <mergeCell ref="A36:N37"/>
    <mergeCell ref="A32:I32"/>
    <mergeCell ref="F1:G1"/>
    <mergeCell ref="A26:A27"/>
    <mergeCell ref="C26:C29"/>
    <mergeCell ref="B26:B30"/>
    <mergeCell ref="A33:H33"/>
    <mergeCell ref="A34:K34"/>
    <mergeCell ref="A13:I13"/>
    <mergeCell ref="D26:I26"/>
    <mergeCell ref="A11:X11"/>
    <mergeCell ref="A31:H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44"/>
  <sheetViews>
    <sheetView topLeftCell="B26" zoomScale="70" zoomScaleNormal="70" workbookViewId="0">
      <selection activeCell="G26" sqref="G26:G29"/>
    </sheetView>
  </sheetViews>
  <sheetFormatPr defaultRowHeight="15" x14ac:dyDescent="0.25"/>
  <cols>
    <col min="1" max="1" width="6.140625" customWidth="1"/>
    <col min="3" max="3" width="17.85546875" customWidth="1"/>
    <col min="5" max="5" width="7.28515625" customWidth="1"/>
    <col min="6" max="6" width="7.140625" customWidth="1"/>
    <col min="7" max="7" width="12" customWidth="1"/>
    <col min="8" max="8" width="7.42578125" customWidth="1"/>
    <col min="9" max="9" width="9.28515625" customWidth="1"/>
    <col min="10" max="10" width="7.7109375" customWidth="1"/>
    <col min="11" max="11" width="10.7109375" customWidth="1"/>
    <col min="12" max="14" width="18.140625" customWidth="1"/>
    <col min="15" max="19" width="12.42578125" customWidth="1"/>
    <col min="25" max="25" width="11.5703125" customWidth="1"/>
  </cols>
  <sheetData>
    <row r="1" spans="1:25" s="1" customFormat="1" ht="114.75" x14ac:dyDescent="0.2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150" t="s">
        <v>5</v>
      </c>
      <c r="G1" s="150"/>
      <c r="H1" s="31" t="s">
        <v>6</v>
      </c>
      <c r="I1" s="31" t="s">
        <v>7</v>
      </c>
      <c r="J1" s="31" t="s">
        <v>8</v>
      </c>
      <c r="K1" s="31" t="s">
        <v>9</v>
      </c>
      <c r="L1" s="4" t="s">
        <v>10</v>
      </c>
      <c r="M1" s="31" t="s">
        <v>11</v>
      </c>
      <c r="N1" s="4" t="s">
        <v>12</v>
      </c>
      <c r="O1" s="31" t="s">
        <v>13</v>
      </c>
      <c r="P1" s="4" t="s">
        <v>14</v>
      </c>
      <c r="Q1" s="31" t="s">
        <v>15</v>
      </c>
      <c r="R1" s="4" t="s">
        <v>16</v>
      </c>
      <c r="S1" s="4" t="s">
        <v>17</v>
      </c>
      <c r="T1" s="31" t="s">
        <v>18</v>
      </c>
      <c r="U1" s="31" t="s">
        <v>19</v>
      </c>
      <c r="V1" s="35" t="s">
        <v>20</v>
      </c>
      <c r="W1" s="36" t="s">
        <v>21</v>
      </c>
      <c r="X1" s="35" t="s">
        <v>22</v>
      </c>
      <c r="Y1" s="35" t="s">
        <v>23</v>
      </c>
    </row>
    <row r="2" spans="1:25" ht="38.25" x14ac:dyDescent="0.25">
      <c r="A2" s="5" t="s">
        <v>24</v>
      </c>
      <c r="B2" s="6" t="s">
        <v>439</v>
      </c>
      <c r="C2" s="6" t="s">
        <v>440</v>
      </c>
      <c r="D2" s="7" t="s">
        <v>441</v>
      </c>
      <c r="E2" s="78">
        <v>87045</v>
      </c>
      <c r="F2" s="80" t="s">
        <v>442</v>
      </c>
      <c r="G2" s="80" t="s">
        <v>443</v>
      </c>
      <c r="H2" s="81" t="s">
        <v>30</v>
      </c>
      <c r="I2" s="81">
        <v>28</v>
      </c>
      <c r="J2" s="82">
        <v>0</v>
      </c>
      <c r="K2" s="82">
        <v>0</v>
      </c>
      <c r="L2" s="83" t="s">
        <v>31</v>
      </c>
      <c r="M2" s="81">
        <v>276.58999999999997</v>
      </c>
      <c r="N2" s="84" t="s">
        <v>73</v>
      </c>
      <c r="O2" s="84" t="s">
        <v>31</v>
      </c>
      <c r="P2" s="84" t="s">
        <v>31</v>
      </c>
      <c r="Q2" s="81">
        <v>860</v>
      </c>
      <c r="R2" s="82">
        <v>2</v>
      </c>
      <c r="S2" s="82">
        <v>5</v>
      </c>
      <c r="T2" s="81" t="s">
        <v>33</v>
      </c>
      <c r="U2" s="81" t="s">
        <v>33</v>
      </c>
      <c r="V2" s="37" t="s">
        <v>34</v>
      </c>
      <c r="W2" s="38">
        <v>380</v>
      </c>
      <c r="X2" s="39">
        <v>18</v>
      </c>
      <c r="Y2" s="40">
        <f t="shared" ref="Y2:Y9" si="0">W2*X2</f>
        <v>6840</v>
      </c>
    </row>
    <row r="3" spans="1:25" ht="38.25" x14ac:dyDescent="0.25">
      <c r="A3" s="5" t="s">
        <v>24</v>
      </c>
      <c r="B3" s="6" t="s">
        <v>439</v>
      </c>
      <c r="C3" s="6" t="s">
        <v>444</v>
      </c>
      <c r="D3" s="7" t="s">
        <v>445</v>
      </c>
      <c r="E3" s="78">
        <v>87101</v>
      </c>
      <c r="F3" s="80" t="s">
        <v>446</v>
      </c>
      <c r="G3" s="80"/>
      <c r="H3" s="81" t="s">
        <v>30</v>
      </c>
      <c r="I3" s="81">
        <v>1</v>
      </c>
      <c r="J3" s="82">
        <v>0</v>
      </c>
      <c r="K3" s="82">
        <v>0</v>
      </c>
      <c r="L3" s="83" t="s">
        <v>31</v>
      </c>
      <c r="M3" s="81">
        <v>482.71000000000004</v>
      </c>
      <c r="N3" s="83" t="s">
        <v>32</v>
      </c>
      <c r="O3" s="84" t="s">
        <v>31</v>
      </c>
      <c r="P3" s="84" t="s">
        <v>31</v>
      </c>
      <c r="Q3" s="81">
        <v>500</v>
      </c>
      <c r="R3" s="83" t="s">
        <v>43</v>
      </c>
      <c r="S3" s="83" t="s">
        <v>249</v>
      </c>
      <c r="T3" s="81" t="s">
        <v>33</v>
      </c>
      <c r="U3" s="81" t="s">
        <v>33</v>
      </c>
      <c r="V3" s="37" t="s">
        <v>34</v>
      </c>
      <c r="W3" s="38">
        <v>400</v>
      </c>
      <c r="X3" s="39">
        <v>18</v>
      </c>
      <c r="Y3" s="40">
        <f t="shared" si="0"/>
        <v>7200</v>
      </c>
    </row>
    <row r="4" spans="1:25" ht="38.25" x14ac:dyDescent="0.25">
      <c r="A4" s="8" t="s">
        <v>79</v>
      </c>
      <c r="B4" s="9" t="s">
        <v>439</v>
      </c>
      <c r="C4" s="9" t="s">
        <v>447</v>
      </c>
      <c r="D4" s="10" t="s">
        <v>448</v>
      </c>
      <c r="E4" s="78">
        <v>87001</v>
      </c>
      <c r="F4" s="80" t="s">
        <v>171</v>
      </c>
      <c r="G4" s="80" t="s">
        <v>147</v>
      </c>
      <c r="H4" s="81" t="s">
        <v>30</v>
      </c>
      <c r="I4" s="81">
        <v>5</v>
      </c>
      <c r="J4" s="82">
        <v>0</v>
      </c>
      <c r="K4" s="82">
        <v>0</v>
      </c>
      <c r="L4" s="83" t="s">
        <v>31</v>
      </c>
      <c r="M4" s="81">
        <v>102.71</v>
      </c>
      <c r="N4" s="83" t="s">
        <v>54</v>
      </c>
      <c r="O4" s="84" t="s">
        <v>31</v>
      </c>
      <c r="P4" s="84" t="s">
        <v>31</v>
      </c>
      <c r="Q4" s="81">
        <v>0</v>
      </c>
      <c r="R4" s="82">
        <v>0</v>
      </c>
      <c r="S4" s="82">
        <v>0</v>
      </c>
      <c r="T4" s="81" t="s">
        <v>33</v>
      </c>
      <c r="U4" s="81" t="s">
        <v>33</v>
      </c>
      <c r="V4" s="45" t="s">
        <v>34</v>
      </c>
      <c r="W4" s="46">
        <v>210</v>
      </c>
      <c r="X4" s="47">
        <v>18</v>
      </c>
      <c r="Y4" s="48">
        <f t="shared" si="0"/>
        <v>3780</v>
      </c>
    </row>
    <row r="5" spans="1:25" ht="38.25" x14ac:dyDescent="0.25">
      <c r="A5" s="12" t="s">
        <v>138</v>
      </c>
      <c r="B5" s="13" t="s">
        <v>439</v>
      </c>
      <c r="C5" s="13" t="s">
        <v>449</v>
      </c>
      <c r="D5" s="14" t="s">
        <v>450</v>
      </c>
      <c r="E5" s="78">
        <v>89001</v>
      </c>
      <c r="F5" s="80" t="s">
        <v>171</v>
      </c>
      <c r="G5" s="80" t="s">
        <v>147</v>
      </c>
      <c r="H5" s="81" t="s">
        <v>30</v>
      </c>
      <c r="I5" s="81">
        <v>32</v>
      </c>
      <c r="J5" s="82" t="s">
        <v>68</v>
      </c>
      <c r="K5" s="82">
        <v>102</v>
      </c>
      <c r="L5" s="83" t="s">
        <v>54</v>
      </c>
      <c r="M5" s="82">
        <v>135</v>
      </c>
      <c r="N5" s="84" t="s">
        <v>73</v>
      </c>
      <c r="O5" s="84" t="s">
        <v>31</v>
      </c>
      <c r="P5" s="84" t="s">
        <v>31</v>
      </c>
      <c r="Q5" s="81">
        <v>420</v>
      </c>
      <c r="R5" s="82">
        <v>2</v>
      </c>
      <c r="S5" s="82">
        <v>5</v>
      </c>
      <c r="T5" s="85" t="s">
        <v>33</v>
      </c>
      <c r="U5" s="85" t="s">
        <v>33</v>
      </c>
      <c r="V5" s="49" t="s">
        <v>34</v>
      </c>
      <c r="W5" s="50">
        <v>300</v>
      </c>
      <c r="X5" s="51">
        <v>18</v>
      </c>
      <c r="Y5" s="52">
        <f t="shared" si="0"/>
        <v>5400</v>
      </c>
    </row>
    <row r="6" spans="1:25" ht="63.75" x14ac:dyDescent="0.25">
      <c r="A6" s="12" t="s">
        <v>138</v>
      </c>
      <c r="B6" s="13" t="s">
        <v>439</v>
      </c>
      <c r="C6" s="13" t="s">
        <v>451</v>
      </c>
      <c r="D6" s="14" t="s">
        <v>452</v>
      </c>
      <c r="E6" s="78">
        <v>90001</v>
      </c>
      <c r="F6" s="80" t="s">
        <v>171</v>
      </c>
      <c r="G6" s="80" t="s">
        <v>147</v>
      </c>
      <c r="H6" s="81" t="s">
        <v>30</v>
      </c>
      <c r="I6" s="81">
        <v>31</v>
      </c>
      <c r="J6" s="82" t="s">
        <v>68</v>
      </c>
      <c r="K6" s="82">
        <v>116.87</v>
      </c>
      <c r="L6" s="83" t="s">
        <v>54</v>
      </c>
      <c r="M6" s="82">
        <v>290</v>
      </c>
      <c r="N6" s="84" t="s">
        <v>73</v>
      </c>
      <c r="O6" s="84" t="s">
        <v>31</v>
      </c>
      <c r="P6" s="84" t="s">
        <v>31</v>
      </c>
      <c r="Q6" s="81">
        <v>1000</v>
      </c>
      <c r="R6" s="82">
        <v>2</v>
      </c>
      <c r="S6" s="82">
        <v>5</v>
      </c>
      <c r="T6" s="85" t="s">
        <v>33</v>
      </c>
      <c r="U6" s="85" t="s">
        <v>33</v>
      </c>
      <c r="V6" s="49" t="s">
        <v>34</v>
      </c>
      <c r="W6" s="50">
        <v>480</v>
      </c>
      <c r="X6" s="51">
        <v>18</v>
      </c>
      <c r="Y6" s="52">
        <f t="shared" si="0"/>
        <v>8640</v>
      </c>
    </row>
    <row r="7" spans="1:25" s="125" customFormat="1" ht="51" x14ac:dyDescent="0.25">
      <c r="A7" s="127" t="s">
        <v>60</v>
      </c>
      <c r="B7" s="128" t="s">
        <v>439</v>
      </c>
      <c r="C7" s="128" t="s">
        <v>453</v>
      </c>
      <c r="D7" s="129" t="s">
        <v>454</v>
      </c>
      <c r="E7" s="130">
        <v>89022</v>
      </c>
      <c r="F7" s="131" t="s">
        <v>455</v>
      </c>
      <c r="G7" s="131"/>
      <c r="H7" s="132" t="s">
        <v>30</v>
      </c>
      <c r="I7" s="132">
        <v>1</v>
      </c>
      <c r="J7" s="132">
        <v>0</v>
      </c>
      <c r="K7" s="133">
        <v>50</v>
      </c>
      <c r="L7" s="134" t="s">
        <v>456</v>
      </c>
      <c r="M7" s="133">
        <v>0</v>
      </c>
      <c r="N7" s="135" t="s">
        <v>456</v>
      </c>
      <c r="O7" s="135" t="s">
        <v>31</v>
      </c>
      <c r="P7" s="135" t="s">
        <v>31</v>
      </c>
      <c r="Q7" s="132">
        <v>70</v>
      </c>
      <c r="R7" s="133">
        <v>1</v>
      </c>
      <c r="S7" s="133">
        <v>3</v>
      </c>
      <c r="T7" s="136" t="s">
        <v>33</v>
      </c>
      <c r="U7" s="136" t="s">
        <v>33</v>
      </c>
      <c r="V7" s="137" t="s">
        <v>34</v>
      </c>
      <c r="W7" s="138">
        <v>0</v>
      </c>
      <c r="X7" s="139">
        <v>18</v>
      </c>
      <c r="Y7" s="140">
        <f t="shared" si="0"/>
        <v>0</v>
      </c>
    </row>
    <row r="8" spans="1:25" ht="38.25" x14ac:dyDescent="0.25">
      <c r="A8" s="22" t="s">
        <v>60</v>
      </c>
      <c r="B8" s="23" t="s">
        <v>439</v>
      </c>
      <c r="C8" s="23" t="s">
        <v>457</v>
      </c>
      <c r="D8" s="24" t="s">
        <v>458</v>
      </c>
      <c r="E8" s="78">
        <v>90018</v>
      </c>
      <c r="F8" s="80" t="s">
        <v>459</v>
      </c>
      <c r="G8" s="80"/>
      <c r="H8" s="81" t="s">
        <v>30</v>
      </c>
      <c r="I8" s="81">
        <v>9</v>
      </c>
      <c r="J8" s="82">
        <v>0</v>
      </c>
      <c r="K8" s="82">
        <v>87</v>
      </c>
      <c r="L8" s="83" t="s">
        <v>54</v>
      </c>
      <c r="M8" s="82">
        <v>71</v>
      </c>
      <c r="N8" s="84" t="s">
        <v>78</v>
      </c>
      <c r="O8" s="84" t="s">
        <v>31</v>
      </c>
      <c r="P8" s="84" t="s">
        <v>31</v>
      </c>
      <c r="Q8" s="81">
        <v>500</v>
      </c>
      <c r="R8" s="82">
        <v>1</v>
      </c>
      <c r="S8" s="82">
        <v>3</v>
      </c>
      <c r="T8" s="85" t="s">
        <v>33</v>
      </c>
      <c r="U8" s="85" t="s">
        <v>33</v>
      </c>
      <c r="V8" s="41" t="s">
        <v>34</v>
      </c>
      <c r="W8" s="42">
        <v>200</v>
      </c>
      <c r="X8" s="43">
        <v>18</v>
      </c>
      <c r="Y8" s="44">
        <f t="shared" si="0"/>
        <v>3600</v>
      </c>
    </row>
    <row r="9" spans="1:25" ht="102" x14ac:dyDescent="0.25">
      <c r="A9" s="15" t="s">
        <v>176</v>
      </c>
      <c r="B9" s="16" t="s">
        <v>439</v>
      </c>
      <c r="C9" s="16" t="s">
        <v>460</v>
      </c>
      <c r="D9" s="17" t="s">
        <v>461</v>
      </c>
      <c r="E9" s="78">
        <v>22814</v>
      </c>
      <c r="F9" s="80" t="s">
        <v>179</v>
      </c>
      <c r="G9" s="80"/>
      <c r="H9" s="81" t="s">
        <v>30</v>
      </c>
      <c r="I9" s="81">
        <v>2</v>
      </c>
      <c r="J9" s="81">
        <v>0</v>
      </c>
      <c r="K9" s="81">
        <v>12</v>
      </c>
      <c r="L9" s="82">
        <v>0.25</v>
      </c>
      <c r="M9" s="82">
        <v>0</v>
      </c>
      <c r="N9" s="84" t="s">
        <v>31</v>
      </c>
      <c r="O9" s="84" t="s">
        <v>31</v>
      </c>
      <c r="P9" s="84" t="s">
        <v>31</v>
      </c>
      <c r="Q9" s="81">
        <v>5</v>
      </c>
      <c r="R9" s="82">
        <v>1</v>
      </c>
      <c r="S9" s="82">
        <v>0.25</v>
      </c>
      <c r="T9" s="81" t="s">
        <v>33</v>
      </c>
      <c r="U9" s="81" t="s">
        <v>33</v>
      </c>
      <c r="V9" s="53" t="s">
        <v>177</v>
      </c>
      <c r="W9" s="54">
        <v>8</v>
      </c>
      <c r="X9" s="55">
        <v>18</v>
      </c>
      <c r="Y9" s="65">
        <f t="shared" si="0"/>
        <v>144</v>
      </c>
    </row>
    <row r="10" spans="1:25" x14ac:dyDescent="0.25">
      <c r="A10" s="157" t="s">
        <v>195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74">
        <f>SUM(Y2:Y9)</f>
        <v>35604</v>
      </c>
    </row>
    <row r="12" spans="1:25" ht="15" customHeight="1" x14ac:dyDescent="0.25">
      <c r="A12" s="145" t="s">
        <v>196</v>
      </c>
      <c r="B12" s="146"/>
      <c r="C12" s="146"/>
      <c r="D12" s="146"/>
      <c r="E12" s="146"/>
      <c r="F12" s="146"/>
      <c r="G12" s="146"/>
      <c r="H12" s="146"/>
      <c r="I12" s="147"/>
    </row>
    <row r="13" spans="1:25" s="18" customFormat="1" ht="116.25" customHeight="1" x14ac:dyDescent="0.25">
      <c r="A13" s="57" t="s">
        <v>197</v>
      </c>
      <c r="B13" s="57" t="s">
        <v>198</v>
      </c>
      <c r="C13" s="57" t="s">
        <v>199</v>
      </c>
      <c r="D13" s="57" t="s">
        <v>200</v>
      </c>
      <c r="E13" s="57" t="s">
        <v>201</v>
      </c>
      <c r="F13" s="57" t="s">
        <v>20</v>
      </c>
      <c r="G13" s="58" t="s">
        <v>21</v>
      </c>
      <c r="H13" s="57" t="s">
        <v>202</v>
      </c>
      <c r="I13" s="96" t="s">
        <v>23</v>
      </c>
    </row>
    <row r="14" spans="1:25" s="18" customFormat="1" ht="67.5" customHeight="1" x14ac:dyDescent="0.25">
      <c r="A14" s="32">
        <v>1</v>
      </c>
      <c r="B14" s="32" t="s">
        <v>439</v>
      </c>
      <c r="C14" s="25" t="s">
        <v>321</v>
      </c>
      <c r="D14" s="32" t="s">
        <v>33</v>
      </c>
      <c r="E14" s="25" t="s">
        <v>204</v>
      </c>
      <c r="F14" s="32" t="s">
        <v>205</v>
      </c>
      <c r="G14" s="26">
        <v>4</v>
      </c>
      <c r="H14" s="29">
        <v>25</v>
      </c>
      <c r="I14" s="26">
        <f>G14*H14</f>
        <v>100</v>
      </c>
    </row>
    <row r="15" spans="1:25" s="18" customFormat="1" ht="51" customHeight="1" x14ac:dyDescent="0.25">
      <c r="A15" s="32">
        <v>2</v>
      </c>
      <c r="B15" s="32" t="s">
        <v>439</v>
      </c>
      <c r="C15" s="25" t="s">
        <v>322</v>
      </c>
      <c r="D15" s="32" t="s">
        <v>33</v>
      </c>
      <c r="E15" s="25" t="s">
        <v>204</v>
      </c>
      <c r="F15" s="32" t="s">
        <v>207</v>
      </c>
      <c r="G15" s="26">
        <v>0.6</v>
      </c>
      <c r="H15" s="29">
        <v>250</v>
      </c>
      <c r="I15" s="26">
        <f t="shared" ref="I15:I29" si="1">G15*H15</f>
        <v>150</v>
      </c>
    </row>
    <row r="16" spans="1:25" s="18" customFormat="1" ht="56.25" customHeight="1" x14ac:dyDescent="0.25">
      <c r="A16" s="32">
        <v>3</v>
      </c>
      <c r="B16" s="32" t="s">
        <v>439</v>
      </c>
      <c r="C16" s="25" t="s">
        <v>208</v>
      </c>
      <c r="D16" s="32" t="s">
        <v>33</v>
      </c>
      <c r="E16" s="25" t="s">
        <v>204</v>
      </c>
      <c r="F16" s="32" t="s">
        <v>207</v>
      </c>
      <c r="G16" s="26">
        <v>0.08</v>
      </c>
      <c r="H16" s="29">
        <v>1500</v>
      </c>
      <c r="I16" s="26">
        <f t="shared" si="1"/>
        <v>120</v>
      </c>
    </row>
    <row r="17" spans="1:9" s="18" customFormat="1" ht="47.25" customHeight="1" x14ac:dyDescent="0.25">
      <c r="A17" s="32">
        <v>4</v>
      </c>
      <c r="B17" s="32" t="s">
        <v>439</v>
      </c>
      <c r="C17" s="25" t="s">
        <v>209</v>
      </c>
      <c r="D17" s="32" t="s">
        <v>33</v>
      </c>
      <c r="E17" s="25" t="s">
        <v>204</v>
      </c>
      <c r="F17" s="32" t="s">
        <v>207</v>
      </c>
      <c r="G17" s="26">
        <v>0.08</v>
      </c>
      <c r="H17" s="29">
        <v>900</v>
      </c>
      <c r="I17" s="26">
        <f t="shared" si="1"/>
        <v>72</v>
      </c>
    </row>
    <row r="18" spans="1:9" s="18" customFormat="1" ht="48" customHeight="1" x14ac:dyDescent="0.25">
      <c r="A18" s="32">
        <v>5</v>
      </c>
      <c r="B18" s="32" t="s">
        <v>439</v>
      </c>
      <c r="C18" s="25" t="s">
        <v>210</v>
      </c>
      <c r="D18" s="32" t="s">
        <v>33</v>
      </c>
      <c r="E18" s="25" t="s">
        <v>204</v>
      </c>
      <c r="F18" s="32" t="s">
        <v>207</v>
      </c>
      <c r="G18" s="26">
        <v>0.08</v>
      </c>
      <c r="H18" s="29">
        <v>2500</v>
      </c>
      <c r="I18" s="26">
        <f t="shared" si="1"/>
        <v>200</v>
      </c>
    </row>
    <row r="19" spans="1:9" s="18" customFormat="1" ht="65.25" customHeight="1" x14ac:dyDescent="0.25">
      <c r="A19" s="32">
        <v>6</v>
      </c>
      <c r="B19" s="32" t="s">
        <v>439</v>
      </c>
      <c r="C19" s="25" t="s">
        <v>211</v>
      </c>
      <c r="D19" s="32" t="s">
        <v>33</v>
      </c>
      <c r="E19" s="25" t="s">
        <v>204</v>
      </c>
      <c r="F19" s="32" t="s">
        <v>212</v>
      </c>
      <c r="G19" s="26">
        <v>0.6</v>
      </c>
      <c r="H19" s="29">
        <v>350</v>
      </c>
      <c r="I19" s="26">
        <f t="shared" si="1"/>
        <v>210</v>
      </c>
    </row>
    <row r="20" spans="1:9" s="18" customFormat="1" ht="51.75" customHeight="1" x14ac:dyDescent="0.25">
      <c r="A20" s="32">
        <v>7</v>
      </c>
      <c r="B20" s="32" t="s">
        <v>439</v>
      </c>
      <c r="C20" s="25" t="s">
        <v>213</v>
      </c>
      <c r="D20" s="32" t="s">
        <v>33</v>
      </c>
      <c r="E20" s="25" t="s">
        <v>204</v>
      </c>
      <c r="F20" s="32" t="s">
        <v>212</v>
      </c>
      <c r="G20" s="26">
        <v>0.08</v>
      </c>
      <c r="H20" s="29">
        <v>10000</v>
      </c>
      <c r="I20" s="26">
        <f t="shared" si="1"/>
        <v>800</v>
      </c>
    </row>
    <row r="21" spans="1:9" s="18" customFormat="1" ht="59.25" customHeight="1" x14ac:dyDescent="0.25">
      <c r="A21" s="32">
        <v>8</v>
      </c>
      <c r="B21" s="32" t="s">
        <v>439</v>
      </c>
      <c r="C21" s="25" t="s">
        <v>214</v>
      </c>
      <c r="D21" s="32" t="s">
        <v>33</v>
      </c>
      <c r="E21" s="25" t="s">
        <v>204</v>
      </c>
      <c r="F21" s="32" t="s">
        <v>215</v>
      </c>
      <c r="G21" s="26">
        <v>1</v>
      </c>
      <c r="H21" s="29">
        <v>100</v>
      </c>
      <c r="I21" s="26">
        <f t="shared" si="1"/>
        <v>100</v>
      </c>
    </row>
    <row r="22" spans="1:9" s="18" customFormat="1" ht="57" customHeight="1" x14ac:dyDescent="0.25">
      <c r="A22" s="32">
        <v>9</v>
      </c>
      <c r="B22" s="32" t="s">
        <v>439</v>
      </c>
      <c r="C22" s="25" t="s">
        <v>216</v>
      </c>
      <c r="D22" s="32" t="s">
        <v>33</v>
      </c>
      <c r="E22" s="25" t="s">
        <v>204</v>
      </c>
      <c r="F22" s="32" t="s">
        <v>215</v>
      </c>
      <c r="G22" s="26">
        <v>1</v>
      </c>
      <c r="H22" s="29">
        <v>230</v>
      </c>
      <c r="I22" s="26">
        <f t="shared" si="1"/>
        <v>230</v>
      </c>
    </row>
    <row r="23" spans="1:9" s="18" customFormat="1" ht="84.75" customHeight="1" x14ac:dyDescent="0.25">
      <c r="A23" s="32">
        <v>10</v>
      </c>
      <c r="B23" s="32" t="s">
        <v>439</v>
      </c>
      <c r="C23" s="25" t="s">
        <v>217</v>
      </c>
      <c r="D23" s="32" t="s">
        <v>33</v>
      </c>
      <c r="E23" s="25" t="s">
        <v>204</v>
      </c>
      <c r="F23" s="32" t="s">
        <v>215</v>
      </c>
      <c r="G23" s="26">
        <v>0.08</v>
      </c>
      <c r="H23" s="29">
        <v>100</v>
      </c>
      <c r="I23" s="26">
        <f t="shared" si="1"/>
        <v>8</v>
      </c>
    </row>
    <row r="24" spans="1:9" s="18" customFormat="1" ht="62.25" customHeight="1" x14ac:dyDescent="0.25">
      <c r="A24" s="32">
        <v>11</v>
      </c>
      <c r="B24" s="32" t="s">
        <v>439</v>
      </c>
      <c r="C24" s="25" t="s">
        <v>218</v>
      </c>
      <c r="D24" s="32" t="s">
        <v>33</v>
      </c>
      <c r="E24" s="25" t="s">
        <v>204</v>
      </c>
      <c r="F24" s="32" t="s">
        <v>212</v>
      </c>
      <c r="G24" s="26">
        <v>0.08</v>
      </c>
      <c r="H24" s="29">
        <v>2500</v>
      </c>
      <c r="I24" s="26">
        <f t="shared" si="1"/>
        <v>200</v>
      </c>
    </row>
    <row r="25" spans="1:9" s="18" customFormat="1" ht="21.75" customHeight="1" x14ac:dyDescent="0.25">
      <c r="A25" s="154">
        <v>12</v>
      </c>
      <c r="B25" s="154" t="s">
        <v>439</v>
      </c>
      <c r="C25" s="165" t="s">
        <v>219</v>
      </c>
      <c r="D25" s="148" t="s">
        <v>220</v>
      </c>
      <c r="E25" s="148"/>
      <c r="F25" s="148"/>
      <c r="G25" s="148"/>
      <c r="H25" s="148"/>
      <c r="I25" s="148"/>
    </row>
    <row r="26" spans="1:9" s="18" customFormat="1" ht="38.25" customHeight="1" x14ac:dyDescent="0.25">
      <c r="A26" s="154"/>
      <c r="B26" s="154"/>
      <c r="C26" s="166"/>
      <c r="D26" s="25" t="s">
        <v>221</v>
      </c>
      <c r="E26" s="25" t="s">
        <v>204</v>
      </c>
      <c r="F26" s="32" t="s">
        <v>222</v>
      </c>
      <c r="G26" s="26">
        <v>8</v>
      </c>
      <c r="H26" s="27">
        <v>15</v>
      </c>
      <c r="I26" s="26">
        <f t="shared" si="1"/>
        <v>120</v>
      </c>
    </row>
    <row r="27" spans="1:9" s="18" customFormat="1" ht="38.25" customHeight="1" x14ac:dyDescent="0.25">
      <c r="A27" s="34">
        <v>13</v>
      </c>
      <c r="B27" s="154"/>
      <c r="C27" s="166"/>
      <c r="D27" s="25" t="s">
        <v>223</v>
      </c>
      <c r="E27" s="25" t="s">
        <v>204</v>
      </c>
      <c r="F27" s="32" t="s">
        <v>222</v>
      </c>
      <c r="G27" s="26">
        <v>8</v>
      </c>
      <c r="H27" s="27">
        <v>10</v>
      </c>
      <c r="I27" s="26">
        <f t="shared" si="1"/>
        <v>80</v>
      </c>
    </row>
    <row r="28" spans="1:9" s="18" customFormat="1" ht="38.25" customHeight="1" x14ac:dyDescent="0.25">
      <c r="A28" s="34">
        <v>14</v>
      </c>
      <c r="B28" s="154"/>
      <c r="C28" s="166"/>
      <c r="D28" s="25" t="s">
        <v>224</v>
      </c>
      <c r="E28" s="25" t="s">
        <v>204</v>
      </c>
      <c r="F28" s="32" t="s">
        <v>222</v>
      </c>
      <c r="G28" s="26">
        <v>8</v>
      </c>
      <c r="H28" s="27">
        <v>3</v>
      </c>
      <c r="I28" s="26">
        <f t="shared" si="1"/>
        <v>24</v>
      </c>
    </row>
    <row r="29" spans="1:9" s="18" customFormat="1" ht="60" x14ac:dyDescent="0.25">
      <c r="A29" s="114">
        <v>15</v>
      </c>
      <c r="B29" s="155"/>
      <c r="C29" s="116" t="s">
        <v>225</v>
      </c>
      <c r="D29" s="66" t="s">
        <v>33</v>
      </c>
      <c r="E29" s="67" t="s">
        <v>204</v>
      </c>
      <c r="F29" s="33" t="s">
        <v>222</v>
      </c>
      <c r="G29" s="118">
        <v>8</v>
      </c>
      <c r="H29" s="68">
        <v>8</v>
      </c>
      <c r="I29" s="26">
        <f t="shared" si="1"/>
        <v>64</v>
      </c>
    </row>
    <row r="30" spans="1:9" s="18" customFormat="1" ht="12" customHeight="1" x14ac:dyDescent="0.25">
      <c r="A30" s="149" t="s">
        <v>226</v>
      </c>
      <c r="B30" s="149"/>
      <c r="C30" s="149"/>
      <c r="D30" s="149"/>
      <c r="E30" s="149"/>
      <c r="F30" s="149"/>
      <c r="G30" s="149"/>
      <c r="H30" s="149"/>
      <c r="I30" s="113">
        <f>+SUM(I14:I24)+SUM(I26:I29)</f>
        <v>2478</v>
      </c>
    </row>
    <row r="31" spans="1:9" s="18" customFormat="1" ht="12" x14ac:dyDescent="0.25">
      <c r="A31" s="156" t="s">
        <v>227</v>
      </c>
      <c r="B31" s="156"/>
      <c r="C31" s="156"/>
      <c r="D31" s="156"/>
      <c r="E31" s="156"/>
      <c r="F31" s="156"/>
      <c r="G31" s="156"/>
      <c r="H31" s="156"/>
      <c r="I31" s="156"/>
    </row>
    <row r="32" spans="1:9" s="18" customFormat="1" ht="19.5" customHeight="1" x14ac:dyDescent="0.25">
      <c r="A32" s="143" t="s">
        <v>228</v>
      </c>
      <c r="B32" s="143"/>
      <c r="C32" s="143"/>
      <c r="D32" s="143"/>
      <c r="E32" s="143"/>
      <c r="F32" s="143"/>
      <c r="G32" s="143"/>
      <c r="H32" s="143"/>
      <c r="I32" s="30"/>
    </row>
    <row r="33" spans="1:14" s="18" customFormat="1" ht="19.5" customHeight="1" x14ac:dyDescent="0.25">
      <c r="A33" s="143" t="s">
        <v>229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</row>
    <row r="34" spans="1:14" s="18" customFormat="1" ht="12" x14ac:dyDescent="0.2">
      <c r="A34" s="144" t="s">
        <v>230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</row>
    <row r="35" spans="1:14" s="18" customFormat="1" ht="12" customHeight="1" x14ac:dyDescent="0.25">
      <c r="A35" s="143" t="s">
        <v>231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</row>
    <row r="36" spans="1:14" s="18" customFormat="1" ht="12" customHeight="1" x14ac:dyDescent="0.25">
      <c r="A36" s="143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</row>
    <row r="39" spans="1:14" ht="100.5" x14ac:dyDescent="0.25">
      <c r="B39" s="107" t="s">
        <v>197</v>
      </c>
      <c r="C39" s="161" t="s">
        <v>199</v>
      </c>
      <c r="D39" s="162"/>
      <c r="E39" s="162"/>
      <c r="F39" s="162"/>
      <c r="G39" s="108" t="s">
        <v>232</v>
      </c>
      <c r="H39" s="108" t="s">
        <v>233</v>
      </c>
      <c r="I39" s="108" t="s">
        <v>234</v>
      </c>
    </row>
    <row r="40" spans="1:14" ht="34.5" customHeight="1" x14ac:dyDescent="0.25">
      <c r="B40" s="106">
        <v>1</v>
      </c>
      <c r="C40" s="160" t="s">
        <v>235</v>
      </c>
      <c r="D40" s="160"/>
      <c r="E40" s="160"/>
      <c r="F40" s="160"/>
      <c r="G40" s="105">
        <f>Y10</f>
        <v>35604</v>
      </c>
      <c r="H40" s="104">
        <v>0.8</v>
      </c>
      <c r="I40" s="105">
        <f>G40*H40</f>
        <v>28483.200000000001</v>
      </c>
    </row>
    <row r="41" spans="1:14" ht="30.75" customHeight="1" thickBot="1" x14ac:dyDescent="0.3">
      <c r="B41" s="106">
        <v>2</v>
      </c>
      <c r="C41" s="160" t="s">
        <v>236</v>
      </c>
      <c r="D41" s="160"/>
      <c r="E41" s="160"/>
      <c r="F41" s="160"/>
      <c r="G41" s="105">
        <f>I30</f>
        <v>2478</v>
      </c>
      <c r="H41" s="104">
        <v>0.2</v>
      </c>
      <c r="I41" s="109">
        <f>G41*H41</f>
        <v>495.6</v>
      </c>
    </row>
    <row r="42" spans="1:14" ht="33.75" customHeight="1" thickBot="1" x14ac:dyDescent="0.3">
      <c r="B42" s="159" t="s">
        <v>237</v>
      </c>
      <c r="C42" s="159"/>
      <c r="D42" s="159"/>
      <c r="E42" s="159"/>
      <c r="F42" s="159"/>
      <c r="G42" s="159"/>
      <c r="H42" s="163"/>
      <c r="I42" s="110">
        <f>SUM(I40:I41)</f>
        <v>28978.799999999999</v>
      </c>
    </row>
    <row r="43" spans="1:14" ht="24" customHeight="1" x14ac:dyDescent="0.25">
      <c r="B43" s="159" t="s">
        <v>238</v>
      </c>
      <c r="C43" s="159"/>
      <c r="D43" s="159"/>
      <c r="E43" s="159"/>
      <c r="F43" s="159"/>
      <c r="G43" s="159"/>
      <c r="H43" s="159"/>
      <c r="I43" s="111">
        <f>I42*0.21</f>
        <v>6085.5479999999998</v>
      </c>
    </row>
    <row r="44" spans="1:14" ht="39.75" customHeight="1" x14ac:dyDescent="0.25">
      <c r="B44" s="159" t="s">
        <v>239</v>
      </c>
      <c r="C44" s="159"/>
      <c r="D44" s="159"/>
      <c r="E44" s="159"/>
      <c r="F44" s="159"/>
      <c r="G44" s="159"/>
      <c r="H44" s="159"/>
      <c r="I44" s="112">
        <f>SUM(I42:I43)</f>
        <v>35064.347999999998</v>
      </c>
      <c r="J44" s="121"/>
    </row>
  </sheetData>
  <autoFilter ref="A1:Y10" xr:uid="{00000000-0009-0000-0000-000006000000}">
    <filterColumn colId="5" showButton="0"/>
  </autoFilter>
  <mergeCells count="19">
    <mergeCell ref="B44:H44"/>
    <mergeCell ref="C39:F39"/>
    <mergeCell ref="C40:F40"/>
    <mergeCell ref="C41:F41"/>
    <mergeCell ref="B42:H42"/>
    <mergeCell ref="B43:H43"/>
    <mergeCell ref="A34:K34"/>
    <mergeCell ref="A35:N36"/>
    <mergeCell ref="A31:I31"/>
    <mergeCell ref="F1:G1"/>
    <mergeCell ref="A25:A26"/>
    <mergeCell ref="C25:C28"/>
    <mergeCell ref="B25:B29"/>
    <mergeCell ref="A32:H32"/>
    <mergeCell ref="A33:K33"/>
    <mergeCell ref="A12:I12"/>
    <mergeCell ref="D25:I25"/>
    <mergeCell ref="A10:X10"/>
    <mergeCell ref="A30:H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41"/>
  <sheetViews>
    <sheetView topLeftCell="A21" zoomScale="70" zoomScaleNormal="70" workbookViewId="0">
      <selection activeCell="G23" sqref="G23:G26"/>
    </sheetView>
  </sheetViews>
  <sheetFormatPr defaultRowHeight="15" x14ac:dyDescent="0.25"/>
  <cols>
    <col min="1" max="1" width="6.140625" customWidth="1"/>
    <col min="3" max="3" width="18.7109375" customWidth="1"/>
    <col min="5" max="5" width="7" customWidth="1"/>
    <col min="6" max="6" width="7.140625" customWidth="1"/>
    <col min="7" max="7" width="9.42578125" customWidth="1"/>
    <col min="8" max="8" width="8.140625" customWidth="1"/>
    <col min="9" max="9" width="9.28515625" customWidth="1"/>
    <col min="10" max="10" width="7.7109375" customWidth="1"/>
    <col min="11" max="11" width="10.7109375" customWidth="1"/>
    <col min="12" max="17" width="10.5703125" customWidth="1"/>
    <col min="18" max="19" width="12.42578125" customWidth="1"/>
    <col min="25" max="25" width="12.140625" customWidth="1"/>
  </cols>
  <sheetData>
    <row r="1" spans="1:25" s="1" customFormat="1" ht="216.75" x14ac:dyDescent="0.2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150" t="s">
        <v>5</v>
      </c>
      <c r="G1" s="150"/>
      <c r="H1" s="31" t="s">
        <v>6</v>
      </c>
      <c r="I1" s="31" t="s">
        <v>7</v>
      </c>
      <c r="J1" s="31" t="s">
        <v>8</v>
      </c>
      <c r="K1" s="31" t="s">
        <v>9</v>
      </c>
      <c r="L1" s="4" t="s">
        <v>10</v>
      </c>
      <c r="M1" s="31" t="s">
        <v>11</v>
      </c>
      <c r="N1" s="4" t="s">
        <v>12</v>
      </c>
      <c r="O1" s="31" t="s">
        <v>13</v>
      </c>
      <c r="P1" s="4" t="s">
        <v>14</v>
      </c>
      <c r="Q1" s="31" t="s">
        <v>15</v>
      </c>
      <c r="R1" s="4" t="s">
        <v>16</v>
      </c>
      <c r="S1" s="4" t="s">
        <v>17</v>
      </c>
      <c r="T1" s="31" t="s">
        <v>18</v>
      </c>
      <c r="U1" s="31" t="s">
        <v>19</v>
      </c>
      <c r="V1" s="35" t="s">
        <v>20</v>
      </c>
      <c r="W1" s="36" t="s">
        <v>21</v>
      </c>
      <c r="X1" s="35" t="s">
        <v>22</v>
      </c>
      <c r="Y1" s="35" t="s">
        <v>23</v>
      </c>
    </row>
    <row r="2" spans="1:25" ht="63.75" x14ac:dyDescent="0.25">
      <c r="A2" s="12" t="s">
        <v>138</v>
      </c>
      <c r="B2" s="13" t="s">
        <v>462</v>
      </c>
      <c r="C2" s="13" t="s">
        <v>463</v>
      </c>
      <c r="D2" s="14" t="s">
        <v>464</v>
      </c>
      <c r="E2" s="78">
        <v>75001</v>
      </c>
      <c r="F2" s="80" t="s">
        <v>146</v>
      </c>
      <c r="G2" s="80" t="s">
        <v>147</v>
      </c>
      <c r="H2" s="81" t="s">
        <v>30</v>
      </c>
      <c r="I2" s="81">
        <v>19</v>
      </c>
      <c r="J2" s="82" t="s">
        <v>68</v>
      </c>
      <c r="K2" s="82">
        <v>45</v>
      </c>
      <c r="L2" s="84" t="s">
        <v>54</v>
      </c>
      <c r="M2" s="82">
        <v>115</v>
      </c>
      <c r="N2" s="84" t="s">
        <v>54</v>
      </c>
      <c r="O2" s="84" t="s">
        <v>31</v>
      </c>
      <c r="P2" s="84" t="s">
        <v>31</v>
      </c>
      <c r="Q2" s="81">
        <v>50</v>
      </c>
      <c r="R2" s="82">
        <v>2</v>
      </c>
      <c r="S2" s="82">
        <v>5</v>
      </c>
      <c r="T2" s="81" t="s">
        <v>33</v>
      </c>
      <c r="U2" s="81" t="s">
        <v>33</v>
      </c>
      <c r="V2" s="49" t="s">
        <v>34</v>
      </c>
      <c r="W2" s="50">
        <v>210</v>
      </c>
      <c r="X2" s="51">
        <v>18</v>
      </c>
      <c r="Y2" s="52">
        <f t="shared" ref="Y2:Y5" si="0">W2*X2</f>
        <v>3780</v>
      </c>
    </row>
    <row r="3" spans="1:25" ht="63.75" x14ac:dyDescent="0.25">
      <c r="A3" s="12" t="s">
        <v>138</v>
      </c>
      <c r="B3" s="13" t="s">
        <v>462</v>
      </c>
      <c r="C3" s="13" t="s">
        <v>465</v>
      </c>
      <c r="D3" s="14" t="s">
        <v>466</v>
      </c>
      <c r="E3" s="78">
        <v>74001</v>
      </c>
      <c r="F3" s="80" t="s">
        <v>146</v>
      </c>
      <c r="G3" s="80" t="s">
        <v>147</v>
      </c>
      <c r="H3" s="81" t="s">
        <v>30</v>
      </c>
      <c r="I3" s="81">
        <v>27</v>
      </c>
      <c r="J3" s="82" t="s">
        <v>68</v>
      </c>
      <c r="K3" s="82">
        <v>94.31</v>
      </c>
      <c r="L3" s="83" t="s">
        <v>54</v>
      </c>
      <c r="M3" s="82">
        <v>250</v>
      </c>
      <c r="N3" s="84" t="s">
        <v>73</v>
      </c>
      <c r="O3" s="84" t="s">
        <v>31</v>
      </c>
      <c r="P3" s="84" t="s">
        <v>31</v>
      </c>
      <c r="Q3" s="81">
        <v>360</v>
      </c>
      <c r="R3" s="82">
        <v>2</v>
      </c>
      <c r="S3" s="82">
        <v>5</v>
      </c>
      <c r="T3" s="81" t="s">
        <v>33</v>
      </c>
      <c r="U3" s="81" t="s">
        <v>33</v>
      </c>
      <c r="V3" s="49" t="s">
        <v>34</v>
      </c>
      <c r="W3" s="50">
        <v>310</v>
      </c>
      <c r="X3" s="51">
        <v>18</v>
      </c>
      <c r="Y3" s="52">
        <f t="shared" si="0"/>
        <v>5580</v>
      </c>
    </row>
    <row r="4" spans="1:25" ht="51" x14ac:dyDescent="0.25">
      <c r="A4" s="22" t="s">
        <v>60</v>
      </c>
      <c r="B4" s="23" t="s">
        <v>462</v>
      </c>
      <c r="C4" s="23" t="s">
        <v>467</v>
      </c>
      <c r="D4" s="24" t="s">
        <v>468</v>
      </c>
      <c r="E4" s="78">
        <v>99032</v>
      </c>
      <c r="F4" s="80" t="s">
        <v>469</v>
      </c>
      <c r="G4" s="80"/>
      <c r="H4" s="81" t="s">
        <v>72</v>
      </c>
      <c r="I4" s="81">
        <v>6</v>
      </c>
      <c r="J4" s="82">
        <v>0</v>
      </c>
      <c r="K4" s="82">
        <v>74</v>
      </c>
      <c r="L4" s="83" t="s">
        <v>54</v>
      </c>
      <c r="M4" s="82">
        <v>40</v>
      </c>
      <c r="N4" s="84" t="s">
        <v>78</v>
      </c>
      <c r="O4" s="84" t="s">
        <v>31</v>
      </c>
      <c r="P4" s="84" t="s">
        <v>31</v>
      </c>
      <c r="Q4" s="81">
        <v>387</v>
      </c>
      <c r="R4" s="82">
        <v>1</v>
      </c>
      <c r="S4" s="82">
        <v>3</v>
      </c>
      <c r="T4" s="81" t="s">
        <v>33</v>
      </c>
      <c r="U4" s="81" t="s">
        <v>33</v>
      </c>
      <c r="V4" s="41" t="s">
        <v>34</v>
      </c>
      <c r="W4" s="42">
        <v>255</v>
      </c>
      <c r="X4" s="43">
        <v>18</v>
      </c>
      <c r="Y4" s="44">
        <f t="shared" si="0"/>
        <v>4590</v>
      </c>
    </row>
    <row r="5" spans="1:25" ht="63.75" x14ac:dyDescent="0.25">
      <c r="A5" s="22" t="s">
        <v>60</v>
      </c>
      <c r="B5" s="23" t="s">
        <v>462</v>
      </c>
      <c r="C5" s="23" t="s">
        <v>470</v>
      </c>
      <c r="D5" s="24" t="s">
        <v>471</v>
      </c>
      <c r="E5" s="78">
        <v>72001</v>
      </c>
      <c r="F5" s="80" t="s">
        <v>171</v>
      </c>
      <c r="G5" s="80" t="s">
        <v>147</v>
      </c>
      <c r="H5" s="81" t="s">
        <v>30</v>
      </c>
      <c r="I5" s="81">
        <v>32</v>
      </c>
      <c r="J5" s="82" t="s">
        <v>68</v>
      </c>
      <c r="K5" s="82">
        <v>145</v>
      </c>
      <c r="L5" s="83" t="s">
        <v>54</v>
      </c>
      <c r="M5" s="82">
        <v>140</v>
      </c>
      <c r="N5" s="84" t="s">
        <v>73</v>
      </c>
      <c r="O5" s="84" t="s">
        <v>31</v>
      </c>
      <c r="P5" s="84" t="s">
        <v>31</v>
      </c>
      <c r="Q5" s="120">
        <v>120</v>
      </c>
      <c r="R5" s="82">
        <v>2</v>
      </c>
      <c r="S5" s="82">
        <v>5</v>
      </c>
      <c r="T5" s="81" t="s">
        <v>33</v>
      </c>
      <c r="U5" s="81" t="s">
        <v>33</v>
      </c>
      <c r="V5" s="41" t="s">
        <v>34</v>
      </c>
      <c r="W5" s="42">
        <v>330</v>
      </c>
      <c r="X5" s="43">
        <v>18</v>
      </c>
      <c r="Y5" s="44">
        <f t="shared" si="0"/>
        <v>5940</v>
      </c>
    </row>
    <row r="6" spans="1:25" ht="25.5" x14ac:dyDescent="0.25">
      <c r="A6" s="15" t="s">
        <v>176</v>
      </c>
      <c r="B6" s="16" t="s">
        <v>545</v>
      </c>
      <c r="C6" s="16"/>
      <c r="D6" s="17"/>
      <c r="E6" s="78"/>
      <c r="F6" s="80"/>
      <c r="G6" s="80"/>
      <c r="H6" s="81"/>
      <c r="I6" s="81"/>
      <c r="J6" s="81"/>
      <c r="K6" s="81"/>
      <c r="L6" s="82"/>
      <c r="M6" s="82"/>
      <c r="N6" s="84"/>
      <c r="O6" s="84"/>
      <c r="P6" s="84"/>
      <c r="Q6" s="81"/>
      <c r="R6" s="82"/>
      <c r="S6" s="82"/>
      <c r="T6" s="81"/>
      <c r="U6" s="81"/>
      <c r="V6" s="53"/>
      <c r="W6" s="54"/>
      <c r="X6" s="55"/>
      <c r="Y6" s="65"/>
    </row>
    <row r="7" spans="1:25" x14ac:dyDescent="0.25">
      <c r="A7" s="157" t="s">
        <v>195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74">
        <f>SUM(Y2:Y6)</f>
        <v>19890</v>
      </c>
    </row>
    <row r="9" spans="1:25" ht="15" customHeight="1" x14ac:dyDescent="0.25">
      <c r="A9" s="145" t="s">
        <v>196</v>
      </c>
      <c r="B9" s="146"/>
      <c r="C9" s="146"/>
      <c r="D9" s="146"/>
      <c r="E9" s="146"/>
      <c r="F9" s="146"/>
      <c r="G9" s="146"/>
      <c r="H9" s="146"/>
      <c r="I9" s="147"/>
    </row>
    <row r="10" spans="1:25" s="18" customFormat="1" ht="116.25" customHeight="1" x14ac:dyDescent="0.25">
      <c r="A10" s="57" t="s">
        <v>197</v>
      </c>
      <c r="B10" s="57" t="s">
        <v>198</v>
      </c>
      <c r="C10" s="57" t="s">
        <v>199</v>
      </c>
      <c r="D10" s="57" t="s">
        <v>200</v>
      </c>
      <c r="E10" s="57" t="s">
        <v>201</v>
      </c>
      <c r="F10" s="57" t="s">
        <v>20</v>
      </c>
      <c r="G10" s="58" t="s">
        <v>21</v>
      </c>
      <c r="H10" s="57" t="s">
        <v>202</v>
      </c>
      <c r="I10" s="59" t="s">
        <v>23</v>
      </c>
    </row>
    <row r="11" spans="1:25" s="18" customFormat="1" ht="67.5" customHeight="1" x14ac:dyDescent="0.25">
      <c r="A11" s="32">
        <v>1</v>
      </c>
      <c r="B11" s="32" t="s">
        <v>462</v>
      </c>
      <c r="C11" s="25" t="s">
        <v>321</v>
      </c>
      <c r="D11" s="32" t="s">
        <v>33</v>
      </c>
      <c r="E11" s="25" t="s">
        <v>204</v>
      </c>
      <c r="F11" s="32" t="s">
        <v>205</v>
      </c>
      <c r="G11" s="26">
        <v>4</v>
      </c>
      <c r="H11" s="29">
        <v>25</v>
      </c>
      <c r="I11" s="26">
        <f>G11*H11</f>
        <v>100</v>
      </c>
    </row>
    <row r="12" spans="1:25" s="18" customFormat="1" ht="51" customHeight="1" x14ac:dyDescent="0.25">
      <c r="A12" s="32">
        <v>2</v>
      </c>
      <c r="B12" s="32" t="s">
        <v>462</v>
      </c>
      <c r="C12" s="25" t="s">
        <v>322</v>
      </c>
      <c r="D12" s="32" t="s">
        <v>33</v>
      </c>
      <c r="E12" s="25" t="s">
        <v>204</v>
      </c>
      <c r="F12" s="32" t="s">
        <v>207</v>
      </c>
      <c r="G12" s="26">
        <v>0.9</v>
      </c>
      <c r="H12" s="29">
        <v>250</v>
      </c>
      <c r="I12" s="26">
        <f t="shared" ref="I12:I26" si="1">G12*H12</f>
        <v>225</v>
      </c>
    </row>
    <row r="13" spans="1:25" s="18" customFormat="1" ht="56.25" customHeight="1" x14ac:dyDescent="0.25">
      <c r="A13" s="32">
        <v>3</v>
      </c>
      <c r="B13" s="32" t="s">
        <v>462</v>
      </c>
      <c r="C13" s="25" t="s">
        <v>208</v>
      </c>
      <c r="D13" s="32" t="s">
        <v>33</v>
      </c>
      <c r="E13" s="25" t="s">
        <v>204</v>
      </c>
      <c r="F13" s="32" t="s">
        <v>207</v>
      </c>
      <c r="G13" s="26">
        <v>0.01</v>
      </c>
      <c r="H13" s="29">
        <v>1500</v>
      </c>
      <c r="I13" s="26">
        <f t="shared" si="1"/>
        <v>15</v>
      </c>
    </row>
    <row r="14" spans="1:25" s="18" customFormat="1" ht="47.25" customHeight="1" x14ac:dyDescent="0.25">
      <c r="A14" s="32">
        <v>4</v>
      </c>
      <c r="B14" s="32" t="s">
        <v>462</v>
      </c>
      <c r="C14" s="25" t="s">
        <v>209</v>
      </c>
      <c r="D14" s="32" t="s">
        <v>33</v>
      </c>
      <c r="E14" s="25" t="s">
        <v>204</v>
      </c>
      <c r="F14" s="32" t="s">
        <v>207</v>
      </c>
      <c r="G14" s="26">
        <v>0.01</v>
      </c>
      <c r="H14" s="29">
        <v>900</v>
      </c>
      <c r="I14" s="26">
        <f t="shared" si="1"/>
        <v>9</v>
      </c>
    </row>
    <row r="15" spans="1:25" s="18" customFormat="1" ht="48" customHeight="1" x14ac:dyDescent="0.25">
      <c r="A15" s="32">
        <v>5</v>
      </c>
      <c r="B15" s="32" t="s">
        <v>462</v>
      </c>
      <c r="C15" s="25" t="s">
        <v>210</v>
      </c>
      <c r="D15" s="32" t="s">
        <v>33</v>
      </c>
      <c r="E15" s="25" t="s">
        <v>204</v>
      </c>
      <c r="F15" s="32" t="s">
        <v>207</v>
      </c>
      <c r="G15" s="26">
        <v>0.08</v>
      </c>
      <c r="H15" s="29">
        <v>2500</v>
      </c>
      <c r="I15" s="26">
        <f t="shared" si="1"/>
        <v>200</v>
      </c>
    </row>
    <row r="16" spans="1:25" s="18" customFormat="1" ht="65.25" customHeight="1" x14ac:dyDescent="0.25">
      <c r="A16" s="32">
        <v>6</v>
      </c>
      <c r="B16" s="32" t="s">
        <v>462</v>
      </c>
      <c r="C16" s="25" t="s">
        <v>211</v>
      </c>
      <c r="D16" s="32" t="s">
        <v>33</v>
      </c>
      <c r="E16" s="25" t="s">
        <v>204</v>
      </c>
      <c r="F16" s="32" t="s">
        <v>212</v>
      </c>
      <c r="G16" s="26">
        <v>1</v>
      </c>
      <c r="H16" s="29">
        <v>350</v>
      </c>
      <c r="I16" s="26">
        <f t="shared" si="1"/>
        <v>350</v>
      </c>
    </row>
    <row r="17" spans="1:14" s="18" customFormat="1" ht="51.75" customHeight="1" x14ac:dyDescent="0.25">
      <c r="A17" s="32">
        <v>7</v>
      </c>
      <c r="B17" s="32" t="s">
        <v>462</v>
      </c>
      <c r="C17" s="25" t="s">
        <v>213</v>
      </c>
      <c r="D17" s="32" t="s">
        <v>33</v>
      </c>
      <c r="E17" s="25" t="s">
        <v>204</v>
      </c>
      <c r="F17" s="32" t="s">
        <v>212</v>
      </c>
      <c r="G17" s="26">
        <v>0.12</v>
      </c>
      <c r="H17" s="29">
        <v>10000</v>
      </c>
      <c r="I17" s="26">
        <f t="shared" si="1"/>
        <v>1200</v>
      </c>
    </row>
    <row r="18" spans="1:14" s="18" customFormat="1" ht="59.25" customHeight="1" x14ac:dyDescent="0.25">
      <c r="A18" s="32">
        <v>8</v>
      </c>
      <c r="B18" s="32" t="s">
        <v>462</v>
      </c>
      <c r="C18" s="25" t="s">
        <v>214</v>
      </c>
      <c r="D18" s="32" t="s">
        <v>33</v>
      </c>
      <c r="E18" s="25" t="s">
        <v>204</v>
      </c>
      <c r="F18" s="32" t="s">
        <v>215</v>
      </c>
      <c r="G18" s="26">
        <v>3</v>
      </c>
      <c r="H18" s="29">
        <v>100</v>
      </c>
      <c r="I18" s="26">
        <f t="shared" si="1"/>
        <v>300</v>
      </c>
    </row>
    <row r="19" spans="1:14" s="18" customFormat="1" ht="57" customHeight="1" x14ac:dyDescent="0.25">
      <c r="A19" s="32">
        <v>9</v>
      </c>
      <c r="B19" s="32" t="s">
        <v>462</v>
      </c>
      <c r="C19" s="25" t="s">
        <v>216</v>
      </c>
      <c r="D19" s="32" t="s">
        <v>33</v>
      </c>
      <c r="E19" s="25" t="s">
        <v>204</v>
      </c>
      <c r="F19" s="32" t="s">
        <v>215</v>
      </c>
      <c r="G19" s="26">
        <v>1</v>
      </c>
      <c r="H19" s="29">
        <v>230</v>
      </c>
      <c r="I19" s="26">
        <f t="shared" si="1"/>
        <v>230</v>
      </c>
    </row>
    <row r="20" spans="1:14" s="18" customFormat="1" ht="84.75" customHeight="1" x14ac:dyDescent="0.25">
      <c r="A20" s="32">
        <v>10</v>
      </c>
      <c r="B20" s="32" t="s">
        <v>462</v>
      </c>
      <c r="C20" s="25" t="s">
        <v>217</v>
      </c>
      <c r="D20" s="32" t="s">
        <v>33</v>
      </c>
      <c r="E20" s="25" t="s">
        <v>204</v>
      </c>
      <c r="F20" s="32" t="s">
        <v>215</v>
      </c>
      <c r="G20" s="26">
        <v>0.08</v>
      </c>
      <c r="H20" s="29">
        <v>100</v>
      </c>
      <c r="I20" s="26">
        <f t="shared" si="1"/>
        <v>8</v>
      </c>
    </row>
    <row r="21" spans="1:14" s="18" customFormat="1" ht="62.25" customHeight="1" x14ac:dyDescent="0.25">
      <c r="A21" s="32">
        <v>11</v>
      </c>
      <c r="B21" s="32" t="s">
        <v>462</v>
      </c>
      <c r="C21" s="25" t="s">
        <v>218</v>
      </c>
      <c r="D21" s="32" t="s">
        <v>33</v>
      </c>
      <c r="E21" s="25" t="s">
        <v>204</v>
      </c>
      <c r="F21" s="32" t="s">
        <v>212</v>
      </c>
      <c r="G21" s="26">
        <v>0.08</v>
      </c>
      <c r="H21" s="29">
        <v>2500</v>
      </c>
      <c r="I21" s="26">
        <f t="shared" si="1"/>
        <v>200</v>
      </c>
    </row>
    <row r="22" spans="1:14" s="18" customFormat="1" ht="21.75" customHeight="1" x14ac:dyDescent="0.25">
      <c r="A22" s="164">
        <v>12</v>
      </c>
      <c r="B22" s="154" t="s">
        <v>462</v>
      </c>
      <c r="C22" s="165" t="s">
        <v>219</v>
      </c>
      <c r="D22" s="148" t="s">
        <v>220</v>
      </c>
      <c r="E22" s="148"/>
      <c r="F22" s="148"/>
      <c r="G22" s="148"/>
      <c r="H22" s="148"/>
      <c r="I22" s="148"/>
    </row>
    <row r="23" spans="1:14" s="18" customFormat="1" ht="38.25" customHeight="1" x14ac:dyDescent="0.25">
      <c r="A23" s="164"/>
      <c r="B23" s="154"/>
      <c r="C23" s="166"/>
      <c r="D23" s="25" t="s">
        <v>221</v>
      </c>
      <c r="E23" s="25" t="s">
        <v>204</v>
      </c>
      <c r="F23" s="32" t="s">
        <v>222</v>
      </c>
      <c r="G23" s="26">
        <v>30</v>
      </c>
      <c r="H23" s="27">
        <v>15</v>
      </c>
      <c r="I23" s="26">
        <f t="shared" si="1"/>
        <v>450</v>
      </c>
    </row>
    <row r="24" spans="1:14" s="18" customFormat="1" ht="38.25" customHeight="1" x14ac:dyDescent="0.25">
      <c r="A24" s="32">
        <v>13</v>
      </c>
      <c r="B24" s="154"/>
      <c r="C24" s="166"/>
      <c r="D24" s="25" t="s">
        <v>223</v>
      </c>
      <c r="E24" s="25" t="s">
        <v>204</v>
      </c>
      <c r="F24" s="32" t="s">
        <v>222</v>
      </c>
      <c r="G24" s="26">
        <v>35</v>
      </c>
      <c r="H24" s="27">
        <v>10</v>
      </c>
      <c r="I24" s="26">
        <f t="shared" si="1"/>
        <v>350</v>
      </c>
    </row>
    <row r="25" spans="1:14" s="18" customFormat="1" ht="38.25" customHeight="1" x14ac:dyDescent="0.25">
      <c r="A25" s="33">
        <v>14</v>
      </c>
      <c r="B25" s="154"/>
      <c r="C25" s="166"/>
      <c r="D25" s="25" t="s">
        <v>224</v>
      </c>
      <c r="E25" s="25" t="s">
        <v>204</v>
      </c>
      <c r="F25" s="32" t="s">
        <v>222</v>
      </c>
      <c r="G25" s="26">
        <v>35</v>
      </c>
      <c r="H25" s="27">
        <v>3</v>
      </c>
      <c r="I25" s="26">
        <f t="shared" si="1"/>
        <v>105</v>
      </c>
    </row>
    <row r="26" spans="1:14" s="18" customFormat="1" ht="60" x14ac:dyDescent="0.25">
      <c r="A26" s="114">
        <v>15</v>
      </c>
      <c r="B26" s="155"/>
      <c r="C26" s="116" t="s">
        <v>225</v>
      </c>
      <c r="D26" s="66" t="s">
        <v>33</v>
      </c>
      <c r="E26" s="67" t="s">
        <v>204</v>
      </c>
      <c r="F26" s="33" t="s">
        <v>222</v>
      </c>
      <c r="G26" s="26">
        <v>35</v>
      </c>
      <c r="H26" s="68">
        <v>8</v>
      </c>
      <c r="I26" s="26">
        <f t="shared" si="1"/>
        <v>280</v>
      </c>
    </row>
    <row r="27" spans="1:14" s="18" customFormat="1" ht="12" customHeight="1" x14ac:dyDescent="0.25">
      <c r="A27" s="149" t="s">
        <v>226</v>
      </c>
      <c r="B27" s="149"/>
      <c r="C27" s="149"/>
      <c r="D27" s="149"/>
      <c r="E27" s="149"/>
      <c r="F27" s="149"/>
      <c r="G27" s="149"/>
      <c r="H27" s="149"/>
      <c r="I27" s="113">
        <f>+SUM(I11:I21)+SUM(I23:I26)</f>
        <v>4022</v>
      </c>
    </row>
    <row r="28" spans="1:14" s="18" customFormat="1" ht="12" x14ac:dyDescent="0.25">
      <c r="A28" s="156" t="s">
        <v>227</v>
      </c>
      <c r="B28" s="156"/>
      <c r="C28" s="156"/>
      <c r="D28" s="156"/>
      <c r="E28" s="156"/>
      <c r="F28" s="156"/>
      <c r="G28" s="156"/>
      <c r="H28" s="156"/>
      <c r="I28" s="156"/>
    </row>
    <row r="29" spans="1:14" s="18" customFormat="1" ht="19.5" customHeight="1" x14ac:dyDescent="0.25">
      <c r="A29" s="143" t="s">
        <v>228</v>
      </c>
      <c r="B29" s="143"/>
      <c r="C29" s="143"/>
      <c r="D29" s="143"/>
      <c r="E29" s="143"/>
      <c r="F29" s="143"/>
      <c r="G29" s="143"/>
      <c r="H29" s="143"/>
      <c r="I29" s="30"/>
    </row>
    <row r="30" spans="1:14" s="18" customFormat="1" ht="19.5" customHeight="1" x14ac:dyDescent="0.25">
      <c r="A30" s="143" t="s">
        <v>229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</row>
    <row r="31" spans="1:14" s="18" customFormat="1" ht="12" x14ac:dyDescent="0.2">
      <c r="A31" s="144" t="s">
        <v>230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</row>
    <row r="32" spans="1:14" s="18" customFormat="1" ht="12" customHeight="1" x14ac:dyDescent="0.25">
      <c r="A32" s="143" t="s">
        <v>231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</row>
    <row r="33" spans="1:14" s="18" customFormat="1" ht="12" customHeight="1" x14ac:dyDescent="0.25">
      <c r="A33" s="143"/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</row>
    <row r="36" spans="1:14" ht="100.5" x14ac:dyDescent="0.25">
      <c r="B36" s="107" t="s">
        <v>197</v>
      </c>
      <c r="C36" s="161" t="s">
        <v>199</v>
      </c>
      <c r="D36" s="162"/>
      <c r="E36" s="162"/>
      <c r="F36" s="162"/>
      <c r="G36" s="108" t="s">
        <v>232</v>
      </c>
      <c r="H36" s="108" t="s">
        <v>233</v>
      </c>
      <c r="I36" s="108" t="s">
        <v>234</v>
      </c>
    </row>
    <row r="37" spans="1:14" ht="34.5" customHeight="1" x14ac:dyDescent="0.25">
      <c r="B37" s="106">
        <v>1</v>
      </c>
      <c r="C37" s="160" t="s">
        <v>235</v>
      </c>
      <c r="D37" s="160"/>
      <c r="E37" s="160"/>
      <c r="F37" s="160"/>
      <c r="G37" s="105">
        <f>Y7</f>
        <v>19890</v>
      </c>
      <c r="H37" s="104">
        <v>0.8</v>
      </c>
      <c r="I37" s="105">
        <f>G37*H37</f>
        <v>15912</v>
      </c>
    </row>
    <row r="38" spans="1:14" ht="30.75" customHeight="1" thickBot="1" x14ac:dyDescent="0.3">
      <c r="B38" s="106">
        <v>2</v>
      </c>
      <c r="C38" s="160" t="s">
        <v>236</v>
      </c>
      <c r="D38" s="160"/>
      <c r="E38" s="160"/>
      <c r="F38" s="160"/>
      <c r="G38" s="105">
        <f>I27</f>
        <v>4022</v>
      </c>
      <c r="H38" s="104">
        <v>0.2</v>
      </c>
      <c r="I38" s="109">
        <f>G38*H38</f>
        <v>804.40000000000009</v>
      </c>
    </row>
    <row r="39" spans="1:14" ht="33.75" customHeight="1" thickBot="1" x14ac:dyDescent="0.3">
      <c r="B39" s="159" t="s">
        <v>237</v>
      </c>
      <c r="C39" s="159"/>
      <c r="D39" s="159"/>
      <c r="E39" s="159"/>
      <c r="F39" s="159"/>
      <c r="G39" s="159"/>
      <c r="H39" s="163"/>
      <c r="I39" s="110">
        <f>SUM(I37:I38)</f>
        <v>16716.400000000001</v>
      </c>
    </row>
    <row r="40" spans="1:14" ht="24" customHeight="1" x14ac:dyDescent="0.25">
      <c r="B40" s="159" t="s">
        <v>238</v>
      </c>
      <c r="C40" s="159"/>
      <c r="D40" s="159"/>
      <c r="E40" s="159"/>
      <c r="F40" s="159"/>
      <c r="G40" s="159"/>
      <c r="H40" s="159"/>
      <c r="I40" s="111">
        <f>I39*0.21</f>
        <v>3510.444</v>
      </c>
    </row>
    <row r="41" spans="1:14" ht="39.75" customHeight="1" x14ac:dyDescent="0.25">
      <c r="B41" s="159" t="s">
        <v>239</v>
      </c>
      <c r="C41" s="159"/>
      <c r="D41" s="159"/>
      <c r="E41" s="159"/>
      <c r="F41" s="159"/>
      <c r="G41" s="159"/>
      <c r="H41" s="159"/>
      <c r="I41" s="112">
        <f>SUM(I39:I40)</f>
        <v>20226.844000000001</v>
      </c>
      <c r="J41" s="121"/>
    </row>
  </sheetData>
  <autoFilter ref="A1:Y1" xr:uid="{00000000-0009-0000-0000-000007000000}">
    <filterColumn colId="5" showButton="0"/>
  </autoFilter>
  <mergeCells count="19">
    <mergeCell ref="B41:H41"/>
    <mergeCell ref="C36:F36"/>
    <mergeCell ref="C37:F37"/>
    <mergeCell ref="C38:F38"/>
    <mergeCell ref="B39:H39"/>
    <mergeCell ref="B40:H40"/>
    <mergeCell ref="A31:K31"/>
    <mergeCell ref="A32:N33"/>
    <mergeCell ref="A28:I28"/>
    <mergeCell ref="F1:G1"/>
    <mergeCell ref="A22:A23"/>
    <mergeCell ref="C22:C25"/>
    <mergeCell ref="B22:B26"/>
    <mergeCell ref="A29:H29"/>
    <mergeCell ref="A30:K30"/>
    <mergeCell ref="A9:I9"/>
    <mergeCell ref="D22:I22"/>
    <mergeCell ref="A7:X7"/>
    <mergeCell ref="A27:H2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45"/>
  <sheetViews>
    <sheetView topLeftCell="A26" zoomScale="70" zoomScaleNormal="70" workbookViewId="0">
      <selection activeCell="G27" sqref="G27:G30"/>
    </sheetView>
  </sheetViews>
  <sheetFormatPr defaultRowHeight="15" x14ac:dyDescent="0.25"/>
  <cols>
    <col min="1" max="1" width="4" customWidth="1"/>
    <col min="2" max="2" width="8.5703125" customWidth="1"/>
    <col min="3" max="3" width="18.42578125" customWidth="1"/>
    <col min="5" max="5" width="7.42578125" customWidth="1"/>
    <col min="6" max="6" width="7.140625" customWidth="1"/>
    <col min="7" max="7" width="12.5703125" customWidth="1"/>
    <col min="8" max="8" width="7.42578125" customWidth="1"/>
    <col min="9" max="9" width="12.85546875" customWidth="1"/>
    <col min="10" max="10" width="7.7109375" customWidth="1"/>
    <col min="11" max="12" width="9.85546875" customWidth="1"/>
    <col min="13" max="14" width="13.140625" customWidth="1"/>
    <col min="15" max="15" width="8.5703125" customWidth="1"/>
    <col min="16" max="16" width="6.5703125" customWidth="1"/>
    <col min="17" max="17" width="10.42578125" customWidth="1"/>
    <col min="18" max="18" width="7.42578125" customWidth="1"/>
    <col min="19" max="19" width="5.85546875" customWidth="1"/>
    <col min="20" max="21" width="5.42578125" customWidth="1"/>
    <col min="25" max="25" width="14.7109375" customWidth="1"/>
  </cols>
  <sheetData>
    <row r="1" spans="1:25" s="1" customFormat="1" ht="120.6" customHeight="1" x14ac:dyDescent="0.2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150" t="s">
        <v>5</v>
      </c>
      <c r="G1" s="150"/>
      <c r="H1" s="31" t="s">
        <v>6</v>
      </c>
      <c r="I1" s="31" t="s">
        <v>7</v>
      </c>
      <c r="J1" s="31" t="s">
        <v>8</v>
      </c>
      <c r="K1" s="31" t="s">
        <v>9</v>
      </c>
      <c r="L1" s="4" t="s">
        <v>10</v>
      </c>
      <c r="M1" s="31" t="s">
        <v>11</v>
      </c>
      <c r="N1" s="4" t="s">
        <v>12</v>
      </c>
      <c r="O1" s="31" t="s">
        <v>13</v>
      </c>
      <c r="P1" s="4" t="s">
        <v>14</v>
      </c>
      <c r="Q1" s="31" t="s">
        <v>15</v>
      </c>
      <c r="R1" s="4" t="s">
        <v>16</v>
      </c>
      <c r="S1" s="4" t="s">
        <v>17</v>
      </c>
      <c r="T1" s="31" t="s">
        <v>18</v>
      </c>
      <c r="U1" s="31" t="s">
        <v>19</v>
      </c>
      <c r="V1" s="35" t="s">
        <v>20</v>
      </c>
      <c r="W1" s="36" t="s">
        <v>21</v>
      </c>
      <c r="X1" s="35" t="s">
        <v>22</v>
      </c>
      <c r="Y1" s="35" t="s">
        <v>23</v>
      </c>
    </row>
    <row r="2" spans="1:25" ht="38.25" x14ac:dyDescent="0.25">
      <c r="A2" s="5" t="s">
        <v>24</v>
      </c>
      <c r="B2" s="6" t="s">
        <v>472</v>
      </c>
      <c r="C2" s="6" t="s">
        <v>473</v>
      </c>
      <c r="D2" s="7" t="s">
        <v>474</v>
      </c>
      <c r="E2" s="78">
        <v>62133</v>
      </c>
      <c r="F2" s="80" t="s">
        <v>381</v>
      </c>
      <c r="G2" s="80"/>
      <c r="H2" s="81" t="s">
        <v>30</v>
      </c>
      <c r="I2" s="81">
        <v>2</v>
      </c>
      <c r="J2" s="82">
        <v>0</v>
      </c>
      <c r="K2" s="82">
        <v>0</v>
      </c>
      <c r="L2" s="83" t="s">
        <v>31</v>
      </c>
      <c r="M2" s="81">
        <v>670.53</v>
      </c>
      <c r="N2" s="83" t="s">
        <v>32</v>
      </c>
      <c r="O2" s="84" t="s">
        <v>31</v>
      </c>
      <c r="P2" s="84" t="s">
        <v>31</v>
      </c>
      <c r="Q2" s="81">
        <v>1200</v>
      </c>
      <c r="R2" s="83" t="s">
        <v>43</v>
      </c>
      <c r="S2" s="83" t="s">
        <v>249</v>
      </c>
      <c r="T2" s="81" t="s">
        <v>33</v>
      </c>
      <c r="U2" s="81" t="s">
        <v>33</v>
      </c>
      <c r="V2" s="37" t="s">
        <v>34</v>
      </c>
      <c r="W2" s="38">
        <v>500</v>
      </c>
      <c r="X2" s="39">
        <v>18</v>
      </c>
      <c r="Y2" s="40">
        <f t="shared" ref="Y2:Y10" si="0">W2*X2</f>
        <v>9000</v>
      </c>
    </row>
    <row r="3" spans="1:25" ht="63.75" x14ac:dyDescent="0.25">
      <c r="A3" s="8" t="s">
        <v>79</v>
      </c>
      <c r="B3" s="9" t="s">
        <v>472</v>
      </c>
      <c r="C3" s="9" t="s">
        <v>475</v>
      </c>
      <c r="D3" s="10" t="s">
        <v>476</v>
      </c>
      <c r="E3" s="78">
        <v>62020</v>
      </c>
      <c r="F3" s="80" t="s">
        <v>477</v>
      </c>
      <c r="G3" s="80" t="s">
        <v>478</v>
      </c>
      <c r="H3" s="81" t="s">
        <v>30</v>
      </c>
      <c r="I3" s="81">
        <v>4</v>
      </c>
      <c r="J3" s="81">
        <v>0</v>
      </c>
      <c r="K3" s="82">
        <v>0</v>
      </c>
      <c r="L3" s="83" t="s">
        <v>31</v>
      </c>
      <c r="M3" s="81">
        <v>167.73</v>
      </c>
      <c r="N3" s="83" t="s">
        <v>54</v>
      </c>
      <c r="O3" s="84" t="s">
        <v>31</v>
      </c>
      <c r="P3" s="84" t="s">
        <v>31</v>
      </c>
      <c r="Q3" s="81">
        <v>0</v>
      </c>
      <c r="R3" s="82">
        <v>0</v>
      </c>
      <c r="S3" s="82">
        <v>0</v>
      </c>
      <c r="T3" s="81" t="s">
        <v>33</v>
      </c>
      <c r="U3" s="81" t="s">
        <v>33</v>
      </c>
      <c r="V3" s="45" t="s">
        <v>34</v>
      </c>
      <c r="W3" s="46">
        <v>200</v>
      </c>
      <c r="X3" s="47">
        <v>18</v>
      </c>
      <c r="Y3" s="48">
        <f t="shared" si="0"/>
        <v>3600</v>
      </c>
    </row>
    <row r="4" spans="1:25" ht="60" x14ac:dyDescent="0.25">
      <c r="A4" s="8" t="s">
        <v>79</v>
      </c>
      <c r="B4" s="9" t="s">
        <v>472</v>
      </c>
      <c r="C4" s="9" t="s">
        <v>479</v>
      </c>
      <c r="D4" s="11" t="s">
        <v>480</v>
      </c>
      <c r="E4" s="78">
        <v>62025</v>
      </c>
      <c r="F4" s="95" t="s">
        <v>293</v>
      </c>
      <c r="G4" s="95" t="s">
        <v>481</v>
      </c>
      <c r="H4" s="81" t="s">
        <v>30</v>
      </c>
      <c r="I4" s="81">
        <v>10</v>
      </c>
      <c r="J4" s="81">
        <v>0</v>
      </c>
      <c r="K4" s="82">
        <v>0</v>
      </c>
      <c r="L4" s="83" t="s">
        <v>31</v>
      </c>
      <c r="M4" s="81">
        <v>56.25</v>
      </c>
      <c r="N4" s="83" t="s">
        <v>54</v>
      </c>
      <c r="O4" s="84" t="s">
        <v>31</v>
      </c>
      <c r="P4" s="84" t="s">
        <v>31</v>
      </c>
      <c r="Q4" s="81">
        <v>0</v>
      </c>
      <c r="R4" s="82">
        <v>0</v>
      </c>
      <c r="S4" s="82">
        <v>0</v>
      </c>
      <c r="T4" s="81" t="s">
        <v>33</v>
      </c>
      <c r="U4" s="81" t="s">
        <v>33</v>
      </c>
      <c r="V4" s="45" t="s">
        <v>34</v>
      </c>
      <c r="W4" s="46">
        <v>200</v>
      </c>
      <c r="X4" s="47">
        <v>18</v>
      </c>
      <c r="Y4" s="48">
        <f t="shared" si="0"/>
        <v>3600</v>
      </c>
    </row>
    <row r="5" spans="1:25" ht="38.25" x14ac:dyDescent="0.25">
      <c r="A5" s="12" t="s">
        <v>138</v>
      </c>
      <c r="B5" s="13" t="s">
        <v>472</v>
      </c>
      <c r="C5" s="13" t="s">
        <v>482</v>
      </c>
      <c r="D5" s="14" t="s">
        <v>483</v>
      </c>
      <c r="E5" s="78">
        <v>62001</v>
      </c>
      <c r="F5" s="80" t="s">
        <v>41</v>
      </c>
      <c r="G5" s="80" t="s">
        <v>484</v>
      </c>
      <c r="H5" s="81" t="s">
        <v>30</v>
      </c>
      <c r="I5" s="81">
        <v>48</v>
      </c>
      <c r="J5" s="82" t="s">
        <v>68</v>
      </c>
      <c r="K5" s="82">
        <v>0</v>
      </c>
      <c r="L5" s="83" t="s">
        <v>31</v>
      </c>
      <c r="M5" s="82">
        <v>290</v>
      </c>
      <c r="N5" s="84" t="s">
        <v>32</v>
      </c>
      <c r="O5" s="84" t="s">
        <v>31</v>
      </c>
      <c r="P5" s="84" t="s">
        <v>31</v>
      </c>
      <c r="Q5" s="81">
        <v>565.57000000000005</v>
      </c>
      <c r="R5" s="82">
        <v>2</v>
      </c>
      <c r="S5" s="82">
        <v>5</v>
      </c>
      <c r="T5" s="81" t="s">
        <v>33</v>
      </c>
      <c r="U5" s="81" t="s">
        <v>33</v>
      </c>
      <c r="V5" s="49" t="s">
        <v>34</v>
      </c>
      <c r="W5" s="50">
        <v>360</v>
      </c>
      <c r="X5" s="51">
        <v>18</v>
      </c>
      <c r="Y5" s="52">
        <f t="shared" si="0"/>
        <v>6480</v>
      </c>
    </row>
    <row r="6" spans="1:25" ht="76.5" x14ac:dyDescent="0.25">
      <c r="A6" s="12" t="s">
        <v>138</v>
      </c>
      <c r="B6" s="13" t="s">
        <v>472</v>
      </c>
      <c r="C6" s="13" t="s">
        <v>485</v>
      </c>
      <c r="D6" s="14" t="s">
        <v>486</v>
      </c>
      <c r="E6" s="78">
        <v>65001</v>
      </c>
      <c r="F6" s="80" t="s">
        <v>171</v>
      </c>
      <c r="G6" s="80" t="s">
        <v>484</v>
      </c>
      <c r="H6" s="81" t="s">
        <v>30</v>
      </c>
      <c r="I6" s="81">
        <v>27</v>
      </c>
      <c r="J6" s="82" t="s">
        <v>68</v>
      </c>
      <c r="K6" s="82">
        <v>35</v>
      </c>
      <c r="L6" s="83" t="s">
        <v>54</v>
      </c>
      <c r="M6" s="82">
        <v>91.44</v>
      </c>
      <c r="N6" s="84" t="s">
        <v>73</v>
      </c>
      <c r="O6" s="84" t="s">
        <v>31</v>
      </c>
      <c r="P6" s="84" t="s">
        <v>31</v>
      </c>
      <c r="Q6" s="81">
        <v>768</v>
      </c>
      <c r="R6" s="82">
        <v>2</v>
      </c>
      <c r="S6" s="82">
        <v>5</v>
      </c>
      <c r="T6" s="81" t="s">
        <v>33</v>
      </c>
      <c r="U6" s="81" t="s">
        <v>33</v>
      </c>
      <c r="V6" s="49" t="s">
        <v>34</v>
      </c>
      <c r="W6" s="50">
        <v>400</v>
      </c>
      <c r="X6" s="51">
        <v>18</v>
      </c>
      <c r="Y6" s="52">
        <f t="shared" si="0"/>
        <v>7200</v>
      </c>
    </row>
    <row r="7" spans="1:25" ht="63.75" x14ac:dyDescent="0.25">
      <c r="A7" s="12" t="s">
        <v>138</v>
      </c>
      <c r="B7" s="13" t="s">
        <v>472</v>
      </c>
      <c r="C7" s="13" t="s">
        <v>487</v>
      </c>
      <c r="D7" s="14" t="s">
        <v>488</v>
      </c>
      <c r="E7" s="78">
        <v>67043</v>
      </c>
      <c r="F7" s="80" t="s">
        <v>489</v>
      </c>
      <c r="G7" s="80" t="s">
        <v>150</v>
      </c>
      <c r="H7" s="81" t="s">
        <v>72</v>
      </c>
      <c r="I7" s="81">
        <v>5</v>
      </c>
      <c r="J7" s="81">
        <v>0</v>
      </c>
      <c r="K7" s="82">
        <v>23.67</v>
      </c>
      <c r="L7" s="83" t="s">
        <v>54</v>
      </c>
      <c r="M7" s="82">
        <v>32.809999999999995</v>
      </c>
      <c r="N7" s="84" t="s">
        <v>78</v>
      </c>
      <c r="O7" s="84" t="s">
        <v>31</v>
      </c>
      <c r="P7" s="84" t="s">
        <v>31</v>
      </c>
      <c r="Q7" s="81">
        <v>60</v>
      </c>
      <c r="R7" s="84" t="s">
        <v>43</v>
      </c>
      <c r="S7" s="84" t="s">
        <v>141</v>
      </c>
      <c r="T7" s="81" t="s">
        <v>33</v>
      </c>
      <c r="U7" s="81" t="s">
        <v>33</v>
      </c>
      <c r="V7" s="49" t="s">
        <v>34</v>
      </c>
      <c r="W7" s="50">
        <v>200</v>
      </c>
      <c r="X7" s="51">
        <v>18</v>
      </c>
      <c r="Y7" s="52">
        <f t="shared" si="0"/>
        <v>3600</v>
      </c>
    </row>
    <row r="8" spans="1:25" ht="51" x14ac:dyDescent="0.25">
      <c r="A8" s="12" t="s">
        <v>138</v>
      </c>
      <c r="B8" s="13" t="s">
        <v>472</v>
      </c>
      <c r="C8" s="13" t="s">
        <v>490</v>
      </c>
      <c r="D8" s="14" t="s">
        <v>491</v>
      </c>
      <c r="E8" s="78">
        <v>67001</v>
      </c>
      <c r="F8" s="80" t="s">
        <v>171</v>
      </c>
      <c r="G8" s="80" t="s">
        <v>484</v>
      </c>
      <c r="H8" s="81" t="s">
        <v>30</v>
      </c>
      <c r="I8" s="81">
        <v>22</v>
      </c>
      <c r="J8" s="82" t="s">
        <v>68</v>
      </c>
      <c r="K8" s="82">
        <v>55</v>
      </c>
      <c r="L8" s="83" t="s">
        <v>54</v>
      </c>
      <c r="M8" s="82">
        <v>198</v>
      </c>
      <c r="N8" s="84" t="s">
        <v>73</v>
      </c>
      <c r="O8" s="84" t="s">
        <v>31</v>
      </c>
      <c r="P8" s="84" t="s">
        <v>31</v>
      </c>
      <c r="Q8" s="81">
        <v>530</v>
      </c>
      <c r="R8" s="82">
        <v>2</v>
      </c>
      <c r="S8" s="82">
        <v>5</v>
      </c>
      <c r="T8" s="81" t="s">
        <v>33</v>
      </c>
      <c r="U8" s="81" t="s">
        <v>33</v>
      </c>
      <c r="V8" s="49" t="s">
        <v>34</v>
      </c>
      <c r="W8" s="50">
        <v>280</v>
      </c>
      <c r="X8" s="51">
        <v>18</v>
      </c>
      <c r="Y8" s="52">
        <f t="shared" si="0"/>
        <v>5040</v>
      </c>
    </row>
    <row r="9" spans="1:25" ht="63.75" x14ac:dyDescent="0.25">
      <c r="A9" s="12" t="s">
        <v>138</v>
      </c>
      <c r="B9" s="13" t="s">
        <v>472</v>
      </c>
      <c r="C9" s="13" t="s">
        <v>492</v>
      </c>
      <c r="D9" s="14" t="s">
        <v>493</v>
      </c>
      <c r="E9" s="78">
        <v>66001</v>
      </c>
      <c r="F9" s="80" t="s">
        <v>171</v>
      </c>
      <c r="G9" s="80" t="s">
        <v>147</v>
      </c>
      <c r="H9" s="81" t="s">
        <v>30</v>
      </c>
      <c r="I9" s="81">
        <v>16</v>
      </c>
      <c r="J9" s="82" t="s">
        <v>68</v>
      </c>
      <c r="K9" s="82">
        <v>65.56</v>
      </c>
      <c r="L9" s="83" t="s">
        <v>54</v>
      </c>
      <c r="M9" s="82">
        <v>32.230000000000004</v>
      </c>
      <c r="N9" s="83" t="s">
        <v>54</v>
      </c>
      <c r="O9" s="84" t="s">
        <v>31</v>
      </c>
      <c r="P9" s="84" t="s">
        <v>31</v>
      </c>
      <c r="Q9" s="81">
        <v>0</v>
      </c>
      <c r="R9" s="82">
        <v>0</v>
      </c>
      <c r="S9" s="82">
        <v>0</v>
      </c>
      <c r="T9" s="81" t="s">
        <v>33</v>
      </c>
      <c r="U9" s="81" t="s">
        <v>33</v>
      </c>
      <c r="V9" s="49" t="s">
        <v>34</v>
      </c>
      <c r="W9" s="50">
        <v>200</v>
      </c>
      <c r="X9" s="51">
        <v>18</v>
      </c>
      <c r="Y9" s="52">
        <f t="shared" si="0"/>
        <v>3600</v>
      </c>
    </row>
    <row r="10" spans="1:25" ht="63.75" x14ac:dyDescent="0.25">
      <c r="A10" s="15" t="s">
        <v>176</v>
      </c>
      <c r="B10" s="16" t="s">
        <v>472</v>
      </c>
      <c r="C10" s="16" t="s">
        <v>494</v>
      </c>
      <c r="D10" s="17" t="s">
        <v>495</v>
      </c>
      <c r="E10" s="78">
        <v>22420</v>
      </c>
      <c r="F10" s="80" t="s">
        <v>308</v>
      </c>
      <c r="G10" s="80"/>
      <c r="H10" s="81" t="s">
        <v>30</v>
      </c>
      <c r="I10" s="81">
        <v>1</v>
      </c>
      <c r="J10" s="81">
        <v>0</v>
      </c>
      <c r="K10" s="85">
        <v>12</v>
      </c>
      <c r="L10" s="82">
        <v>0.25</v>
      </c>
      <c r="M10" s="82">
        <v>0</v>
      </c>
      <c r="N10" s="84" t="s">
        <v>31</v>
      </c>
      <c r="O10" s="84" t="s">
        <v>31</v>
      </c>
      <c r="P10" s="84" t="s">
        <v>31</v>
      </c>
      <c r="Q10" s="81">
        <v>5</v>
      </c>
      <c r="R10" s="82">
        <v>1</v>
      </c>
      <c r="S10" s="82">
        <v>0.25</v>
      </c>
      <c r="T10" s="81" t="s">
        <v>33</v>
      </c>
      <c r="U10" s="81" t="s">
        <v>33</v>
      </c>
      <c r="V10" s="53" t="s">
        <v>177</v>
      </c>
      <c r="W10" s="54">
        <v>10</v>
      </c>
      <c r="X10" s="55">
        <v>18</v>
      </c>
      <c r="Y10" s="65">
        <f t="shared" si="0"/>
        <v>180</v>
      </c>
    </row>
    <row r="11" spans="1:25" x14ac:dyDescent="0.25">
      <c r="A11" s="157" t="s">
        <v>195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74">
        <f>SUM(Y2:Y10)</f>
        <v>42300</v>
      </c>
    </row>
    <row r="12" spans="1:25" x14ac:dyDescent="0.25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</row>
    <row r="13" spans="1:25" ht="15" customHeight="1" x14ac:dyDescent="0.25">
      <c r="A13" s="145" t="s">
        <v>196</v>
      </c>
      <c r="B13" s="146"/>
      <c r="C13" s="146"/>
      <c r="D13" s="146"/>
      <c r="E13" s="146"/>
      <c r="F13" s="146"/>
      <c r="G13" s="146"/>
      <c r="H13" s="146"/>
      <c r="I13" s="147"/>
    </row>
    <row r="14" spans="1:25" s="18" customFormat="1" ht="116.25" customHeight="1" x14ac:dyDescent="0.25">
      <c r="A14" s="57" t="s">
        <v>197</v>
      </c>
      <c r="B14" s="57" t="s">
        <v>198</v>
      </c>
      <c r="C14" s="57" t="s">
        <v>199</v>
      </c>
      <c r="D14" s="57" t="s">
        <v>200</v>
      </c>
      <c r="E14" s="57" t="s">
        <v>201</v>
      </c>
      <c r="F14" s="57" t="s">
        <v>20</v>
      </c>
      <c r="G14" s="58" t="s">
        <v>21</v>
      </c>
      <c r="H14" s="57" t="s">
        <v>202</v>
      </c>
      <c r="I14" s="59" t="s">
        <v>23</v>
      </c>
    </row>
    <row r="15" spans="1:25" s="18" customFormat="1" ht="67.5" customHeight="1" x14ac:dyDescent="0.25">
      <c r="A15" s="32">
        <v>1</v>
      </c>
      <c r="B15" s="32" t="s">
        <v>472</v>
      </c>
      <c r="C15" s="25" t="s">
        <v>321</v>
      </c>
      <c r="D15" s="32" t="s">
        <v>33</v>
      </c>
      <c r="E15" s="25" t="s">
        <v>204</v>
      </c>
      <c r="F15" s="32" t="s">
        <v>205</v>
      </c>
      <c r="G15" s="26">
        <v>4</v>
      </c>
      <c r="H15" s="29">
        <v>25</v>
      </c>
      <c r="I15" s="26">
        <f>G15*H15</f>
        <v>100</v>
      </c>
    </row>
    <row r="16" spans="1:25" s="18" customFormat="1" ht="51" customHeight="1" x14ac:dyDescent="0.25">
      <c r="A16" s="32">
        <v>2</v>
      </c>
      <c r="B16" s="32" t="s">
        <v>472</v>
      </c>
      <c r="C16" s="25" t="s">
        <v>322</v>
      </c>
      <c r="D16" s="32" t="s">
        <v>33</v>
      </c>
      <c r="E16" s="25" t="s">
        <v>204</v>
      </c>
      <c r="F16" s="32" t="s">
        <v>207</v>
      </c>
      <c r="G16" s="26">
        <v>0.6</v>
      </c>
      <c r="H16" s="29">
        <v>250</v>
      </c>
      <c r="I16" s="26">
        <f t="shared" ref="I16:I25" si="1">G16*H16</f>
        <v>150</v>
      </c>
    </row>
    <row r="17" spans="1:9" s="18" customFormat="1" ht="56.25" customHeight="1" x14ac:dyDescent="0.25">
      <c r="A17" s="32">
        <v>3</v>
      </c>
      <c r="B17" s="32" t="s">
        <v>472</v>
      </c>
      <c r="C17" s="25" t="s">
        <v>208</v>
      </c>
      <c r="D17" s="32" t="s">
        <v>33</v>
      </c>
      <c r="E17" s="25" t="s">
        <v>204</v>
      </c>
      <c r="F17" s="32" t="s">
        <v>207</v>
      </c>
      <c r="G17" s="26">
        <v>0.08</v>
      </c>
      <c r="H17" s="29">
        <v>1500</v>
      </c>
      <c r="I17" s="26">
        <f t="shared" si="1"/>
        <v>120</v>
      </c>
    </row>
    <row r="18" spans="1:9" s="18" customFormat="1" ht="47.25" customHeight="1" x14ac:dyDescent="0.25">
      <c r="A18" s="32">
        <v>4</v>
      </c>
      <c r="B18" s="32" t="s">
        <v>472</v>
      </c>
      <c r="C18" s="25" t="s">
        <v>209</v>
      </c>
      <c r="D18" s="32" t="s">
        <v>33</v>
      </c>
      <c r="E18" s="25" t="s">
        <v>204</v>
      </c>
      <c r="F18" s="32" t="s">
        <v>207</v>
      </c>
      <c r="G18" s="26">
        <v>0.08</v>
      </c>
      <c r="H18" s="29">
        <v>900</v>
      </c>
      <c r="I18" s="26">
        <f t="shared" si="1"/>
        <v>72</v>
      </c>
    </row>
    <row r="19" spans="1:9" s="18" customFormat="1" ht="48" customHeight="1" x14ac:dyDescent="0.25">
      <c r="A19" s="32">
        <v>5</v>
      </c>
      <c r="B19" s="32" t="s">
        <v>472</v>
      </c>
      <c r="C19" s="25" t="s">
        <v>210</v>
      </c>
      <c r="D19" s="32" t="s">
        <v>33</v>
      </c>
      <c r="E19" s="25" t="s">
        <v>204</v>
      </c>
      <c r="F19" s="32" t="s">
        <v>207</v>
      </c>
      <c r="G19" s="26">
        <v>0.08</v>
      </c>
      <c r="H19" s="29">
        <v>2500</v>
      </c>
      <c r="I19" s="26">
        <f t="shared" si="1"/>
        <v>200</v>
      </c>
    </row>
    <row r="20" spans="1:9" s="18" customFormat="1" ht="65.25" customHeight="1" x14ac:dyDescent="0.25">
      <c r="A20" s="32">
        <v>6</v>
      </c>
      <c r="B20" s="32" t="s">
        <v>472</v>
      </c>
      <c r="C20" s="25" t="s">
        <v>211</v>
      </c>
      <c r="D20" s="32" t="s">
        <v>33</v>
      </c>
      <c r="E20" s="25" t="s">
        <v>204</v>
      </c>
      <c r="F20" s="32" t="s">
        <v>212</v>
      </c>
      <c r="G20" s="26">
        <v>0.6</v>
      </c>
      <c r="H20" s="29">
        <v>350</v>
      </c>
      <c r="I20" s="26">
        <f t="shared" si="1"/>
        <v>210</v>
      </c>
    </row>
    <row r="21" spans="1:9" s="18" customFormat="1" ht="51.75" customHeight="1" x14ac:dyDescent="0.25">
      <c r="A21" s="32">
        <v>7</v>
      </c>
      <c r="B21" s="32" t="s">
        <v>472</v>
      </c>
      <c r="C21" s="25" t="s">
        <v>213</v>
      </c>
      <c r="D21" s="32" t="s">
        <v>33</v>
      </c>
      <c r="E21" s="25" t="s">
        <v>204</v>
      </c>
      <c r="F21" s="32" t="s">
        <v>212</v>
      </c>
      <c r="G21" s="26">
        <v>0.08</v>
      </c>
      <c r="H21" s="29">
        <v>10000</v>
      </c>
      <c r="I21" s="26">
        <f t="shared" si="1"/>
        <v>800</v>
      </c>
    </row>
    <row r="22" spans="1:9" s="18" customFormat="1" ht="59.25" customHeight="1" x14ac:dyDescent="0.25">
      <c r="A22" s="32">
        <v>8</v>
      </c>
      <c r="B22" s="32" t="s">
        <v>472</v>
      </c>
      <c r="C22" s="25" t="s">
        <v>214</v>
      </c>
      <c r="D22" s="32" t="s">
        <v>33</v>
      </c>
      <c r="E22" s="25" t="s">
        <v>204</v>
      </c>
      <c r="F22" s="32" t="s">
        <v>215</v>
      </c>
      <c r="G22" s="26">
        <v>1</v>
      </c>
      <c r="H22" s="29">
        <v>100</v>
      </c>
      <c r="I22" s="26">
        <f t="shared" si="1"/>
        <v>100</v>
      </c>
    </row>
    <row r="23" spans="1:9" s="18" customFormat="1" ht="57" customHeight="1" x14ac:dyDescent="0.25">
      <c r="A23" s="32">
        <v>9</v>
      </c>
      <c r="B23" s="32" t="s">
        <v>472</v>
      </c>
      <c r="C23" s="25" t="s">
        <v>216</v>
      </c>
      <c r="D23" s="32" t="s">
        <v>33</v>
      </c>
      <c r="E23" s="25" t="s">
        <v>204</v>
      </c>
      <c r="F23" s="32" t="s">
        <v>215</v>
      </c>
      <c r="G23" s="26">
        <v>1</v>
      </c>
      <c r="H23" s="29">
        <v>230</v>
      </c>
      <c r="I23" s="26">
        <f t="shared" si="1"/>
        <v>230</v>
      </c>
    </row>
    <row r="24" spans="1:9" s="18" customFormat="1" ht="84.75" customHeight="1" x14ac:dyDescent="0.25">
      <c r="A24" s="32">
        <v>10</v>
      </c>
      <c r="B24" s="32" t="s">
        <v>472</v>
      </c>
      <c r="C24" s="25" t="s">
        <v>217</v>
      </c>
      <c r="D24" s="32" t="s">
        <v>33</v>
      </c>
      <c r="E24" s="25" t="s">
        <v>204</v>
      </c>
      <c r="F24" s="32" t="s">
        <v>215</v>
      </c>
      <c r="G24" s="26">
        <v>0.08</v>
      </c>
      <c r="H24" s="29">
        <v>100</v>
      </c>
      <c r="I24" s="26">
        <f t="shared" si="1"/>
        <v>8</v>
      </c>
    </row>
    <row r="25" spans="1:9" s="18" customFormat="1" ht="62.25" customHeight="1" x14ac:dyDescent="0.25">
      <c r="A25" s="32">
        <v>11</v>
      </c>
      <c r="B25" s="33" t="s">
        <v>472</v>
      </c>
      <c r="C25" s="25" t="s">
        <v>218</v>
      </c>
      <c r="D25" s="32" t="s">
        <v>33</v>
      </c>
      <c r="E25" s="25" t="s">
        <v>204</v>
      </c>
      <c r="F25" s="32" t="s">
        <v>212</v>
      </c>
      <c r="G25" s="26">
        <v>0.08</v>
      </c>
      <c r="H25" s="29">
        <v>2500</v>
      </c>
      <c r="I25" s="26">
        <f t="shared" si="1"/>
        <v>200</v>
      </c>
    </row>
    <row r="26" spans="1:9" s="18" customFormat="1" ht="21.75" customHeight="1" x14ac:dyDescent="0.25">
      <c r="A26" s="151">
        <v>12</v>
      </c>
      <c r="B26" s="154" t="s">
        <v>472</v>
      </c>
      <c r="C26" s="152" t="s">
        <v>219</v>
      </c>
      <c r="D26" s="148" t="s">
        <v>220</v>
      </c>
      <c r="E26" s="148"/>
      <c r="F26" s="148"/>
      <c r="G26" s="148"/>
      <c r="H26" s="148"/>
      <c r="I26" s="148"/>
    </row>
    <row r="27" spans="1:9" s="18" customFormat="1" ht="38.25" customHeight="1" x14ac:dyDescent="0.25">
      <c r="A27" s="151"/>
      <c r="B27" s="154"/>
      <c r="C27" s="153"/>
      <c r="D27" s="25" t="s">
        <v>221</v>
      </c>
      <c r="E27" s="25" t="s">
        <v>204</v>
      </c>
      <c r="F27" s="32" t="s">
        <v>222</v>
      </c>
      <c r="G27" s="26">
        <v>8</v>
      </c>
      <c r="H27" s="28">
        <v>15</v>
      </c>
      <c r="I27" s="26">
        <f>G27*H27</f>
        <v>120</v>
      </c>
    </row>
    <row r="28" spans="1:9" s="18" customFormat="1" ht="38.25" customHeight="1" x14ac:dyDescent="0.25">
      <c r="A28" s="72">
        <v>13</v>
      </c>
      <c r="B28" s="154"/>
      <c r="C28" s="153"/>
      <c r="D28" s="25" t="s">
        <v>223</v>
      </c>
      <c r="E28" s="25" t="s">
        <v>204</v>
      </c>
      <c r="F28" s="32" t="s">
        <v>222</v>
      </c>
      <c r="G28" s="26">
        <v>8</v>
      </c>
      <c r="H28" s="28">
        <v>10</v>
      </c>
      <c r="I28" s="26">
        <f t="shared" ref="I28:I30" si="2">G28*H28</f>
        <v>80</v>
      </c>
    </row>
    <row r="29" spans="1:9" s="18" customFormat="1" ht="38.25" customHeight="1" x14ac:dyDescent="0.25">
      <c r="A29" s="77">
        <v>14</v>
      </c>
      <c r="B29" s="154"/>
      <c r="C29" s="153"/>
      <c r="D29" s="25" t="s">
        <v>224</v>
      </c>
      <c r="E29" s="25" t="s">
        <v>204</v>
      </c>
      <c r="F29" s="32" t="s">
        <v>222</v>
      </c>
      <c r="G29" s="26">
        <v>8</v>
      </c>
      <c r="H29" s="28">
        <v>3</v>
      </c>
      <c r="I29" s="26">
        <f t="shared" si="2"/>
        <v>24</v>
      </c>
    </row>
    <row r="30" spans="1:9" s="18" customFormat="1" ht="62.25" customHeight="1" x14ac:dyDescent="0.25">
      <c r="A30" s="69">
        <v>15</v>
      </c>
      <c r="B30" s="155"/>
      <c r="C30" s="119" t="s">
        <v>225</v>
      </c>
      <c r="D30" s="69" t="s">
        <v>33</v>
      </c>
      <c r="E30" s="67" t="s">
        <v>204</v>
      </c>
      <c r="F30" s="33" t="s">
        <v>222</v>
      </c>
      <c r="G30" s="118">
        <v>8</v>
      </c>
      <c r="H30" s="68">
        <v>8</v>
      </c>
      <c r="I30" s="26">
        <f t="shared" si="2"/>
        <v>64</v>
      </c>
    </row>
    <row r="31" spans="1:9" s="18" customFormat="1" ht="18.75" customHeight="1" x14ac:dyDescent="0.25">
      <c r="A31" s="149" t="s">
        <v>226</v>
      </c>
      <c r="B31" s="149"/>
      <c r="C31" s="149"/>
      <c r="D31" s="149"/>
      <c r="E31" s="149"/>
      <c r="F31" s="149"/>
      <c r="G31" s="149"/>
      <c r="H31" s="149"/>
      <c r="I31" s="113">
        <f>+SUM(I15:I25)+SUM(I27:I30)</f>
        <v>2478</v>
      </c>
    </row>
    <row r="32" spans="1:9" s="18" customFormat="1" ht="12" x14ac:dyDescent="0.25">
      <c r="A32" s="156" t="s">
        <v>227</v>
      </c>
      <c r="B32" s="156"/>
      <c r="C32" s="156"/>
      <c r="D32" s="156"/>
      <c r="E32" s="156"/>
      <c r="F32" s="156"/>
      <c r="G32" s="156"/>
      <c r="H32" s="156"/>
      <c r="I32" s="156"/>
    </row>
    <row r="33" spans="1:14" s="18" customFormat="1" ht="19.5" customHeight="1" x14ac:dyDescent="0.25">
      <c r="A33" s="143" t="s">
        <v>228</v>
      </c>
      <c r="B33" s="143"/>
      <c r="C33" s="143"/>
      <c r="D33" s="143"/>
      <c r="E33" s="143"/>
      <c r="F33" s="143"/>
      <c r="G33" s="143"/>
      <c r="H33" s="143"/>
      <c r="I33" s="30"/>
    </row>
    <row r="34" spans="1:14" s="18" customFormat="1" ht="19.5" customHeight="1" x14ac:dyDescent="0.25">
      <c r="A34" s="143" t="s">
        <v>229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</row>
    <row r="35" spans="1:14" s="18" customFormat="1" ht="12" customHeight="1" x14ac:dyDescent="0.2">
      <c r="A35" s="144" t="s">
        <v>230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4"/>
    </row>
    <row r="36" spans="1:14" s="18" customFormat="1" ht="12" customHeight="1" x14ac:dyDescent="0.25">
      <c r="A36" s="143" t="s">
        <v>231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</row>
    <row r="37" spans="1:14" s="18" customFormat="1" ht="12" customHeight="1" x14ac:dyDescent="0.25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</row>
    <row r="40" spans="1:14" ht="86.25" x14ac:dyDescent="0.25">
      <c r="B40" s="107" t="s">
        <v>197</v>
      </c>
      <c r="C40" s="161" t="s">
        <v>199</v>
      </c>
      <c r="D40" s="162"/>
      <c r="E40" s="162"/>
      <c r="F40" s="162"/>
      <c r="G40" s="108" t="s">
        <v>232</v>
      </c>
      <c r="H40" s="108" t="s">
        <v>233</v>
      </c>
      <c r="I40" s="108" t="s">
        <v>234</v>
      </c>
    </row>
    <row r="41" spans="1:14" ht="34.5" customHeight="1" x14ac:dyDescent="0.25">
      <c r="B41" s="106">
        <v>1</v>
      </c>
      <c r="C41" s="160" t="s">
        <v>235</v>
      </c>
      <c r="D41" s="160"/>
      <c r="E41" s="160"/>
      <c r="F41" s="160"/>
      <c r="G41" s="105">
        <f>Y11</f>
        <v>42300</v>
      </c>
      <c r="H41" s="104">
        <v>0.8</v>
      </c>
      <c r="I41" s="105">
        <f>G41*H41</f>
        <v>33840</v>
      </c>
    </row>
    <row r="42" spans="1:14" ht="30.75" customHeight="1" thickBot="1" x14ac:dyDescent="0.3">
      <c r="B42" s="106">
        <v>2</v>
      </c>
      <c r="C42" s="160" t="s">
        <v>236</v>
      </c>
      <c r="D42" s="160"/>
      <c r="E42" s="160"/>
      <c r="F42" s="160"/>
      <c r="G42" s="105">
        <f>I31</f>
        <v>2478</v>
      </c>
      <c r="H42" s="104">
        <v>0.2</v>
      </c>
      <c r="I42" s="109">
        <f>G42*H42</f>
        <v>495.6</v>
      </c>
    </row>
    <row r="43" spans="1:14" ht="33.75" customHeight="1" thickBot="1" x14ac:dyDescent="0.3">
      <c r="B43" s="159" t="s">
        <v>237</v>
      </c>
      <c r="C43" s="159"/>
      <c r="D43" s="159"/>
      <c r="E43" s="159"/>
      <c r="F43" s="159"/>
      <c r="G43" s="159"/>
      <c r="H43" s="163"/>
      <c r="I43" s="110">
        <f>SUM(I41:I42)</f>
        <v>34335.599999999999</v>
      </c>
    </row>
    <row r="44" spans="1:14" ht="24" customHeight="1" x14ac:dyDescent="0.25">
      <c r="B44" s="159" t="s">
        <v>238</v>
      </c>
      <c r="C44" s="159"/>
      <c r="D44" s="159"/>
      <c r="E44" s="159"/>
      <c r="F44" s="159"/>
      <c r="G44" s="159"/>
      <c r="H44" s="159"/>
      <c r="I44" s="111">
        <f>I43*0.21</f>
        <v>7210.4759999999997</v>
      </c>
    </row>
    <row r="45" spans="1:14" ht="39.75" customHeight="1" x14ac:dyDescent="0.25">
      <c r="B45" s="159" t="s">
        <v>239</v>
      </c>
      <c r="C45" s="159"/>
      <c r="D45" s="159"/>
      <c r="E45" s="159"/>
      <c r="F45" s="159"/>
      <c r="G45" s="159"/>
      <c r="H45" s="159"/>
      <c r="I45" s="112">
        <f>SUM(I43:I44)</f>
        <v>41546.076000000001</v>
      </c>
      <c r="J45" s="121"/>
    </row>
  </sheetData>
  <autoFilter ref="A1:Y11" xr:uid="{00000000-0009-0000-0000-000008000000}">
    <filterColumn colId="5" showButton="0"/>
  </autoFilter>
  <mergeCells count="19">
    <mergeCell ref="B45:H45"/>
    <mergeCell ref="C40:F40"/>
    <mergeCell ref="C41:F41"/>
    <mergeCell ref="C42:F42"/>
    <mergeCell ref="B43:H43"/>
    <mergeCell ref="B44:H44"/>
    <mergeCell ref="A35:K35"/>
    <mergeCell ref="A36:N37"/>
    <mergeCell ref="A32:I32"/>
    <mergeCell ref="F1:G1"/>
    <mergeCell ref="A26:A27"/>
    <mergeCell ref="C26:C29"/>
    <mergeCell ref="B26:B30"/>
    <mergeCell ref="A33:H33"/>
    <mergeCell ref="A34:K34"/>
    <mergeCell ref="A13:I13"/>
    <mergeCell ref="D26:I26"/>
    <mergeCell ref="A11:X11"/>
    <mergeCell ref="A31:H3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f:SharedFields xmlns:sf="http://schemas.microsoft.com/office/documentsets/sharedfields" LastModified="03/29/2018 14:10:34">
  <SharedField id="8006d959-39e2-41cd-8f5d-534f5afa8e7d"/>
  <SharedField id="cdd600e1-d4d9-4a80-b905-d72265fc319f"/>
  <SharedField id="99bc8809-0a9b-4ed4-b208-9abd993d932f"/>
  <SharedField id="71acf9e0-b261-4b85-b760-ca7fbb7348e5"/>
  <SharedField id="3c80f619-0fb4-4db0-a1a5-507aa5f9397e"/>
  <SharedField id="40e21696-a8f3-4c94-ab85-f26f3ecfd762"/>
  <SharedField id="07b9b2b7-6c09-45b0-8e77-f4597e1d96c1"/>
  <SharedField id="ee7b351f-2677-468b-a515-d87a12a9265e"/>
  <SharedField id="f91b9f26-84a3-4d8f-8409-709437367117"/>
  <SharedField id="6cd1deb1-c267-4269-bad1-8d1157322c07"/>
</sf:SharedField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OriginatorPosition xmlns="3ee9de94-2651-4ccf-9395-52b20b10749f">Pirkimų projektų vadovas_Pirkimų skyrius_Teisės ir pirkimų departamentas_Generalinis direktorius</DocOriginatorPosition>
    <DocOriginatorDep xmlns="3ee9de94-2651-4ccf-9395-52b20b10749f">Pirkimų skyrius</DocOriginatorDep>
    <ddmField7 xmlns="3ee9de94-2651-4ccf-9395-52b20b10749f" xsi:nil="true"/>
    <ddmDocTypeID xmlns="3ee9de94-2651-4ccf-9395-52b20b10749f">75</ddmDocTypeID>
    <DocDate xmlns="3ee9de94-2651-4ccf-9395-52b20b10749f">2021-08-23T14:41:25+00:00</DocDate>
    <Tvirtintojai xmlns="b1f06d3a-9d71-4214-92f4-2f1b352d2f9e">
      <UserInfo>
        <DisplayName/>
        <AccountId xsi:nil="true"/>
        <AccountType/>
      </UserInfo>
    </Tvirtintojai>
    <Adresatai2 xmlns="b1f06d3a-9d71-4214-92f4-2f1b352d2f9e" xsi:nil="true"/>
    <PaslaugosPav xmlns="3ee9de94-2651-4ccf-9395-52b20b10749f" xsi:nil="true"/>
    <EtatoTipas xmlns="3ee9de94-2651-4ccf-9395-52b20b10749f" xsi:nil="true"/>
    <ddmField6 xmlns="3ee9de94-2651-4ccf-9395-52b20b10749f" xsi:nil="true"/>
    <ddmField23 xmlns="3ee9de94-2651-4ccf-9395-52b20b10749f" xsi:nil="true"/>
    <WFParticRejected xmlns="3ee9de94-2651-4ccf-9395-52b20b10749f" xsi:nil="true"/>
    <DocValidFrom xmlns="3ee9de94-2651-4ccf-9395-52b20b10749f" xsi:nil="true"/>
    <DocDateChangeID xmlns="b1f06d3a-9d71-4214-92f4-2f1b352d2f9e" xsi:nil="true"/>
    <WFParticipantsKoresp xmlns="3ee9de94-2651-4ccf-9395-52b20b10749f" xsi:nil="true"/>
    <Institucija xmlns="3ee9de94-2651-4ccf-9395-52b20b10749f" xsi:nil="true"/>
    <RouteType xmlns="3ee9de94-2651-4ccf-9395-52b20b10749f" xsi:nil="true"/>
    <Title2 xmlns="3ee9de94-2651-4ccf-9395-52b20b10749f" xsi:nil="true"/>
    <DocRegStatus xmlns="3ee9de94-2651-4ccf-9395-52b20b10749f">Pasirašomas</DocRegStatus>
    <Author xmlns="http://schemas.microsoft.com/sharepoint/v3">
      <UserInfo>
        <DisplayName>Alina Leščinskaja</DisplayName>
        <AccountId>225</AccountId>
        <AccountType/>
      </UserInfo>
    </Author>
    <ddmField5 xmlns="3ee9de94-2651-4ccf-9395-52b20b10749f" xsi:nil="true"/>
    <ddmField13 xmlns="3ee9de94-2651-4ccf-9395-52b20b10749f" xsi:nil="true"/>
    <ddmField16 xmlns="3ee9de94-2651-4ccf-9395-52b20b10749f" xsi:nil="true"/>
    <ddmField19 xmlns="3ee9de94-2651-4ccf-9395-52b20b10749f" xsi:nil="true"/>
    <DocTotalPages xmlns="3ee9de94-2651-4ccf-9395-52b20b10749f" xsi:nil="true"/>
    <Company xmlns="http://schemas.microsoft.com/sharepoint/v3" xsi:nil="true"/>
    <MokymuVieta xmlns="3ee9de94-2651-4ccf-9395-52b20b10749f" xsi:nil="true"/>
    <ddmField4 xmlns="3ee9de94-2651-4ccf-9395-52b20b10749f">1456</ddmField4>
    <CrossLinkIcon xmlns="3ee9de94-2651-4ccf-9395-52b20b10749f" xsi:nil="true"/>
    <Approvers xmlns="3ee9de94-2651-4ccf-9395-52b20b10749f" xsi:nil="true"/>
    <KitiSkundai xmlns="3ee9de94-2651-4ccf-9395-52b20b10749f" xsi:nil="true"/>
    <ddmApprovalWF xmlns="3ee9de94-2651-4ccf-9395-52b20b10749f" xsi:nil="true"/>
    <DocDispatchMethod xmlns="3ee9de94-2651-4ccf-9395-52b20b10749f" xsi:nil="true"/>
    <SkundoBudas xmlns="3ee9de94-2651-4ccf-9395-52b20b10749f" xsi:nil="true"/>
    <Nuotrauka xmlns="3ee9de94-2651-4ccf-9395-52b20b10749f">
      <Url xsi:nil="true"/>
      <Description xsi:nil="true"/>
    </Nuotrauka>
    <ddmField22 xmlns="3ee9de94-2651-4ccf-9395-52b20b10749f" xsi:nil="true"/>
    <ddmField25 xmlns="3ee9de94-2651-4ccf-9395-52b20b10749f" xsi:nil="true"/>
    <ddmStandardFieldsConfig xmlns="3ee9de94-2651-4ccf-9395-52b20b10749f" xsi:nil="true"/>
    <DocMeetPersons xmlns="3ee9de94-2651-4ccf-9395-52b20b10749f" xsi:nil="true"/>
    <Aprasymas xmlns="3ee9de94-2651-4ccf-9395-52b20b10749f" xsi:nil="true"/>
    <SkundoData xmlns="3ee9de94-2651-4ccf-9395-52b20b10749f" xsi:nil="true"/>
    <ddmField9 xmlns="3ee9de94-2651-4ccf-9395-52b20b10749f" xsi:nil="true"/>
    <ddmField12 xmlns="3ee9de94-2651-4ccf-9395-52b20b10749f" xsi:nil="true"/>
    <ddmField15 xmlns="3ee9de94-2651-4ccf-9395-52b20b10749f" xsi:nil="true"/>
    <ddmField18 xmlns="3ee9de94-2651-4ccf-9395-52b20b10749f" xsi:nil="true"/>
    <DocOwner xmlns="3ee9de94-2651-4ccf-9395-52b20b10749f" xsi:nil="true"/>
    <TaskDueDate xmlns="http://schemas.microsoft.com/sharepoint/v3/fields" xsi:nil="true"/>
    <DocBinder xmlns="3ee9de94-2651-4ccf-9395-52b20b10749f" xsi:nil="true"/>
    <ddmField8 xmlns="3ee9de94-2651-4ccf-9395-52b20b10749f" xsi:nil="true"/>
    <DocumentSetDescription xmlns="http://schemas.microsoft.com/sharepoint/v3" xsi:nil="true"/>
    <RmndrTerm xmlns="b1f06d3a-9d71-4214-92f4-2f1b352d2f9e" xsi:nil="true"/>
    <Pasiraso xmlns="b1f06d3a-9d71-4214-92f4-2f1b352d2f9e">
      <UserInfo>
        <DisplayName/>
        <AccountId xsi:nil="true"/>
        <AccountType/>
      </UserInfo>
    </Pasiraso>
    <AtsAsmuo xmlns="3ee9de94-2651-4ccf-9395-52b20b10749f" xsi:nil="true"/>
    <DokSkaitytojuGrupe xmlns="3ee9de94-2651-4ccf-9395-52b20b10749f">
      <UserInfo>
        <DisplayName/>
        <AccountId xsi:nil="true"/>
        <AccountType/>
      </UserInfo>
    </DokSkaitytojuGrupe>
    <DocType xmlns="3ee9de94-2651-4ccf-9395-52b20b10749f" xsi:nil="true"/>
    <ddmUsersText3 xmlns="3ee9de94-2651-4ccf-9395-52b20b10749f">Viktorija Norušytė</ddmUsersText3>
    <ddmDocID xmlns="3ee9de94-2651-4ccf-9395-52b20b10749f" xsi:nil="true"/>
    <Regionas xmlns="3ee9de94-2651-4ccf-9395-52b20b10749f" xsi:nil="true"/>
    <Saltinis xmlns="3ee9de94-2651-4ccf-9395-52b20b10749f" xsi:nil="true"/>
    <DocNumber xmlns="3ee9de94-2651-4ccf-9395-52b20b10749f" xsi:nil="true"/>
    <DocOriginatorTxt xmlns="3ee9de94-2651-4ccf-9395-52b20b10749f">Alina Leščinskaja</DocOriginatorTxt>
    <ddmField21 xmlns="3ee9de94-2651-4ccf-9395-52b20b10749f" xsi:nil="true"/>
    <ddmField24 xmlns="3ee9de94-2651-4ccf-9395-52b20b10749f" xsi:nil="true"/>
    <DocSigner xmlns="3ee9de94-2651-4ccf-9395-52b20b10749f" xsi:nil="true"/>
    <DocMeetGroups xmlns="3ee9de94-2651-4ccf-9395-52b20b10749f" xsi:nil="true"/>
    <ddmUsersText2 xmlns="3ee9de94-2651-4ccf-9395-52b20b10749f">Alina Leščinskaja;Rūta Čiuladaitė;Vidas Švedas</ddmUsersText2>
    <AtsData xmlns="3ee9de94-2651-4ccf-9395-52b20b10749f" xsi:nil="true"/>
    <ddmInitApprover xmlns="3ee9de94-2651-4ccf-9395-52b20b10749f" xsi:nil="true"/>
    <ddmField11 xmlns="3ee9de94-2651-4ccf-9395-52b20b10749f" xsi:nil="true"/>
    <ddmField14 xmlns="3ee9de94-2651-4ccf-9395-52b20b10749f" xsi:nil="true"/>
    <ddmDocTypeName xmlns="3ee9de94-2651-4ccf-9395-52b20b10749f">Pirkimo protokolas</ddmDocTypeName>
    <ddmInitRequired xmlns="3ee9de94-2651-4ccf-9395-52b20b10749f" xsi:nil="true"/>
    <ddmUsersText1 xmlns="3ee9de94-2651-4ccf-9395-52b20b10749f">Rūta Čiuladaitė;Vidas Švedas;Eimantas Lavrėnovas</ddmUsersText1>
    <Pareiskejas xmlns="3ee9de94-2651-4ccf-9395-52b20b10749f" xsi:nil="true"/>
    <Paslauga xmlns="3ee9de94-2651-4ccf-9395-52b20b10749f" xsi:nil="true"/>
    <ddmDocSubjectFormula xmlns="3ee9de94-2651-4ccf-9395-52b20b10749f" xsi:nil="true"/>
    <ddmItemSaved xmlns="3ee9de94-2651-4ccf-9395-52b20b10749f" xsi:nil="true"/>
    <OSWFMailFields xmlns="3ee9de94-2651-4ccf-9395-52b20b10749f" xsi:nil="true"/>
    <SiuntosNr xmlns="3ee9de94-2651-4ccf-9395-52b20b10749f" xsi:nil="true"/>
    <Sprendimas xmlns="3ee9de94-2651-4ccf-9395-52b20b10749f" xsi:nil="true"/>
    <ddmResponsiblePerson xmlns="3ee9de94-2651-4ccf-9395-52b20b10749f" xsi:nil="true"/>
    <ddmField20 xmlns="3ee9de94-2651-4ccf-9395-52b20b10749f" xsi:nil="true"/>
    <ExternalRecipients xmlns="3ee9de94-2651-4ccf-9395-52b20b10749f" xsi:nil="true"/>
    <DocValidUntil xmlns="3ee9de94-2651-4ccf-9395-52b20b10749f" xsi:nil="true"/>
    <DocObject xmlns="b1f06d3a-9d71-4214-92f4-2f1b352d2f9e" xsi:nil="true"/>
    <JobTitle xmlns="http://schemas.microsoft.com/sharepoint/v3" xsi:nil="true"/>
    <Biudzetas xmlns="3ee9de94-2651-4ccf-9395-52b20b10749f" xsi:nil="true"/>
    <SaskNr xmlns="3ee9de94-2651-4ccf-9395-52b20b10749f" xsi:nil="true"/>
    <Vykdytojas xmlns="3ee9de94-2651-4ccf-9395-52b20b10749f" xsi:nil="true"/>
    <PaslauguTipas xmlns="3ee9de94-2651-4ccf-9395-52b20b10749f" xsi:nil="true"/>
    <ddmUsers6 xmlns="3ee9de94-2651-4ccf-9395-52b20b10749f">
      <UserInfo>
        <DisplayName/>
        <AccountId xsi:nil="true"/>
        <AccountType/>
      </UserInfo>
    </ddmUsers6>
    <RoutingRuleDescription xmlns="http://schemas.microsoft.com/sharepoint/v3" xsi:nil="true"/>
    <DocRegister xmlns="3ee9de94-2651-4ccf-9395-52b20b10749f" xsi:nil="true"/>
    <DocNotes xmlns="3ee9de94-2651-4ccf-9395-52b20b10749f" xsi:nil="true"/>
    <ddmField10 xmlns="3ee9de94-2651-4ccf-9395-52b20b10749f" xsi:nil="true"/>
    <ddmExtenderJs xmlns="3ee9de94-2651-4ccf-9395-52b20b10749f" xsi:nil="true"/>
    <ddmUsersText5 xmlns="3ee9de94-2651-4ccf-9395-52b20b10749f" xsi:nil="true"/>
    <SalinimoVeiksmai xmlns="3ee9de94-2651-4ccf-9395-52b20b10749f" xsi:nil="true"/>
    <Priezastis xmlns="3ee9de94-2651-4ccf-9395-52b20b10749f" xsi:nil="true"/>
    <ddmFieldA xmlns="3ee9de94-2651-4ccf-9395-52b20b10749f" xsi:nil="true"/>
    <ddmUsersText4 xmlns="3ee9de94-2651-4ccf-9395-52b20b10749f" xsi:nil="true"/>
    <LastApproveDate xmlns="3ee9de94-2651-4ccf-9395-52b20b10749f" xsi:nil="true"/>
    <Esme xmlns="3ee9de94-2651-4ccf-9395-52b20b10749f" xsi:nil="true"/>
    <Categories xmlns="http://schemas.microsoft.com/sharepoint/v3" xsi:nil="true"/>
    <ValstNr xmlns="3ee9de94-2651-4ccf-9395-52b20b10749f" xsi:nil="true"/>
    <MokymuInfo xmlns="3ee9de94-2651-4ccf-9395-52b20b10749f" xsi:nil="true"/>
    <ddmField3 xmlns="3ee9de94-2651-4ccf-9395-52b20b10749f">https://dvs/sritys/pirkimai/registrasTPSP/1456</ddmField3>
    <DocSubject xmlns="3ee9de94-2651-4ccf-9395-52b20b10749f">Protokolas Nr. 1. Patalpų ir teritorijos valymas</DocSubject>
    <DocMeetDepartments xmlns="3ee9de94-2651-4ccf-9395-52b20b10749f" xsi:nil="true"/>
    <WFCurrent xmlns="3ee9de94-2651-4ccf-9395-52b20b10749f">
      <UserInfo>
        <DisplayName/>
        <AccountId xsi:nil="true"/>
        <AccountType/>
      </UserInfo>
    </WFCurrent>
    <ApproveDate xmlns="3ee9de94-2651-4ccf-9395-52b20b10749f" xsi:nil="true"/>
    <DocOriginator xmlns="3ee9de94-2651-4ccf-9395-52b20b10749f" xsi:nil="true"/>
    <ddmNotifyAfterApproval xmlns="3ee9de94-2651-4ccf-9395-52b20b10749f" xsi:nil="true"/>
    <ddmField2 xmlns="3ee9de94-2651-4ccf-9395-52b20b10749f">Patalpų ir teritorijos valymas</ddmField2>
    <DocRegDate xmlns="3ee9de94-2651-4ccf-9395-52b20b10749f" xsi:nil="true"/>
    <AtsTrukme xmlns="3ee9de94-2651-4ccf-9395-52b20b10749f" xsi:nil="true"/>
    <ddmFieldsConfig xmlns="3ee9de94-2651-4ccf-9395-52b20b10749f">[{type:'text', title: 'Trumpas aprašymas', name: 'ddmFieldA', options: {isMandatory: true}},{type:'picklist', title: 'Pirkimo kortelės numeris', name: 'ddmField1', options: {isMandatory: true, web: 'https://dvs/sritys/pirkimai/registrasTPSP', list: 'Lists/korteles', title: 'DocNumber', showColumns: [{title:'Numeris',name:'DocNumber'},{title:'Pavadinimas',name:'Title'}], searchColums: ['DocNumber','Title'], refine: '', showall: 'false'}},{type:'picklistvalue', title: 'Pirkimo objekto pavadinimas', name: 'ddmField2', options: {isReadOnly: true, source: 'ddmField1', field: 'Title'}},{type:'picklistvalue', title: 'Pirkimo kortelės adresas', name: 'ddmField3', options: {isHidden: true, source: 'ddmField1', field: 'PurchaseSiteUrl'}},{type:'text', title: 'Protokolą derinantys komisijos nariai', name: 'ddmUsers1', options: {isMandatory: true}},{type:'text', title: 'Protokolą pasirašantys komisijos nariai', name: 'ddmUsers2', options: {isMandatory: true}},{type:'picklistvalue', title: 'Pirkimo kortelės ID', name: 'ddmField4', options: {isHidden: true, source: 'ddmField1', field: 'ID'}},{type:'text', title: 'Protokolą pasirašantis komisijos pirmininkas', name: 'ddmUsers3', options: {isMandatory: true}}]</ddmFieldsConfig>
    <ddmInitiatorTxt xmlns="3ee9de94-2651-4ccf-9395-52b20b10749f" xsi:nil="true"/>
    <ddmPermAfterApproval xmlns="3ee9de94-2651-4ccf-9395-52b20b10749f" xsi:nil="true"/>
    <ddmField1 xmlns="3ee9de94-2651-4ccf-9395-52b20b10749f">2021/301</ddmField1>
    <ddmField17 xmlns="3ee9de94-2651-4ccf-9395-52b20b10749f" xsi:nil="true"/>
    <DocPersons xmlns="b1f06d3a-9d71-4214-92f4-2f1b352d2f9e" xsi:nil="true"/>
    <DocExtraContactData xmlns="3ee9de94-2651-4ccf-9395-52b20b10749f" xsi:nil="true"/>
    <IsConfidential xmlns="3ee9de94-2651-4ccf-9395-52b20b10749f">false</IsConfidential>
    <Kompensacija xmlns="3ee9de94-2651-4ccf-9395-52b20b10749f" xsi:nil="true"/>
    <KontaktInfo xmlns="3ee9de94-2651-4ccf-9395-52b20b10749f" xsi:nil="true"/>
    <Pagristas xmlns="3ee9de94-2651-4ccf-9395-52b20b10749f" xsi:nil="true"/>
    <ddmNotifyOthers xmlns="3ee9de94-2651-4ccf-9395-52b20b10749f" xsi:nil="true"/>
    <WFParticipants xmlns="3ee9de94-2651-4ccf-9395-52b20b10749f"> Rūta Čiuladaitė, Alina Leščinskaja</WFParticipants>
    <DocStatus1 xmlns="3ee9de94-2651-4ccf-9395-52b20b10749f">Aktuali redakcija</DocStatus1>
    <Derintojai xmlns="b1f06d3a-9d71-4214-92f4-2f1b352d2f9e">
      <UserInfo>
        <DisplayName/>
        <AccountId xsi:nil="true"/>
        <AccountType/>
      </UserInfo>
    </Derintojai>
    <KompensData xmlns="3ee9de94-2651-4ccf-9395-52b20b10749f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erinamas dokumentas" ma:contentTypeID="0x010100789A280DC10E85479B6E6184454E8824004D678DC1FE14A148BE7AFF4BE0D4F40B" ma:contentTypeVersion="428" ma:contentTypeDescription="Kurkite naują dokumentą." ma:contentTypeScope="" ma:versionID="a0bcb6715b99985de86f470c8e6e00c0">
  <xsd:schema xmlns:xsd="http://www.w3.org/2001/XMLSchema" xmlns:xs="http://www.w3.org/2001/XMLSchema" xmlns:p="http://schemas.microsoft.com/office/2006/metadata/properties" xmlns:ns1="http://schemas.microsoft.com/sharepoint/v3" xmlns:ns2="3ee9de94-2651-4ccf-9395-52b20b10749f" xmlns:ns3="b1f06d3a-9d71-4214-92f4-2f1b352d2f9e" xmlns:ns4="http://schemas.microsoft.com/sharepoint/v3/fields" targetNamespace="http://schemas.microsoft.com/office/2006/metadata/properties" ma:root="true" ma:fieldsID="03b6d3d20b914234b345455e3d101197" ns1:_="" ns2:_="" ns3:_="" ns4:_="">
    <xsd:import namespace="http://schemas.microsoft.com/sharepoint/v3"/>
    <xsd:import namespace="3ee9de94-2651-4ccf-9395-52b20b10749f"/>
    <xsd:import namespace="b1f06d3a-9d71-4214-92f4-2f1b352d2f9e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Title2" minOccurs="0"/>
                <xsd:element ref="ns2:DocNumber" minOccurs="0"/>
                <xsd:element ref="ns2:DocRegStatus" minOccurs="0"/>
                <xsd:element ref="ns1:Author" minOccurs="0"/>
                <xsd:element ref="ns2:ddmFieldsConfig" minOccurs="0"/>
                <xsd:element ref="ns2:ddmInitApprover" minOccurs="0"/>
                <xsd:element ref="ns2:DocOriginator" minOccurs="0"/>
                <xsd:element ref="ns2:DocOriginatorTxt" minOccurs="0"/>
                <xsd:element ref="ns2:DocOriginatorPosition" minOccurs="0"/>
                <xsd:element ref="ns2:DocOriginatorDep" minOccurs="0"/>
                <xsd:element ref="ns2:DocBinder" minOccurs="0"/>
                <xsd:element ref="ns2:DocRegister" minOccurs="0"/>
                <xsd:element ref="ns2:ddmInitiatorTxt" minOccurs="0"/>
                <xsd:element ref="ns2:ddmResponsiblePerson" minOccurs="0"/>
                <xsd:element ref="ns2:ddmNotifyAfterApproval" minOccurs="0"/>
                <xsd:element ref="ns2:ddmPermAfterApproval" minOccurs="0"/>
                <xsd:element ref="ns2:ddmNotifyOthers" minOccurs="0"/>
                <xsd:element ref="ns2:DocNotes" minOccurs="0"/>
                <xsd:element ref="ns2:ddmField1" minOccurs="0"/>
                <xsd:element ref="ns2:ddmField2" minOccurs="0"/>
                <xsd:element ref="ns2:ddmField3" minOccurs="0"/>
                <xsd:element ref="ns2:ddmField4" minOccurs="0"/>
                <xsd:element ref="ns2:ddmField5" minOccurs="0"/>
                <xsd:element ref="ns2:ddmField6" minOccurs="0"/>
                <xsd:element ref="ns2:ddmField7" minOccurs="0"/>
                <xsd:element ref="ns2:ddmField8" minOccurs="0"/>
                <xsd:element ref="ns2:ddmField9" minOccurs="0"/>
                <xsd:element ref="ns2:ddmField10" minOccurs="0"/>
                <xsd:element ref="ns2:ddmField11" minOccurs="0"/>
                <xsd:element ref="ns2:ddmField12" minOccurs="0"/>
                <xsd:element ref="ns2:ddmField13" minOccurs="0"/>
                <xsd:element ref="ns2:ddmField14" minOccurs="0"/>
                <xsd:element ref="ns2:ddmField15" minOccurs="0"/>
                <xsd:element ref="ns2:ddmField16" minOccurs="0"/>
                <xsd:element ref="ns2:ddmField17" minOccurs="0"/>
                <xsd:element ref="ns2:ddmField18" minOccurs="0"/>
                <xsd:element ref="ns2:ddmField19" minOccurs="0"/>
                <xsd:element ref="ns2:ddmField20" minOccurs="0"/>
                <xsd:element ref="ns2:ddmField21" minOccurs="0"/>
                <xsd:element ref="ns2:ddmField22" minOccurs="0"/>
                <xsd:element ref="ns2:ddmField23" minOccurs="0"/>
                <xsd:element ref="ns2:ddmField24" minOccurs="0"/>
                <xsd:element ref="ns2:ddmField25" minOccurs="0"/>
                <xsd:element ref="ns2:ddmDocTypeID" minOccurs="0"/>
                <xsd:element ref="ns2:ddmDocTypeName" minOccurs="0"/>
                <xsd:element ref="ns2:ddmInitRequired" minOccurs="0"/>
                <xsd:element ref="ns2:ddmStandardFieldsConfig" minOccurs="0"/>
                <xsd:element ref="ns2:ddmDocSubjectFormula" minOccurs="0"/>
                <xsd:element ref="ns2:DocSubject" minOccurs="0"/>
                <xsd:element ref="ns2:DocDate" minOccurs="0"/>
                <xsd:element ref="ns2:OSWFMailFields" minOccurs="0"/>
                <xsd:element ref="ns3:DocPersons" minOccurs="0"/>
                <xsd:element ref="ns2:ddmApprovalWF" minOccurs="0"/>
                <xsd:element ref="ns2:DocExtraContactData" minOccurs="0"/>
                <xsd:element ref="ns2:DocTotalPages" minOccurs="0"/>
                <xsd:element ref="ns2:DocDispatchMethod" minOccurs="0"/>
                <xsd:element ref="ns2:IsConfidential" minOccurs="0"/>
                <xsd:element ref="ns2:ExternalRecipients" minOccurs="0"/>
                <xsd:element ref="ns2:DocSigner" minOccurs="0"/>
                <xsd:element ref="ns2:WFParticipants" minOccurs="0"/>
                <xsd:element ref="ns2:WFParticRejected" minOccurs="0"/>
                <xsd:element ref="ns2:DocType" minOccurs="0"/>
                <xsd:element ref="ns2:DocMeetDepartments" minOccurs="0"/>
                <xsd:element ref="ns2:DocMeetGroups" minOccurs="0"/>
                <xsd:element ref="ns2:DocMeetPersons" minOccurs="0"/>
                <xsd:element ref="ns2:DocStatus1" minOccurs="0"/>
                <xsd:element ref="ns2:DocValidUntil" minOccurs="0"/>
                <xsd:element ref="ns2:DocValidFrom" minOccurs="0"/>
                <xsd:element ref="ns1:DocumentSetDescription" minOccurs="0"/>
                <xsd:element ref="ns2:ddmItemSaved" minOccurs="0"/>
                <xsd:element ref="ns2:Aprasymas" minOccurs="0"/>
                <xsd:element ref="ns2:ddmExtenderJs" minOccurs="0"/>
                <xsd:element ref="ns2:ddmUsersText1" minOccurs="0"/>
                <xsd:element ref="ns2:ddmUsersText2" minOccurs="0"/>
                <xsd:element ref="ns2:ddmUsersText3" minOccurs="0"/>
                <xsd:element ref="ns2:ddmUsersText4" minOccurs="0"/>
                <xsd:element ref="ns2:ddmUsersText5" minOccurs="0"/>
                <xsd:element ref="ns2:ddmDocID" minOccurs="0"/>
                <xsd:element ref="ns3:DocObject" minOccurs="0"/>
                <xsd:element ref="ns3:RmndrTerm" minOccurs="0"/>
                <xsd:element ref="ns3:DocDateChangeID" minOccurs="0"/>
                <xsd:element ref="ns2:DocOwner" minOccurs="0"/>
                <xsd:element ref="ns2:WFParticipantsKoresp" minOccurs="0"/>
                <xsd:element ref="ns2:CrossLinkIcon" minOccurs="0"/>
                <xsd:element ref="ns2:WFCurrent" minOccurs="0"/>
                <xsd:element ref="ns3:Tvirtintojai" minOccurs="0"/>
                <xsd:element ref="ns3:Pasiraso" minOccurs="0"/>
                <xsd:element ref="ns3:Derintojai" minOccurs="0"/>
                <xsd:element ref="ns3:Adresatai2" minOccurs="0"/>
                <xsd:element ref="ns2:Approvers" minOccurs="0"/>
                <xsd:element ref="ns2:LastApproveDate" minOccurs="0"/>
                <xsd:element ref="ns2:ApproveDate" minOccurs="0"/>
                <xsd:element ref="ns2:DocRegDate" minOccurs="0"/>
                <xsd:element ref="ns1:JobTitle" minOccurs="0"/>
                <xsd:element ref="ns2:Regionas" minOccurs="0"/>
                <xsd:element ref="ns2:AtsData" minOccurs="0"/>
                <xsd:element ref="ns2:AtsAsmuo" minOccurs="0"/>
                <xsd:element ref="ns2:Biudzetas" minOccurs="0"/>
                <xsd:element ref="ns2:Institucija" minOccurs="0"/>
                <xsd:element ref="ns2:Kompensacija" minOccurs="0"/>
                <xsd:element ref="ns2:KitiSkundai" minOccurs="0"/>
                <xsd:element ref="ns2:KompensData" minOccurs="0"/>
                <xsd:element ref="ns2:KontaktInfo" minOccurs="0"/>
                <xsd:element ref="ns2:Pagristas" minOccurs="0"/>
                <xsd:element ref="ns2:Pareiskejas" minOccurs="0"/>
                <xsd:element ref="ns2:Paslauga" minOccurs="0"/>
                <xsd:element ref="ns2:PaslaugosPav" minOccurs="0"/>
                <xsd:element ref="ns2:SaskNr" minOccurs="0"/>
                <xsd:element ref="ns2:SiuntosNr" minOccurs="0"/>
                <xsd:element ref="ns2:SkundoBudas" minOccurs="0"/>
                <xsd:element ref="ns2:SkundoData" minOccurs="0"/>
                <xsd:element ref="ns2:Vykdytojas" minOccurs="0"/>
                <xsd:element ref="ns2:SalinimoVeiksmai" minOccurs="0"/>
                <xsd:element ref="ns2:Priezastis" minOccurs="0"/>
                <xsd:element ref="ns2:Saltinis" minOccurs="0"/>
                <xsd:element ref="ns2:Sprendimas" minOccurs="0"/>
                <xsd:element ref="ns2:Esme" minOccurs="0"/>
                <xsd:element ref="ns2:PaslauguTipas" minOccurs="0"/>
                <xsd:element ref="ns2:Nuotrauka" minOccurs="0"/>
                <xsd:element ref="ns4:TaskDueDate" minOccurs="0"/>
                <xsd:element ref="ns1:Categories" minOccurs="0"/>
                <xsd:element ref="ns2:AtsTrukme" minOccurs="0"/>
                <xsd:element ref="ns1:Company" minOccurs="0"/>
                <xsd:element ref="ns2:EtatoTipas" minOccurs="0"/>
                <xsd:element ref="ns2:ddmUsers6" minOccurs="0"/>
                <xsd:element ref="ns2:DokSkaitytojuGrupe" minOccurs="0"/>
                <xsd:element ref="ns1:RoutingRuleDescription" minOccurs="0"/>
                <xsd:element ref="ns2:ddmFieldA" minOccurs="0"/>
                <xsd:element ref="ns2:ValstNr" minOccurs="0"/>
                <xsd:element ref="ns2:MokymuInfo" minOccurs="0"/>
                <xsd:element ref="ns2:MokymuVieta" minOccurs="0"/>
                <xsd:element ref="ns2:Rout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thor" ma:index="11" nillable="true" ma:displayName="Sukūrė" ma:list="UserInfo" ma:internalName="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SetDescription" ma:index="81" nillable="true" ma:displayName="Aprašas" ma:description="Dokumentų rinkinio aprašas" ma:internalName="DocumentSetDescription">
      <xsd:simpleType>
        <xsd:restriction base="dms:Note"/>
      </xsd:simpleType>
    </xsd:element>
    <xsd:element name="JobTitle" ma:index="110" nillable="true" ma:displayName="Pareigos" ma:internalName="JobTitle">
      <xsd:simpleType>
        <xsd:restriction base="dms:Text"/>
      </xsd:simpleType>
    </xsd:element>
    <xsd:element name="Categories" ma:index="137" nillable="true" ma:displayName="Kategorijos" ma:internalName="Categories">
      <xsd:simpleType>
        <xsd:restriction base="dms:Text"/>
      </xsd:simpleType>
    </xsd:element>
    <xsd:element name="Company" ma:index="140" nillable="true" ma:displayName="Įmonė" ma:internalName="Company">
      <xsd:simpleType>
        <xsd:restriction base="dms:Text"/>
      </xsd:simpleType>
    </xsd:element>
    <xsd:element name="RoutingRuleDescription" ma:index="146" nillable="true" ma:displayName="Aprašas" ma:description="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9de94-2651-4ccf-9395-52b20b10749f" elementFormDefault="qualified">
    <xsd:import namespace="http://schemas.microsoft.com/office/2006/documentManagement/types"/>
    <xsd:import namespace="http://schemas.microsoft.com/office/infopath/2007/PartnerControls"/>
    <xsd:element name="Title2" ma:index="8" nillable="true" ma:displayName="Antraštė" ma:description="" ma:internalName="Title2" ma:readOnly="false">
      <xsd:simpleType>
        <xsd:restriction base="dms:Text"/>
      </xsd:simpleType>
    </xsd:element>
    <xsd:element name="DocNumber" ma:index="9" nillable="true" ma:displayName="Numeris" ma:description="" ma:internalName="DocNumber" ma:readOnly="false">
      <xsd:simpleType>
        <xsd:restriction base="dms:Text"/>
      </xsd:simpleType>
    </xsd:element>
    <xsd:element name="DocRegStatus" ma:index="10" nillable="true" ma:displayName="Būsena" ma:default="Rengiamas" ma:description="" ma:format="Dropdown" ma:internalName="DocRegStatus" ma:readOnly="false">
      <xsd:simpleType>
        <xsd:union memberTypes="dms:Text">
          <xsd:simpleType>
            <xsd:restriction base="dms:Choice">
              <xsd:enumeration value="Rengiamas"/>
              <xsd:enumeration value="Rengiama"/>
              <xsd:enumeration value="Derinamas"/>
              <xsd:enumeration value="Atmestas"/>
              <xsd:enumeration value="Patvirtintas"/>
              <xsd:enumeration value="Užregistruotas"/>
              <xsd:enumeration value="Nesuderintas"/>
              <xsd:enumeration value="Grąžintas taisymui"/>
              <xsd:enumeration value="Tvirtinama"/>
            </xsd:restriction>
          </xsd:simpleType>
        </xsd:union>
      </xsd:simpleType>
    </xsd:element>
    <xsd:element name="ddmFieldsConfig" ma:index="12" nillable="true" ma:displayName="Papildomų laukų konfigūracija" ma:default="" ma:description="" ma:internalName="ddmFieldsConfig" ma:readOnly="false">
      <xsd:simpleType>
        <xsd:restriction base="dms:Note"/>
      </xsd:simpleType>
    </xsd:element>
    <xsd:element name="ddmInitApprover" ma:index="13" nillable="true" ma:displayName="Tvirtina iniciavimą" ma:default="" ma:description="" ma:internalName="ddmInitApprover" ma:readOnly="false">
      <xsd:simpleType>
        <xsd:restriction base="dms:Text"/>
      </xsd:simpleType>
    </xsd:element>
    <xsd:element name="DocOriginator" ma:index="14" nillable="true" ma:displayName="Rengėjas" ma:description="" ma:list="b84c0774-dd35-43f3-98dd-d7f3146670cd" ma:internalName="DocOriginator" ma:readOnly="false" ma:showField="sync_Title" ma:web="3ee9de94-2651-4ccf-9395-52b20b10749f">
      <xsd:simpleType>
        <xsd:restriction base="dms:Unknown"/>
      </xsd:simpleType>
    </xsd:element>
    <xsd:element name="DocOriginatorTxt" ma:index="15" nillable="true" ma:displayName="Rengėjas Text" ma:default="" ma:description="" ma:internalName="DocOriginatorTxt" ma:readOnly="false">
      <xsd:simpleType>
        <xsd:restriction base="dms:Text"/>
      </xsd:simpleType>
    </xsd:element>
    <xsd:element name="DocOriginatorPosition" ma:index="16" nillable="true" ma:displayName="Rengėjo pozicija" ma:description="" ma:indexed="true" ma:internalName="DocOriginatorPosition" ma:readOnly="false">
      <xsd:simpleType>
        <xsd:restriction base="dms:Text"/>
      </xsd:simpleType>
    </xsd:element>
    <xsd:element name="DocOriginatorDep" ma:index="17" nillable="true" ma:displayName="Rengėjo padalinys" ma:description="" ma:indexed="true" ma:internalName="DocOriginatorDep" ma:readOnly="false">
      <xsd:simpleType>
        <xsd:restriction base="dms:Text"/>
      </xsd:simpleType>
    </xsd:element>
    <xsd:element name="DocBinder" ma:index="18" nillable="true" ma:displayName="Byla" ma:description="" ma:list="ace9c883-e36c-41d6-9991-6a299d11fb7c" ma:internalName="DocBinder" ma:readOnly="false" ma:showField="sync_Title" ma:web="3ee9de94-2651-4ccf-9395-52b20b10749f">
      <xsd:simpleType>
        <xsd:restriction base="dms:Unknown"/>
      </xsd:simpleType>
    </xsd:element>
    <xsd:element name="DocRegister" ma:index="19" nillable="true" ma:displayName="Registras" ma:description="" ma:list="2078cb35-5e14-4e38-a8d9-74973bae5b7a" ma:internalName="DocRegister" ma:readOnly="false" ma:showField="sync_Title" ma:web="3ee9de94-2651-4ccf-9395-52b20b10749f">
      <xsd:simpleType>
        <xsd:restriction base="dms:Unknown"/>
      </xsd:simpleType>
    </xsd:element>
    <xsd:element name="ddmInitiatorTxt" ma:index="20" nillable="true" ma:displayName="IniciatoriusTxt" ma:default="" ma:description="" ma:internalName="ddmInitiatorTxt" ma:readOnly="false">
      <xsd:simpleType>
        <xsd:restriction base="dms:Note">
          <xsd:maxLength value="255"/>
        </xsd:restriction>
      </xsd:simpleType>
    </xsd:element>
    <xsd:element name="ddmResponsiblePerson" ma:index="21" nillable="true" ma:displayName="Atsakingas darbuotojas" ma:default="" ma:description="" ma:internalName="ddmResponsiblePerson" ma:readOnly="false">
      <xsd:simpleType>
        <xsd:restriction base="dms:Text"/>
      </xsd:simpleType>
    </xsd:element>
    <xsd:element name="ddmNotifyAfterApproval" ma:index="22" nillable="true" ma:displayName="Informuoti patvirtinus" ma:default="" ma:description="" ma:internalName="ddmNotifyAfterApproval" ma:readOnly="false">
      <xsd:simpleType>
        <xsd:restriction base="dms:Note"/>
      </xsd:simpleType>
    </xsd:element>
    <xsd:element name="ddmPermAfterApproval" ma:index="23" nillable="true" ma:displayName="Prieiga patvirtinus" ma:default="" ma:description="" ma:internalName="ddmPermAfterApproval" ma:readOnly="false">
      <xsd:simpleType>
        <xsd:restriction base="dms:Note"/>
      </xsd:simpleType>
    </xsd:element>
    <xsd:element name="ddmNotifyOthers" ma:index="24" nillable="true" ma:displayName="Papildomai informuoti" ma:default="" ma:description="" ma:internalName="ddmNotifyOthers" ma:readOnly="false">
      <xsd:simpleType>
        <xsd:restriction base="dms:Note"/>
      </xsd:simpleType>
    </xsd:element>
    <xsd:element name="DocNotes" ma:index="25" nillable="true" ma:displayName="Pastabos" ma:default="" ma:description="" ma:internalName="DocNotes" ma:readOnly="false">
      <xsd:simpleType>
        <xsd:restriction base="dms:Note">
          <xsd:maxLength value="255"/>
        </xsd:restriction>
      </xsd:simpleType>
    </xsd:element>
    <xsd:element name="ddmField1" ma:index="26" nillable="true" ma:displayName="Laukas 1" ma:default="" ma:description="" ma:internalName="ddmField1" ma:readOnly="false">
      <xsd:simpleType>
        <xsd:restriction base="dms:Text"/>
      </xsd:simpleType>
    </xsd:element>
    <xsd:element name="ddmField2" ma:index="27" nillable="true" ma:displayName="Laukas 2" ma:internalName="ddmField2">
      <xsd:simpleType>
        <xsd:restriction base="dms:Text">
          <xsd:maxLength value="255"/>
        </xsd:restriction>
      </xsd:simpleType>
    </xsd:element>
    <xsd:element name="ddmField3" ma:index="28" nillable="true" ma:displayName="Laukas 3" ma:default="" ma:description="" ma:internalName="ddmField3" ma:readOnly="false">
      <xsd:simpleType>
        <xsd:restriction base="dms:Text"/>
      </xsd:simpleType>
    </xsd:element>
    <xsd:element name="ddmField4" ma:index="29" nillable="true" ma:displayName="Laukas 4" ma:default="" ma:description="" ma:internalName="ddmField4" ma:readOnly="false">
      <xsd:simpleType>
        <xsd:restriction base="dms:Text"/>
      </xsd:simpleType>
    </xsd:element>
    <xsd:element name="ddmField5" ma:index="30" nillable="true" ma:displayName="Laukas 5" ma:default="" ma:description="" ma:internalName="ddmField5" ma:readOnly="false">
      <xsd:simpleType>
        <xsd:restriction base="dms:Text"/>
      </xsd:simpleType>
    </xsd:element>
    <xsd:element name="ddmField6" ma:index="31" nillable="true" ma:displayName="Laukas 6" ma:default="" ma:description="" ma:internalName="ddmField6" ma:readOnly="false">
      <xsd:simpleType>
        <xsd:restriction base="dms:Text"/>
      </xsd:simpleType>
    </xsd:element>
    <xsd:element name="ddmField7" ma:index="32" nillable="true" ma:displayName="Laukas 7" ma:default="" ma:description="" ma:internalName="ddmField7" ma:readOnly="false">
      <xsd:simpleType>
        <xsd:restriction base="dms:Text"/>
      </xsd:simpleType>
    </xsd:element>
    <xsd:element name="ddmField8" ma:index="33" nillable="true" ma:displayName="Laukas 8" ma:default="" ma:description="" ma:internalName="ddmField8" ma:readOnly="false">
      <xsd:simpleType>
        <xsd:restriction base="dms:Text"/>
      </xsd:simpleType>
    </xsd:element>
    <xsd:element name="ddmField9" ma:index="34" nillable="true" ma:displayName="Laukas 9" ma:default="" ma:description="" ma:internalName="ddmField9" ma:readOnly="false">
      <xsd:simpleType>
        <xsd:restriction base="dms:Text"/>
      </xsd:simpleType>
    </xsd:element>
    <xsd:element name="ddmField10" ma:index="35" nillable="true" ma:displayName="Laukas 10" ma:default="" ma:description="" ma:internalName="ddmField10" ma:readOnly="false">
      <xsd:simpleType>
        <xsd:restriction base="dms:Text"/>
      </xsd:simpleType>
    </xsd:element>
    <xsd:element name="ddmField11" ma:index="36" nillable="true" ma:displayName="Laukas 11" ma:default="" ma:description="" ma:internalName="ddmField11" ma:readOnly="false">
      <xsd:simpleType>
        <xsd:restriction base="dms:Text"/>
      </xsd:simpleType>
    </xsd:element>
    <xsd:element name="ddmField12" ma:index="37" nillable="true" ma:displayName="Laukas 12" ma:default="" ma:description="" ma:internalName="ddmField12" ma:readOnly="false">
      <xsd:simpleType>
        <xsd:restriction base="dms:Text"/>
      </xsd:simpleType>
    </xsd:element>
    <xsd:element name="ddmField13" ma:index="38" nillable="true" ma:displayName="Laukas 13" ma:default="" ma:description="" ma:internalName="ddmField13" ma:readOnly="false">
      <xsd:simpleType>
        <xsd:restriction base="dms:Text"/>
      </xsd:simpleType>
    </xsd:element>
    <xsd:element name="ddmField14" ma:index="39" nillable="true" ma:displayName="Laukas 14" ma:default="" ma:description="" ma:internalName="ddmField14" ma:readOnly="false">
      <xsd:simpleType>
        <xsd:restriction base="dms:Text"/>
      </xsd:simpleType>
    </xsd:element>
    <xsd:element name="ddmField15" ma:index="40" nillable="true" ma:displayName="Laukas 15" ma:default="" ma:description="" ma:internalName="ddmField15" ma:readOnly="false">
      <xsd:simpleType>
        <xsd:restriction base="dms:Text"/>
      </xsd:simpleType>
    </xsd:element>
    <xsd:element name="ddmField16" ma:index="41" nillable="true" ma:displayName="Laukas 16" ma:default="" ma:description="" ma:internalName="ddmField16" ma:readOnly="false">
      <xsd:simpleType>
        <xsd:restriction base="dms:Text"/>
      </xsd:simpleType>
    </xsd:element>
    <xsd:element name="ddmField17" ma:index="42" nillable="true" ma:displayName="Laukas 17" ma:default="" ma:description="" ma:internalName="ddmField17" ma:readOnly="false">
      <xsd:simpleType>
        <xsd:restriction base="dms:Text"/>
      </xsd:simpleType>
    </xsd:element>
    <xsd:element name="ddmField18" ma:index="43" nillable="true" ma:displayName="Laukas 18" ma:default="" ma:description="" ma:internalName="ddmField18" ma:readOnly="false">
      <xsd:simpleType>
        <xsd:restriction base="dms:Text"/>
      </xsd:simpleType>
    </xsd:element>
    <xsd:element name="ddmField19" ma:index="44" nillable="true" ma:displayName="Laukas 19" ma:default="" ma:description="" ma:internalName="ddmField19" ma:readOnly="false">
      <xsd:simpleType>
        <xsd:restriction base="dms:Text"/>
      </xsd:simpleType>
    </xsd:element>
    <xsd:element name="ddmField20" ma:index="45" nillable="true" ma:displayName="Laukas 20" ma:default="" ma:description="" ma:internalName="ddmField20" ma:readOnly="false">
      <xsd:simpleType>
        <xsd:restriction base="dms:Text"/>
      </xsd:simpleType>
    </xsd:element>
    <xsd:element name="ddmField21" ma:index="46" nillable="true" ma:displayName="Laukas 21" ma:default="" ma:description="" ma:internalName="ddmField21" ma:readOnly="false">
      <xsd:simpleType>
        <xsd:restriction base="dms:Text"/>
      </xsd:simpleType>
    </xsd:element>
    <xsd:element name="ddmField22" ma:index="47" nillable="true" ma:displayName="Laukas 22" ma:default="" ma:description="" ma:internalName="ddmField22" ma:readOnly="false">
      <xsd:simpleType>
        <xsd:restriction base="dms:Text"/>
      </xsd:simpleType>
    </xsd:element>
    <xsd:element name="ddmField23" ma:index="48" nillable="true" ma:displayName="Laukas 23" ma:default="" ma:description="" ma:internalName="ddmField23" ma:readOnly="false">
      <xsd:simpleType>
        <xsd:restriction base="dms:Text"/>
      </xsd:simpleType>
    </xsd:element>
    <xsd:element name="ddmField24" ma:index="49" nillable="true" ma:displayName="Laukas 24" ma:default="" ma:description="" ma:internalName="ddmField24" ma:readOnly="false">
      <xsd:simpleType>
        <xsd:restriction base="dms:Text"/>
      </xsd:simpleType>
    </xsd:element>
    <xsd:element name="ddmField25" ma:index="50" nillable="true" ma:displayName="Laukas 25" ma:default="" ma:description="" ma:internalName="ddmField25" ma:readOnly="false">
      <xsd:simpleType>
        <xsd:restriction base="dms:Text"/>
      </xsd:simpleType>
    </xsd:element>
    <xsd:element name="ddmDocTypeID" ma:index="51" nillable="true" ma:displayName="Dokumento rūšies ID" ma:default="" ma:description="" ma:internalName="ddmDocTypeID" ma:readOnly="false">
      <xsd:simpleType>
        <xsd:restriction base="dms:Text"/>
      </xsd:simpleType>
    </xsd:element>
    <xsd:element name="ddmDocTypeName" ma:index="52" nillable="true" ma:displayName="Dokumento rūšis" ma:default="" ma:description="" ma:internalName="ddmDocTypeName" ma:readOnly="false">
      <xsd:simpleType>
        <xsd:restriction base="dms:Text"/>
      </xsd:simpleType>
    </xsd:element>
    <xsd:element name="ddmInitRequired" ma:index="53" nillable="true" ma:displayName="Iniciavimo procesas" ma:default="" ma:description="" ma:internalName="ddmInitRequired" ma:readOnly="false">
      <xsd:simpleType>
        <xsd:restriction base="dms:Number"/>
      </xsd:simpleType>
    </xsd:element>
    <xsd:element name="ddmStandardFieldsConfig" ma:index="54" nillable="true" ma:displayName="Standartinių laukų konfigūracija" ma:default="" ma:description="" ma:internalName="ddmStandardFieldsConfig" ma:readOnly="false">
      <xsd:simpleType>
        <xsd:restriction base="dms:Note"/>
      </xsd:simpleType>
    </xsd:element>
    <xsd:element name="ddmDocSubjectFormula" ma:index="55" nillable="true" ma:displayName="Dokumento pavadinimo formulė" ma:default="" ma:description="" ma:internalName="ddmDocSubjectFormula" ma:readOnly="false">
      <xsd:simpleType>
        <xsd:restriction base="dms:Note"/>
      </xsd:simpleType>
    </xsd:element>
    <xsd:element name="DocSubject" ma:index="56" nillable="true" ma:displayName="Dokumento pavadinimas" ma:default="" ma:description="" ma:internalName="DocSubject" ma:readOnly="false">
      <xsd:simpleType>
        <xsd:restriction base="dms:Text"/>
      </xsd:simpleType>
    </xsd:element>
    <xsd:element name="DocDate" ma:index="57" nillable="true" ma:displayName="Dokumento data" ma:default="" ma:description="" ma:format="DateOnly" ma:internalName="DocDate" ma:readOnly="false">
      <xsd:simpleType>
        <xsd:restriction base="dms:DateTime"/>
      </xsd:simpleType>
    </xsd:element>
    <xsd:element name="OSWFMailFields" ma:index="58" nillable="true" ma:displayName="Konfigūracija (JSON)" ma:default="" ma:description="" ma:internalName="OSWFMailFields" ma:readOnly="false">
      <xsd:simpleType>
        <xsd:restriction base="dms:Note"/>
      </xsd:simpleType>
    </xsd:element>
    <xsd:element name="ddmApprovalWF" ma:index="64" nillable="true" ma:displayName="Derinimo procesas" ma:default="" ma:description="" ma:internalName="ddmApprovalWF" ma:readOnly="false">
      <xsd:simpleType>
        <xsd:restriction base="dms:Note"/>
      </xsd:simpleType>
    </xsd:element>
    <xsd:element name="DocExtraContactData" ma:index="66" nillable="true" ma:displayName="Papildoma kontaktinė informacija" ma:internalName="DocExtraContactData">
      <xsd:simpleType>
        <xsd:restriction base="dms:Text">
          <xsd:maxLength value="255"/>
        </xsd:restriction>
      </xsd:simpleType>
    </xsd:element>
    <xsd:element name="DocTotalPages" ma:index="67" nillable="true" ma:displayName="Lapų skaičius" ma:internalName="DocTotalPages" ma:percentage="FALSE">
      <xsd:simpleType>
        <xsd:restriction base="dms:Number"/>
      </xsd:simpleType>
    </xsd:element>
    <xsd:element name="DocDispatchMethod" ma:index="68" nillable="true" ma:displayName="Išsiuntimo būdas" ma:format="Dropdown" ma:internalName="DocDispatchMethod">
      <xsd:simpleType>
        <xsd:restriction base="dms:Choice">
          <xsd:enumeration value="Elektroninė ginčių nagrinėjimo sistema"/>
          <xsd:enumeration value="Registruotas nepirmenybinis paštas"/>
          <xsd:enumeration value="Registruotas pirmenybinis paštas"/>
          <xsd:enumeration value="Paprastas paštas"/>
          <xsd:enumeration value="Kurjeris"/>
          <xsd:enumeration value="El. paštas"/>
          <xsd:enumeration value="E. pristatymas"/>
          <xsd:enumeration value="Faksas"/>
          <xsd:enumeration value="Kitas"/>
        </xsd:restriction>
      </xsd:simpleType>
    </xsd:element>
    <xsd:element name="IsConfidential" ma:index="69" nillable="true" ma:displayName="Konfidencialus" ma:default="0" ma:internalName="IsConfidential">
      <xsd:simpleType>
        <xsd:restriction base="dms:Boolean"/>
      </xsd:simpleType>
    </xsd:element>
    <xsd:element name="ExternalRecipients" ma:index="70" nillable="true" ma:displayName="Adresatas" ma:internalName="ExternalRecipients">
      <xsd:simpleType>
        <xsd:restriction base="dms:Text">
          <xsd:maxLength value="255"/>
        </xsd:restriction>
      </xsd:simpleType>
    </xsd:element>
    <xsd:element name="DocSigner" ma:index="71" nillable="true" ma:displayName="Pasirašantis asmuo" ma:internalName="DocSigner">
      <xsd:simpleType>
        <xsd:restriction base="dms:Text">
          <xsd:maxLength value="255"/>
        </xsd:restriction>
      </xsd:simpleType>
    </xsd:element>
    <xsd:element name="WFParticipants" ma:index="72" nillable="true" ma:displayName="Dalyviai patvirtinę užd." ma:description="" ma:internalName="WFParticipants" ma:readOnly="false">
      <xsd:simpleType>
        <xsd:restriction base="dms:Text"/>
      </xsd:simpleType>
    </xsd:element>
    <xsd:element name="WFParticRejected" ma:index="73" nillable="true" ma:displayName="Dalyviai atšaukę užd." ma:description="" ma:internalName="WFParticRejected" ma:readOnly="false">
      <xsd:simpleType>
        <xsd:restriction base="dms:Text"/>
      </xsd:simpleType>
    </xsd:element>
    <xsd:element name="DocType" ma:index="74" nillable="true" ma:displayName="Rūšis" ma:internalName="DocType">
      <xsd:simpleType>
        <xsd:restriction base="dms:Text">
          <xsd:maxLength value="255"/>
        </xsd:restriction>
      </xsd:simpleType>
    </xsd:element>
    <xsd:element name="DocMeetDepartments" ma:index="75" nillable="true" ma:displayName="Susipažinimui (padaliniai)" ma:description="" ma:list="f484d93c-9e7c-452b-b1dd-a93ae89ee75b" ma:internalName="DocMeetDepartments" ma:showField="sync_Title" ma:web="3ee9de94-2651-4ccf-9395-52b20b10749f">
      <xsd:simpleType>
        <xsd:restriction base="dms:Unknown"/>
      </xsd:simpleType>
    </xsd:element>
    <xsd:element name="DocMeetGroups" ma:index="76" nillable="true" ma:displayName="Susipažinimui (grupės)" ma:description="" ma:list="1a9b4ea0-dfd6-4502-a241-cce7f8bdc01b" ma:internalName="DocMeetGroups" ma:showField="sync_Title" ma:web="3ee9de94-2651-4ccf-9395-52b20b10749f">
      <xsd:simpleType>
        <xsd:restriction base="dms:Unknown"/>
      </xsd:simpleType>
    </xsd:element>
    <xsd:element name="DocMeetPersons" ma:index="77" nillable="true" ma:displayName="Susipažinimui (asmenys)" ma:description="" ma:list="b84c0774-dd35-43f3-98dd-d7f3146670cd" ma:internalName="DocMeetPersons" ma:showField="sync_Title" ma:web="3ee9de94-2651-4ccf-9395-52b20b10749f">
      <xsd:simpleType>
        <xsd:restriction base="dms:Unknown"/>
      </xsd:simpleType>
    </xsd:element>
    <xsd:element name="DocStatus1" ma:index="78" nillable="true" ma:displayName="Būklė" ma:default="Aktuali redakcija" ma:description="" ma:format="Dropdown" ma:internalName="DocStatus1">
      <xsd:simpleType>
        <xsd:restriction base="dms:Choice">
          <xsd:enumeration value="Aktuali redakcija"/>
          <xsd:enumeration value="Negalioja"/>
        </xsd:restriction>
      </xsd:simpleType>
    </xsd:element>
    <xsd:element name="DocValidUntil" ma:index="79" nillable="true" ma:displayName="Galioja iki" ma:default="" ma:description="" ma:format="DateOnly" ma:internalName="DocValidUntil" ma:readOnly="false">
      <xsd:simpleType>
        <xsd:restriction base="dms:DateTime"/>
      </xsd:simpleType>
    </xsd:element>
    <xsd:element name="DocValidFrom" ma:index="80" nillable="true" ma:displayName="Galioja nuo" ma:default="" ma:description="" ma:format="DateOnly" ma:internalName="DocValidFrom" ma:readOnly="false">
      <xsd:simpleType>
        <xsd:restriction base="dms:DateTime"/>
      </xsd:simpleType>
    </xsd:element>
    <xsd:element name="ddmItemSaved" ma:index="82" nillable="true" ma:displayName="ItemSaved" ma:default="" ma:description="" ma:internalName="ddmItemSaved" ma:readOnly="false">
      <xsd:simpleType>
        <xsd:restriction base="dms:Text"/>
      </xsd:simpleType>
    </xsd:element>
    <xsd:element name="Aprasymas" ma:index="83" nillable="true" ma:displayName="Aprašymas" ma:internalName="Aprasymas">
      <xsd:simpleType>
        <xsd:restriction base="dms:Note"/>
      </xsd:simpleType>
    </xsd:element>
    <xsd:element name="ddmExtenderJs" ma:index="84" nillable="true" ma:displayName="Plėtinių JS failo URL" ma:description="" ma:internalName="ddmExtenderJs" ma:readOnly="false">
      <xsd:simpleType>
        <xsd:restriction base="dms:Text"/>
      </xsd:simpleType>
    </xsd:element>
    <xsd:element name="ddmUsersText1" ma:index="85" nillable="true" ma:displayName="Vartotojai Text 1" ma:internalName="ddmUsersText1">
      <xsd:simpleType>
        <xsd:restriction base="dms:Note"/>
      </xsd:simpleType>
    </xsd:element>
    <xsd:element name="ddmUsersText2" ma:index="86" nillable="true" ma:displayName="Vartotojai Text 2" ma:internalName="ddmUsersText2">
      <xsd:simpleType>
        <xsd:restriction base="dms:Note"/>
      </xsd:simpleType>
    </xsd:element>
    <xsd:element name="ddmUsersText3" ma:index="87" nillable="true" ma:displayName="Vartotojai Text 3" ma:internalName="ddmUsersText3">
      <xsd:simpleType>
        <xsd:restriction base="dms:Note"/>
      </xsd:simpleType>
    </xsd:element>
    <xsd:element name="ddmUsersText4" ma:index="88" nillable="true" ma:displayName="Vartotojai Text 4" ma:internalName="ddmUsersText4">
      <xsd:simpleType>
        <xsd:restriction base="dms:Note"/>
      </xsd:simpleType>
    </xsd:element>
    <xsd:element name="ddmUsersText5" ma:index="89" nillable="true" ma:displayName="Vartotojai Text 5" ma:internalName="ddmUsersText5">
      <xsd:simpleType>
        <xsd:restriction base="dms:Note"/>
      </xsd:simpleType>
    </xsd:element>
    <xsd:element name="ddmDocID" ma:index="91" nillable="true" ma:displayName="Derinamo dokumento ID" ma:default="" ma:description="" ma:internalName="ddmDocID">
      <xsd:simpleType>
        <xsd:restriction base="dms:Number"/>
      </xsd:simpleType>
    </xsd:element>
    <xsd:element name="DocOwner" ma:index="97" nillable="true" ma:displayName="Dokumento savininkas" ma:internalName="DocOwner">
      <xsd:simpleType>
        <xsd:restriction base="dms:Text">
          <xsd:maxLength value="255"/>
        </xsd:restriction>
      </xsd:simpleType>
    </xsd:element>
    <xsd:element name="WFParticipantsKoresp" ma:index="98" nillable="true" ma:displayName="Dalyviai patvirtinę užduotį koresp." ma:internalName="WFParticipantsKoresp">
      <xsd:simpleType>
        <xsd:restriction base="dms:Text">
          <xsd:maxLength value="255"/>
        </xsd:restriction>
      </xsd:simpleType>
    </xsd:element>
    <xsd:element name="CrossLinkIcon" ma:index="99" nillable="true" ma:displayName="Nuorodų piktograma" ma:internalName="CrossLinkIcon">
      <xsd:simpleType>
        <xsd:restriction base="dms:Unknown"/>
      </xsd:simpleType>
    </xsd:element>
    <xsd:element name="WFCurrent" ma:index="100" nillable="true" ma:displayName="Yra pas" ma:default="" ma:description="" ma:SharePointGroup="0" ma:internalName="WFCurrent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ers" ma:index="105" nillable="true" ma:displayName="Approvers" ma:internalName="Approvers">
      <xsd:simpleType>
        <xsd:restriction base="dms:Note"/>
      </xsd:simpleType>
    </xsd:element>
    <xsd:element name="LastApproveDate" ma:index="106" nillable="true" ma:displayName="LastApproveDate" ma:format="DateOnly" ma:internalName="LastApproveDate">
      <xsd:simpleType>
        <xsd:restriction base="dms:DateTime"/>
      </xsd:simpleType>
    </xsd:element>
    <xsd:element name="ApproveDate" ma:index="107" nillable="true" ma:displayName="ApproveDate" ma:internalName="ApproveDate">
      <xsd:simpleType>
        <xsd:restriction base="dms:Note">
          <xsd:maxLength value="255"/>
        </xsd:restriction>
      </xsd:simpleType>
    </xsd:element>
    <xsd:element name="DocRegDate" ma:index="108" nillable="true" ma:displayName="Registravimo data" ma:format="DateOnly" ma:internalName="DocRegDate">
      <xsd:simpleType>
        <xsd:restriction base="dms:DateTime"/>
      </xsd:simpleType>
    </xsd:element>
    <xsd:element name="Regionas" ma:index="111" nillable="true" ma:displayName="Regionas" ma:internalName="Regionas">
      <xsd:simpleType>
        <xsd:restriction base="dms:Text">
          <xsd:maxLength value="255"/>
        </xsd:restriction>
      </xsd:simpleType>
    </xsd:element>
    <xsd:element name="AtsData" ma:index="112" nillable="true" ma:displayName="Atsakymo data" ma:format="DateOnly" ma:internalName="AtsData">
      <xsd:simpleType>
        <xsd:restriction base="dms:DateTime"/>
      </xsd:simpleType>
    </xsd:element>
    <xsd:element name="AtsAsmuo" ma:index="113" nillable="true" ma:displayName="Atsakingas asmuo" ma:internalName="AtsAsmuo">
      <xsd:simpleType>
        <xsd:restriction base="dms:Text">
          <xsd:maxLength value="255"/>
        </xsd:restriction>
      </xsd:simpleType>
    </xsd:element>
    <xsd:element name="Biudzetas" ma:index="114" nillable="true" ma:displayName="Biudžetas" ma:internalName="Biudzetas">
      <xsd:simpleType>
        <xsd:restriction base="dms:Text">
          <xsd:maxLength value="255"/>
        </xsd:restriction>
      </xsd:simpleType>
    </xsd:element>
    <xsd:element name="Institucija" ma:index="115" nillable="true" ma:displayName="Institucija" ma:internalName="Institucija">
      <xsd:simpleType>
        <xsd:restriction base="dms:Text">
          <xsd:maxLength value="255"/>
        </xsd:restriction>
      </xsd:simpleType>
    </xsd:element>
    <xsd:element name="Kompensacija" ma:index="116" nillable="true" ma:displayName="Kompensacija" ma:internalName="Kompensacija">
      <xsd:simpleType>
        <xsd:restriction base="dms:Text">
          <xsd:maxLength value="255"/>
        </xsd:restriction>
      </xsd:simpleType>
    </xsd:element>
    <xsd:element name="KitiSkundai" ma:index="117" nillable="true" ma:displayName="Kiti skundai" ma:internalName="KitiSkundai">
      <xsd:simpleType>
        <xsd:restriction base="dms:Text">
          <xsd:maxLength value="255"/>
        </xsd:restriction>
      </xsd:simpleType>
    </xsd:element>
    <xsd:element name="KompensData" ma:index="118" nillable="true" ma:displayName="Kompensacijos data" ma:format="DateOnly" ma:internalName="KompensData">
      <xsd:simpleType>
        <xsd:restriction base="dms:DateTime"/>
      </xsd:simpleType>
    </xsd:element>
    <xsd:element name="KontaktInfo" ma:index="119" nillable="true" ma:displayName="Kontaktiniai duomenys" ma:description="Pareiškėjo tel. Nr., adresas, el. paštas" ma:internalName="KontaktInfo">
      <xsd:simpleType>
        <xsd:restriction base="dms:Text">
          <xsd:maxLength value="255"/>
        </xsd:restriction>
      </xsd:simpleType>
    </xsd:element>
    <xsd:element name="Pagristas" ma:index="120" nillable="true" ma:displayName="Pagrįstas" ma:internalName="Pagristas">
      <xsd:simpleType>
        <xsd:restriction base="dms:Text">
          <xsd:maxLength value="255"/>
        </xsd:restriction>
      </xsd:simpleType>
    </xsd:element>
    <xsd:element name="Pareiskejas" ma:index="121" nillable="true" ma:displayName="Pareiškėjas" ma:internalName="Pareiskejas">
      <xsd:simpleType>
        <xsd:restriction base="dms:Text">
          <xsd:maxLength value="255"/>
        </xsd:restriction>
      </xsd:simpleType>
    </xsd:element>
    <xsd:element name="Paslauga" ma:index="122" nillable="true" ma:displayName="Paslauga" ma:internalName="Paslauga">
      <xsd:simpleType>
        <xsd:restriction base="dms:Text">
          <xsd:maxLength value="255"/>
        </xsd:restriction>
      </xsd:simpleType>
    </xsd:element>
    <xsd:element name="PaslaugosPav" ma:index="123" nillable="true" ma:displayName="Paslaugos pavadinimas" ma:internalName="PaslaugosPav">
      <xsd:simpleType>
        <xsd:restriction base="dms:Text">
          <xsd:maxLength value="255"/>
        </xsd:restriction>
      </xsd:simpleType>
    </xsd:element>
    <xsd:element name="SaskNr" ma:index="124" nillable="true" ma:displayName="Sąskaitos Nr." ma:description="Sąskaitos numeris žalos išmokėjimui" ma:internalName="SaskNr">
      <xsd:simpleType>
        <xsd:restriction base="dms:Text">
          <xsd:maxLength value="255"/>
        </xsd:restriction>
      </xsd:simpleType>
    </xsd:element>
    <xsd:element name="SiuntosNr" ma:index="125" nillable="true" ma:displayName="Siuntos Nr." ma:internalName="SiuntosNr">
      <xsd:simpleType>
        <xsd:restriction base="dms:Text">
          <xsd:maxLength value="255"/>
        </xsd:restriction>
      </xsd:simpleType>
    </xsd:element>
    <xsd:element name="SkundoBudas" ma:index="126" nillable="true" ma:displayName="Skundo pateikimo būdas" ma:internalName="SkundoBudas">
      <xsd:simpleType>
        <xsd:restriction base="dms:Text">
          <xsd:maxLength value="255"/>
        </xsd:restriction>
      </xsd:simpleType>
    </xsd:element>
    <xsd:element name="SkundoData" ma:index="127" nillable="true" ma:displayName="Skundo pateikimo data" ma:format="DateOnly" ma:internalName="SkundoData">
      <xsd:simpleType>
        <xsd:restriction base="dms:DateTime"/>
      </xsd:simpleType>
    </xsd:element>
    <xsd:element name="Vykdytojas" ma:index="128" nillable="true" ma:displayName="Priskirtas vykdyti" ma:internalName="Vykdytojas">
      <xsd:simpleType>
        <xsd:restriction base="dms:Text">
          <xsd:maxLength value="255"/>
        </xsd:restriction>
      </xsd:simpleType>
    </xsd:element>
    <xsd:element name="SalinimoVeiksmai" ma:index="129" nillable="true" ma:displayName="Skundo priežasčių šalinimo veiksmai" ma:internalName="SalinimoVeiksmai">
      <xsd:simpleType>
        <xsd:restriction base="dms:Text">
          <xsd:maxLength value="255"/>
        </xsd:restriction>
      </xsd:simpleType>
    </xsd:element>
    <xsd:element name="Priezastis" ma:index="130" nillable="true" ma:displayName="Skundo priežastis" ma:internalName="Priezastis">
      <xsd:simpleType>
        <xsd:restriction base="dms:Text">
          <xsd:maxLength value="255"/>
        </xsd:restriction>
      </xsd:simpleType>
    </xsd:element>
    <xsd:element name="Saltinis" ma:index="131" nillable="true" ma:displayName="Skundo šaltinis" ma:internalName="Saltinis">
      <xsd:simpleType>
        <xsd:restriction base="dms:Text">
          <xsd:maxLength value="255"/>
        </xsd:restriction>
      </xsd:simpleType>
    </xsd:element>
    <xsd:element name="Sprendimas" ma:index="132" nillable="true" ma:displayName="Sprendimas" ma:internalName="Sprendimas">
      <xsd:simpleType>
        <xsd:restriction base="dms:Note">
          <xsd:maxLength value="255"/>
        </xsd:restriction>
      </xsd:simpleType>
    </xsd:element>
    <xsd:element name="Esme" ma:index="133" nillable="true" ma:displayName="Skundo esmė" ma:internalName="Esme">
      <xsd:simpleType>
        <xsd:restriction base="dms:Note">
          <xsd:maxLength value="255"/>
        </xsd:restriction>
      </xsd:simpleType>
    </xsd:element>
    <xsd:element name="PaslauguTipas" ma:index="134" nillable="true" ma:displayName="Paslaugų tipas" ma:internalName="PaslauguTipas">
      <xsd:simpleType>
        <xsd:restriction base="dms:Text">
          <xsd:maxLength value="255"/>
        </xsd:restriction>
      </xsd:simpleType>
    </xsd:element>
    <xsd:element name="Nuotrauka" ma:index="135" nillable="true" ma:displayName="Nuotrauka" ma:format="Hyperlink" ma:internalName="Nuotrauk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tsTrukme" ma:index="138" nillable="true" ma:displayName="Atsakymo trukmė" ma:internalName="AtsTrukme">
      <xsd:simpleType>
        <xsd:restriction base="dms:Text">
          <xsd:maxLength value="255"/>
        </xsd:restriction>
      </xsd:simpleType>
    </xsd:element>
    <xsd:element name="EtatoTipas" ma:index="141" nillable="true" ma:displayName="Etato tipas" ma:internalName="EtatoTipas">
      <xsd:simpleType>
        <xsd:restriction base="dms:Text">
          <xsd:maxLength value="255"/>
        </xsd:restriction>
      </xsd:simpleType>
    </xsd:element>
    <xsd:element name="ddmUsers6" ma:index="142" nillable="true" ma:displayName="Vartotojai 6" ma:list="UserInfo" ma:SharePointGroup="0" ma:internalName="ddmUsers6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kSkaitytojuGrupe" ma:index="145" nillable="true" ma:displayName="Dokumentų skaitytojai" ma:list="UserInfo" ma:SearchPeopleOnly="false" ma:SharePointGroup="0" ma:internalName="DokSkaitytojuGrup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FieldA" ma:index="148" nillable="true" ma:displayName="ddmFieldA" ma:internalName="ddmFieldA">
      <xsd:simpleType>
        <xsd:restriction base="dms:Note"/>
      </xsd:simpleType>
    </xsd:element>
    <xsd:element name="ValstNr" ma:index="150" nillable="true" ma:displayName="Valstybinis Nr." ma:internalName="ValstNr">
      <xsd:simpleType>
        <xsd:restriction base="dms:Text">
          <xsd:maxLength value="255"/>
        </xsd:restriction>
      </xsd:simpleType>
    </xsd:element>
    <xsd:element name="MokymuInfo" ma:index="152" nillable="true" ma:displayName="MokymuInfo" ma:internalName="MokymuInfo">
      <xsd:simpleType>
        <xsd:restriction base="dms:Text">
          <xsd:maxLength value="255"/>
        </xsd:restriction>
      </xsd:simpleType>
    </xsd:element>
    <xsd:element name="MokymuVieta" ma:index="155" nillable="true" ma:displayName="Mokymų vieta" ma:internalName="MokymuVieta">
      <xsd:simpleType>
        <xsd:restriction base="dms:Note">
          <xsd:maxLength value="255"/>
        </xsd:restriction>
      </xsd:simpleType>
    </xsd:element>
    <xsd:element name="RouteType" ma:index="156" nillable="true" ma:displayName="Maršruto tipas" ma:internalName="RouteTyp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f06d3a-9d71-4214-92f4-2f1b352d2f9e" elementFormDefault="qualified">
    <xsd:import namespace="http://schemas.microsoft.com/office/2006/documentManagement/types"/>
    <xsd:import namespace="http://schemas.microsoft.com/office/infopath/2007/PartnerControls"/>
    <xsd:element name="DocPersons" ma:index="61" nillable="true" ma:displayName="Asmenys" ma:list="b84c0774-dd35-43f3-98dd-d7f3146670cd" ma:internalName="DocPersons" ma:showField="sync_Title" ma:web="3ee9de94-2651-4ccf-9395-52b20b10749f">
      <xsd:simpleType>
        <xsd:restriction base="dms:Unknown"/>
      </xsd:simpleType>
    </xsd:element>
    <xsd:element name="DocObject" ma:index="93" nillable="true" ma:displayName="Dokumento objektas" ma:internalName="DocObject">
      <xsd:simpleType>
        <xsd:restriction base="dms:Text">
          <xsd:maxLength value="255"/>
        </xsd:restriction>
      </xsd:simpleType>
    </xsd:element>
    <xsd:element name="RmndrTerm" ma:index="94" nillable="true" ma:displayName="Priminimo terminas" ma:decimals="0" ma:internalName="RmndrTerm" ma:percentage="FALSE">
      <xsd:simpleType>
        <xsd:restriction base="dms:Number"/>
      </xsd:simpleType>
    </xsd:element>
    <xsd:element name="DocDateChangeID" ma:index="95" nillable="true" ma:displayName="Dokumento datos keitimo ID" ma:description="Naudojamas dokumento datos keitimui" ma:internalName="DocDateChangeID">
      <xsd:simpleType>
        <xsd:restriction base="dms:Text">
          <xsd:maxLength value="255"/>
        </xsd:restriction>
      </xsd:simpleType>
    </xsd:element>
    <xsd:element name="Tvirtintojai" ma:index="101" nillable="true" ma:displayName="Tvirtintojai" ma:list="UserInfo" ma:SharePointGroup="0" ma:internalName="Tvirtintoja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siraso" ma:index="102" nillable="true" ma:displayName="Pasirašo" ma:list="UserInfo" ma:SharePointGroup="0" ma:internalName="Pasiras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rintojai" ma:index="103" nillable="true" ma:displayName="Derintojai" ma:list="UserInfo" ma:SharePointGroup="0" ma:internalName="Derintoja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resatai2" ma:index="104" nillable="true" ma:displayName="Adresatai2" ma:list="0614295c-e951-49f9-954e-88cede5e368b" ma:internalName="Adresatai2" ma:showField="sync_Title" ma:web="3ee9de94-2651-4ccf-9395-52b20b10749f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TaskDueDate" ma:index="136" nillable="true" ma:displayName="Terminas" ma:format="DateOnly" ma:internalName="TaskDu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7C0E27-0591-4115-97E3-7730F1120D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DEC1BE-C10C-44C4-9F93-2414AE89DC1F}">
  <ds:schemaRefs>
    <ds:schemaRef ds:uri="http://schemas.microsoft.com/office/documentsets/sharedfields"/>
  </ds:schemaRefs>
</ds:datastoreItem>
</file>

<file path=customXml/itemProps3.xml><?xml version="1.0" encoding="utf-8"?>
<ds:datastoreItem xmlns:ds="http://schemas.openxmlformats.org/officeDocument/2006/customXml" ds:itemID="{2D94009C-B8A2-4D81-AA43-5A0613AADC23}">
  <ds:schemaRefs>
    <ds:schemaRef ds:uri="http://schemas.microsoft.com/office/2006/documentManagement/types"/>
    <ds:schemaRef ds:uri="b1f06d3a-9d71-4214-92f4-2f1b352d2f9e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sharepoint/v3/fields"/>
    <ds:schemaRef ds:uri="3ee9de94-2651-4ccf-9395-52b20b10749f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F295755-7B43-4674-842A-358DE9487F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ee9de94-2651-4ccf-9395-52b20b10749f"/>
    <ds:schemaRef ds:uri="b1f06d3a-9d71-4214-92f4-2f1b352d2f9e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 Vilniaus</vt:lpstr>
      <vt:lpstr>2 Kauno</vt:lpstr>
      <vt:lpstr>3 Klaipėdos</vt:lpstr>
      <vt:lpstr>4 Panevėžio</vt:lpstr>
      <vt:lpstr>5 Utenos</vt:lpstr>
      <vt:lpstr>6 Marijampolės</vt:lpstr>
      <vt:lpstr>7 Telšių</vt:lpstr>
      <vt:lpstr>8 Tauragės</vt:lpstr>
      <vt:lpstr>9 Alytaus</vt:lpstr>
      <vt:lpstr>10 Šiaulių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Šaulytė</dc:creator>
  <cp:keywords/>
  <dc:description/>
  <cp:lastModifiedBy>Alina Leščinskaja</cp:lastModifiedBy>
  <cp:revision/>
  <dcterms:created xsi:type="dcterms:W3CDTF">2015-06-05T18:17:20Z</dcterms:created>
  <dcterms:modified xsi:type="dcterms:W3CDTF">2021-11-30T11:04:37Z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0x010100789A280DC10E85479B6E6184454E8824004D678DC1FE14A148BE7AFF4BE0D4F40B</vt:lpwstr>
  </property>
  <property fmtid="{D5CDD505-2E9C-101B-9397-08002B2CF9AE}" pid="3" name="DocOriginatorUsr">
    <vt:lpwstr>225</vt:lpwstr>
  </property>
  <property fmtid="{D5CDD505-2E9C-101B-9397-08002B2CF9AE}" pid="4" name="Created">
    <vt:filetime>2021-08-22T19:25:57Z</vt:filetime>
  </property>
  <property fmtid="{D5CDD505-2E9C-101B-9397-08002B2CF9AE}" pid="5" name="auditlogfromitemproperty">
    <vt:lpwstr>&lt;?xml version="1.0" encoding="utf-16"?&gt;_x000d_
&lt;XmlHiddenFieldAuditLogItem xmlns:xsd="http://www.w3.org/2001/XMLSchema" xmlns:xsi="http://www.w3.org/2001/XMLSchema-instance"&gt;_x000d_
  &lt;auditlist&gt;_x000d_
    &lt;XmlHiddenFieldAuditLogItem&gt;_x000d_
      &lt;auditlist /&gt;_x000d_
      &lt;User&gt;SHA</vt:lpwstr>
  </property>
  <property fmtid="{D5CDD505-2E9C-101B-9397-08002B2CF9AE}" pid="6" name="_docset_NoMedatataSyncRequired">
    <vt:lpwstr>False</vt:lpwstr>
  </property>
  <property fmtid="{D5CDD505-2E9C-101B-9397-08002B2CF9AE}" pid="7" name="SSAuditLogLastValue">
    <vt:lpwstr>&lt;?xml version="1.0" encoding="utf-16"?&gt;_x000d_
&lt;SSItemProperties xmlns:xsd="http://www.w3.org/2001/XMLSchema" xmlns:xsi="http://www.w3.org/2001/XMLSchema-instance"&gt;_x000d_
  &lt;Fields&gt;_x000d_
    &lt;string&gt;FileLeafRef&lt;/string&gt;_x000d_
    &lt;string&gt;Title&lt;/string&gt;_x000d_
    &lt;string&gt;DocumentS</vt:lpwstr>
  </property>
</Properties>
</file>