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NKURSAI\3 2020 m\20-121 Pirkimas  502546 - Susisiekimo komunikacijų statinio, pėsčiųjų takų Elektrėnų mieste\priedas Nr.2 darbų kiekių žiniaraščiai užpildyti\"/>
    </mc:Choice>
  </mc:AlternateContent>
  <xr:revisionPtr revIDLastSave="0" documentId="13_ncr:1_{8670C498-4CE0-420C-8FFF-8F3A275A0847}" xr6:coauthVersionLast="45" xr6:coauthVersionMax="45" xr10:uidLastSave="{00000000-0000-0000-0000-000000000000}"/>
  <bookViews>
    <workbookView xWindow="0" yWindow="0" windowWidth="28800" windowHeight="156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105" i="1" l="1"/>
  <c r="G106" i="1"/>
  <c r="G107" i="1"/>
  <c r="G108" i="1"/>
  <c r="G104" i="1"/>
  <c r="G99" i="1"/>
  <c r="G100" i="1"/>
  <c r="G101" i="1"/>
  <c r="G98" i="1"/>
  <c r="G92" i="1"/>
  <c r="G93" i="1"/>
  <c r="G94" i="1"/>
  <c r="G95" i="1"/>
  <c r="G91" i="1"/>
  <c r="G83" i="1"/>
  <c r="G84" i="1"/>
  <c r="G85" i="1"/>
  <c r="G86" i="1"/>
  <c r="G87" i="1"/>
  <c r="G88" i="1"/>
  <c r="G82" i="1"/>
  <c r="G77" i="1"/>
  <c r="G78" i="1"/>
  <c r="G79" i="1"/>
  <c r="G76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57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15" i="1"/>
  <c r="G89" i="1" l="1"/>
  <c r="G109" i="1"/>
  <c r="G102" i="1"/>
  <c r="G96" i="1"/>
  <c r="G80" i="1"/>
  <c r="G74" i="1"/>
  <c r="G55" i="1"/>
  <c r="G110" i="1" l="1"/>
  <c r="G111" i="1" s="1"/>
  <c r="G112" i="1" s="1"/>
  <c r="F11" i="1" s="1"/>
</calcChain>
</file>

<file path=xl/sharedStrings.xml><?xml version="1.0" encoding="utf-8"?>
<sst xmlns="http://schemas.openxmlformats.org/spreadsheetml/2006/main" count="285" uniqueCount="182">
  <si>
    <t>DARBŲ  KIEKIŲ  ŽINIARAŠTIS</t>
  </si>
  <si>
    <t>Sudaryta pagal 2020.04 kainas</t>
  </si>
  <si>
    <t>Statinių grupė 20020AI-00 Susisiekimo komunikacijų statinio, pėsčiųjų takų (nuo Rungos g. 6 C iki Rungos g.14), Elektrėnų mieste, kapitalinio remonto projektas</t>
  </si>
  <si>
    <t>Statinys                1 Susisiekimo dalis</t>
  </si>
  <si>
    <t>Žiniaraštis             1 Pėsčiųjų takų nuo Rungos g. 6 C iki Rungos g.14 kapitalinis remontas</t>
  </si>
  <si>
    <t xml:space="preserve">               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</si>
  <si>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</si>
  <si>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</si>
  <si>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</si>
  <si>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</si>
  <si>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</si>
  <si>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</si>
  <si>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</si>
  <si>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</si>
  <si>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</si>
  <si>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</t>
  </si>
  <si>
    <t>Vieneto kaina</t>
  </si>
  <si>
    <t>Iš viso</t>
  </si>
  <si>
    <t xml:space="preserve">EUR       </t>
  </si>
  <si>
    <t>Paruošiamieji ir ardymo darbai</t>
  </si>
  <si>
    <t>N57P-0126</t>
  </si>
  <si>
    <t>Tako ašinės linijos nužymėjimas trasoje</t>
  </si>
  <si>
    <t>km</t>
  </si>
  <si>
    <t>N57P-0101</t>
  </si>
  <si>
    <t>Minkštų veislių medžių kirtimas , kai kamieno skersmuo iki 16 cm</t>
  </si>
  <si>
    <t>100vnt</t>
  </si>
  <si>
    <t>Minkštų veislių medžių kirtimas , kai kamieno skersmuo daugiau 16 cm iki 24 cm</t>
  </si>
  <si>
    <t>Minkštų veislių medžių kirtimas , kai kamieno skersmuo daugiau 24 cm iki 32 cm</t>
  </si>
  <si>
    <t>Minkštų veislių medžių kirtimas , kai kamieno skersmuo daugiau 32 cm</t>
  </si>
  <si>
    <t>N57P-0103</t>
  </si>
  <si>
    <t>Minkštų veislių medžių šakų genėjimas , kai kamieno skersmuo iki 16 cm</t>
  </si>
  <si>
    <t>Minkštų veislių medžių šakų genėjimas , kai kamieno skersmuo daugiau 16 cm iki 24 cm</t>
  </si>
  <si>
    <t>Minkštų veislių medžių šakų genėjimas , kai kamieno skersmuo daugiau 24 cm iki 32 cm</t>
  </si>
  <si>
    <t>Minkštų veislių medžių šakų genėjimas , kai kamieno skersmuo daugiau 32 cm</t>
  </si>
  <si>
    <t>N57P-0106</t>
  </si>
  <si>
    <t>Medienos paruošimas iš nukirstų minkštų veislių medžių , kai kamieno skersmuo iki 16 cm</t>
  </si>
  <si>
    <t>10m3</t>
  </si>
  <si>
    <t>Medienos paruošimas iš nukirstų minkštų veislių medžių , kai kamieno skersmuo daugiau 16 cm iki 24 cm</t>
  </si>
  <si>
    <t>Medienos paruošimas iš nukirstų minkštų veislių medžių , kai kamieno skersmuo daugiau 24 cm iki 32 cm</t>
  </si>
  <si>
    <t>Medienos paruošimas iš nukirstų minkštų veislių medžių , kai kamieno skersmuo daugiau 32 cm</t>
  </si>
  <si>
    <t>N57P-0108</t>
  </si>
  <si>
    <t>Minkštų veislių medžių kelmų rovimas kelmarove , kai kelmo skersmuo iki 26 cm  k9=1.15</t>
  </si>
  <si>
    <t>Minkštų veislių medžių kelmų rovimas kelmarove , kai kelmo skersmuo daugiau 26 cm iki 34 cm  k9=1.15</t>
  </si>
  <si>
    <t>Minkštų veislių medžių kelmų rovimas kelmarove , kai kelmo skersmuo daugiau 34 cm  k9=1.15</t>
  </si>
  <si>
    <t>MN7P-0120</t>
  </si>
  <si>
    <t>Krūmų ant griovių šlaitų pjovimas rankiniu būdu , kai krūmai reti  k9=1.15</t>
  </si>
  <si>
    <t>100m2</t>
  </si>
  <si>
    <t>N57P-0119</t>
  </si>
  <si>
    <t>Šakų ir medžių atliekų smulkinimas šakų smulkintuvu, kai smulkintuvo našumas iki 20 m3/h, įkrovos padavimo būdas rankinis (10m3 susmulkintos masės)</t>
  </si>
  <si>
    <t>N57P-0118</t>
  </si>
  <si>
    <t>Šakų ir medžių atliekų, susmulkintų į krūvas, pakrovimas ir išvežimas, kai atstumas 15 km  k9=1.15</t>
  </si>
  <si>
    <t>R61P-0312</t>
  </si>
  <si>
    <t>Supjaustytos medienos išvežimas, pakraunant ir iškraunant rankiniu būdu,kai medienos transportavimo atstumas  15.00 km</t>
  </si>
  <si>
    <t>100m3</t>
  </si>
  <si>
    <t>N57P-0111</t>
  </si>
  <si>
    <t>Iki 30 cm skersmens kelmų transportavimas, kai transportavimo atstumas 15 km</t>
  </si>
  <si>
    <t>N57P-0112</t>
  </si>
  <si>
    <t>Daugiau kaip 30 cm skersmens kelmų transportavimas, kai transportavimo atstumas 15 km</t>
  </si>
  <si>
    <t>H16K-402</t>
  </si>
  <si>
    <t>Asfalto dangos nufrezavimas freza asfaltbetonio dangoms su pakrovimu</t>
  </si>
  <si>
    <t>100 m2</t>
  </si>
  <si>
    <t>T1-35</t>
  </si>
  <si>
    <t>Nufrezuoto asfalto transportavimas 8.5t a/savivarčiais 1 km atstumu</t>
  </si>
  <si>
    <t>T1-38</t>
  </si>
  <si>
    <t>Transportuojant nufrezuotą asfaltą gerais keliais 8.5t a/savivarčiais, už kiekvieną papildomą kilometrą pridėti  k4=14.000</t>
  </si>
  <si>
    <t>R27P-28-2</t>
  </si>
  <si>
    <t>Suolo išardymas  k4=0.800</t>
  </si>
  <si>
    <t>H24K-27</t>
  </si>
  <si>
    <t>Šiukšlių dėžės išardymas  k4=0.800</t>
  </si>
  <si>
    <t>vnt.</t>
  </si>
  <si>
    <t>Gėlinių išardymas  k4=0.800</t>
  </si>
  <si>
    <t>R16-50</t>
  </si>
  <si>
    <t>Bordiūrų (gatvės bortų), sudėtų ant betono pagrindo, išardymas  k8=1.09,k9=1.15</t>
  </si>
  <si>
    <t>m</t>
  </si>
  <si>
    <t>R16-52</t>
  </si>
  <si>
    <t>Bordiūrų (šaligatvio bortų), sudėtų ant betono pagrindo, išardymas  k8=1.09,k9=1.15</t>
  </si>
  <si>
    <t>R27P-17-1</t>
  </si>
  <si>
    <t>Betono plytelių šaligatvio dangos ardymas  k9=1.15</t>
  </si>
  <si>
    <t>R16-98</t>
  </si>
  <si>
    <t>Betoninių trinkelių grindinio ardymas  k8=1.17,k9=1.15</t>
  </si>
  <si>
    <t>Betoninių trinkelių grindinio ardymas rankiniu būdu, išsaugant trinkeles  k8=1.17,k9=1.15</t>
  </si>
  <si>
    <t>R23-62</t>
  </si>
  <si>
    <t>Išardytų trinkelių išvežimas 10 km atstumu automobiliais-savivarčiais, pakraunant rankiniu būdu</t>
  </si>
  <si>
    <t>t</t>
  </si>
  <si>
    <t>R23-66</t>
  </si>
  <si>
    <t>Transportuojant išardytas trinkeles už kiekvieną papildomą kilometrą pridėti  k4=5.000</t>
  </si>
  <si>
    <t>H16K-409</t>
  </si>
  <si>
    <t>Betoninių monolitinių atraminių sienučių išardymas  k8=1.09</t>
  </si>
  <si>
    <t>m3</t>
  </si>
  <si>
    <t>N22P-0908</t>
  </si>
  <si>
    <t>Komunikacijų žymėjimo ženklų ant stulpelių išmontavimas, kai stulpeliai metaliniai  k1=0.80</t>
  </si>
  <si>
    <t>H06P-1</t>
  </si>
  <si>
    <t>Statybinio laužo kasimas ekskavatoriais su 0,25 m3 kaušu, pakrovimas į autosavivarčius ir išvežimas iki  15 km</t>
  </si>
  <si>
    <t>H05K-1</t>
  </si>
  <si>
    <t>Dirvožemio pašalinimas, perstumiant jį 55 kW buldozeriais iki  20 m  k9=1.15</t>
  </si>
  <si>
    <t>t. m3</t>
  </si>
  <si>
    <t>H07K-4</t>
  </si>
  <si>
    <t>Dirvožemio kasimas ekskavatoriais su 0,65 m3 kaušu, pakrovimas į autosavivarčius,vežiojimas iki  2 km į sandėliavimo vietą ir darbas sąvartoje  k9=1.15</t>
  </si>
  <si>
    <t xml:space="preserve">                         Skyriuje      1</t>
  </si>
  <si>
    <t>Žemės sankasa</t>
  </si>
  <si>
    <t>N57P-1112</t>
  </si>
  <si>
    <t>Grunto kasimas 0,65 m3 kaušo talpos ekskavatoriais, pakraunant  gruntą į autosavivarčius, kai gruntas  II grupės  k9=1.15</t>
  </si>
  <si>
    <t>N57P-1707</t>
  </si>
  <si>
    <t>Iškasto grunto transportavimas 8,5 t autosavivarčiais, pakraunant 0,65 m3 kaušo talpos ekskavatoriumi (gruntas II grupės, transportavimo atstumas  2 km į sandėliavimo vietą)</t>
  </si>
  <si>
    <t>N57P-1305</t>
  </si>
  <si>
    <t>Darbai sąvartoje, atvežant gruntą autosavivarčiais, kai gruntas  II grupės  k9=1.15</t>
  </si>
  <si>
    <t>Iškasto grunto transportavimas 8,5 t autosavivarčiais, pakraunant 0,65 m3 kaušo talpos ekskavatoriumi (gruntas II grupės, transportavimo atstumas  15 km)</t>
  </si>
  <si>
    <t>N57P-1202</t>
  </si>
  <si>
    <t>II grupės grunto kasimas rankiniu būdu  k9=1.15</t>
  </si>
  <si>
    <t>N57P-1604</t>
  </si>
  <si>
    <t>Plotų planiravimas autogreideriais (gruntas II grupės)  k9=1.15</t>
  </si>
  <si>
    <t>t.m2</t>
  </si>
  <si>
    <t>N57P-1609</t>
  </si>
  <si>
    <t>Plotų planiravimas rankiniu būdu ( gruntas II grupės)  k9=1.15</t>
  </si>
  <si>
    <t>N57P-1507</t>
  </si>
  <si>
    <t>Supilto grunto tankinimas savaeigiais volais,kai volo masė 6t, praėjimų skaičius viena vėže  6 kartai  k9=1.15</t>
  </si>
  <si>
    <t>N57P-1508</t>
  </si>
  <si>
    <t>Grunto tankinimas mažosios mechanizacijos priemonėmis ( gruntas I-II grupės)  k8=1.14,k9=1.15</t>
  </si>
  <si>
    <t>Iškasto grunto transportavimas 8,5 t autosavivarčiais, pakraunant 0,65 m3 kaušo talpos ekskavatoriumi (gruntas II grupės, transportavimo atstumas  2 km iš sandėliavimo vietos)</t>
  </si>
  <si>
    <t>N57P-1127</t>
  </si>
  <si>
    <t>Sampylų išlyginimas 55 kW (75 AG) galios buldozeriais, perstumiant gruntą (atstumas 10 m , gruntas I-II grupės)  k9=1.15</t>
  </si>
  <si>
    <t>N57P-1603</t>
  </si>
  <si>
    <t>Plotų planiravimas buldozeriais, kai buldozerio galia 55 kW (75 AG)  k9=1.15</t>
  </si>
  <si>
    <t>N57P-1607</t>
  </si>
  <si>
    <t xml:space="preserve">                         Skyriuje      2</t>
  </si>
  <si>
    <t>Bortai</t>
  </si>
  <si>
    <t>N6P-0103</t>
  </si>
  <si>
    <t>Pagrindų po bortais įrengimas  iš skaldos  mažų apimčių  k8=1.03,k9=1.15</t>
  </si>
  <si>
    <t>N57P-3601</t>
  </si>
  <si>
    <t>Betono bordiūrų įrengimas ant betono pagrindo, kai bordiūrai  150x300x1000 mm  k9=1.15</t>
  </si>
  <si>
    <t>100m</t>
  </si>
  <si>
    <t>Betono bordiūrų įrengimas ant betono pagrindo, kai bordiūrai  80x200x1000 mm  k9=1.15</t>
  </si>
  <si>
    <t>N57P-7307</t>
  </si>
  <si>
    <t>Sandūros tarp bordiūrų ir gatvės dangos užtaisymas amortizacine (sandarinimo) juosta</t>
  </si>
  <si>
    <t xml:space="preserve">                         Skyriuje      3</t>
  </si>
  <si>
    <t>Esamų dangų konstrukcijų atstatymas</t>
  </si>
  <si>
    <t>Išlyginamojo sluoksnio įrengimas  iš skaldos  mažų apimčių  k8=1.03,k9=1.15</t>
  </si>
  <si>
    <t>N57P-3502</t>
  </si>
  <si>
    <t>Pasluoksnio įrengimas (granito atsijos, sluoksnio storis  3 cm)  k9=1.15</t>
  </si>
  <si>
    <t>N57P-3241</t>
  </si>
  <si>
    <t>Grindinio atstatymas iš esamų betono trinkelių rankiniu būdu, užpilant siūles granito atsijomis  k9=1.15</t>
  </si>
  <si>
    <t>N57P-3122</t>
  </si>
  <si>
    <t>Kelio pagrindo įrengimas iš asfalto mišinio AC 22 PN (sluoksnis 8.00 cm storio, klotuvas iki 200 t/h)  k8=1.17,k9=1.15</t>
  </si>
  <si>
    <t>N57P-3410</t>
  </si>
  <si>
    <t>Kelio juodų dangų paviršiaus gruntavimas polimerais modifikuota bitumo emulsija  k8=1.17,k9=1.15</t>
  </si>
  <si>
    <t>N57P-3225</t>
  </si>
  <si>
    <t>Kelio dangos viršutinio sluoksnio įrengimas iš viršutinio dangos sluoksnio asfaltob AC 11 VN (sluoksnis 4.00 cm storio , klotuvas iki 200 t/h)  k8=1.17,k9=1.15</t>
  </si>
  <si>
    <t>N57P-3235</t>
  </si>
  <si>
    <t>Asfalto dangos siūlių apdorojimas bitumine mase, klojant asfaltą metodu "karštas prie šalto"  k8=1.17,k9=1.15</t>
  </si>
  <si>
    <t xml:space="preserve">                         Skyriuje      4</t>
  </si>
  <si>
    <t>Trinkelių dangos konstrukcija</t>
  </si>
  <si>
    <t>N57P-3101</t>
  </si>
  <si>
    <t>Apsauginių šalčiui nejautrių pagrindo sluoksnių įrengimas, naudojant savaeigius plentvolius , kai pagrindas smėlio, autogreiderio galia 96 kW (130 AG)  k9=1.15</t>
  </si>
  <si>
    <t>N57P-3501</t>
  </si>
  <si>
    <t>Skaldos pagrindo įrengimas (sluoksnio storis  15 cm)  k8=1.06,k9=1.15</t>
  </si>
  <si>
    <t>.Grindinio įrengimas iš 8 cm storio betono trinkelių rankiniu būdu, užpilant siūles granito atsijomis  k9=1.15</t>
  </si>
  <si>
    <t>Grindinio įrengimas iš 8 cm storio reljefinių betono trinkelių su iškilimais rankiniu būdu, užpilant siūles granito atsijomis (neregių vedimo sistema)  k9=1.15</t>
  </si>
  <si>
    <t xml:space="preserve">                         Skyriuje      5</t>
  </si>
  <si>
    <t>Tvirtinimo darbai</t>
  </si>
  <si>
    <t>Dirvožemio kasimas ekskavatoriais su 0,65 m3 kaušu, pakrovimas į autosavivarčius,vežiojimas iki  2 km iš sandėliavimo vietos ir darbas sąvartoje  k9=1.15</t>
  </si>
  <si>
    <t>N57P-2203</t>
  </si>
  <si>
    <t>Plotų tvirtinimas esamu augaliniu gruntu, paskleidžiant gruntą ekskavatoriumi (sluoksnio storis  10.00 cm)  k9=1.15</t>
  </si>
  <si>
    <t>N57P-2202</t>
  </si>
  <si>
    <t>Plotų tvirtinimas esamu augaliniu gruntu, paskleidžiant gruntą rankiniu būdu (sluoksnis 10 cm)  k9=1.15</t>
  </si>
  <si>
    <t>N57P-2204</t>
  </si>
  <si>
    <t>Plotų apsėjimas daugiametėmis žolėmis rankiniu būdu  k9=1.15</t>
  </si>
  <si>
    <t xml:space="preserve">                         Skyriuje      6</t>
  </si>
  <si>
    <t>R27P-25-1</t>
  </si>
  <si>
    <t>Šulinių aukščių sureguliavimas aukščio reguliavimo žiedais, keičiant šulinių liukus  k8=1.05,k9=1.15</t>
  </si>
  <si>
    <t>R19-73</t>
  </si>
  <si>
    <t>Lietaus nuotekų grotelių keitimas</t>
  </si>
  <si>
    <t>Komunikacijų žymėjimo ženklų ant stulpelių atstatymas, kai stulpeliai  metaliniai</t>
  </si>
  <si>
    <t>Suolų pastatymas</t>
  </si>
  <si>
    <t>Šiukšlių dėžių pastatymas</t>
  </si>
  <si>
    <t xml:space="preserve">                         Skyriuje      7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</si>
  <si>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</si>
  <si>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</si>
  <si>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</si>
  <si>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Sudarė:                                                                          </t>
  </si>
  <si>
    <t xml:space="preserve">          (pareigos,vardas,pavardė)                                            </t>
  </si>
  <si>
    <t>EUR</t>
  </si>
  <si>
    <t>Suma objektui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</si>
</sst>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0.0?????;\-?0.0?????;?"/>
    <numFmt numFmtId="165" formatCode="?????0.0??;\-????0.0??;?"/>
    <numFmt numFmtId="166" formatCode="#,##0.0000"/>
    <numFmt numFmtId="167" formatCode="#,##0.00_ ;\-#,##0.00\ 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  <font>
      <sz val="9"/>
      <color theme="1"/>
      <name val="Arial"/>
      <family val="2"/>
      <charset val="186"/>
    </font>
    <font>
      <b/>
      <sz val="8"/>
      <color theme="1"/>
      <name val="MonospaceL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horizontal="center" vertical="top"/>
    </xf>
    <xf numFmtId="0" fontId="9" fillId="0" borderId="0" xfId="0" applyFont="1"/>
    <xf numFmtId="0" fontId="6" fillId="0" borderId="1" xfId="0" applyFont="1" applyBorder="1" applyAlignment="1">
      <alignment wrapText="1"/>
    </xf>
    <xf numFmtId="4" fontId="8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167" fontId="8" fillId="0" borderId="0" xfId="0" applyNumberFormat="1" applyFont="1" applyAlignment="1">
      <alignment vertical="top"/>
    </xf>
    <xf numFmtId="167" fontId="10" fillId="0" borderId="0" xfId="0" applyNumberFormat="1" applyFont="1" applyAlignment="1">
      <alignment vertical="top"/>
    </xf>
    <xf numFmtId="167" fontId="6" fillId="0" borderId="1" xfId="0" applyNumberFormat="1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6" fillId="0" borderId="1" xfId="0" applyFont="1" applyBorder="1" applyAlignment="1">
      <alignment horizontal="right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6"/>
  <sheetViews>
    <sheetView tabSelected="1" workbookViewId="0">
      <selection activeCell="F109" sqref="F109"/>
    </sheetView>
  </sheetViews>
  <sheetFormatPr defaultRowHeight="15" x14ac:dyDescent="0.25"/>
  <cols>
    <col min="1" max="1" width="4" customWidth="1"/>
    <col min="2" max="2" width="9.42578125" customWidth="1"/>
    <col min="3" max="3" width="35.7109375" customWidth="1"/>
    <col min="4" max="4" width="5.85546875" customWidth="1"/>
    <col min="5" max="5" width="14.85546875" customWidth="1"/>
    <col min="6" max="6" width="12.7109375" customWidth="1"/>
    <col min="7" max="7" width="15.42578125" customWidth="1"/>
  </cols>
  <sheetData>
    <row r="2" spans="1:9" ht="15.75" x14ac:dyDescent="0.25">
      <c r="C2" s="27" t="s">
        <v>0</v>
      </c>
      <c r="D2" s="28"/>
      <c r="E2" s="28"/>
      <c r="F2" s="28"/>
    </row>
    <row r="3" spans="1:9" x14ac:dyDescent="0.25">
      <c r="C3" s="29" t="s">
        <v>1</v>
      </c>
      <c r="D3" s="28"/>
      <c r="E3" s="28"/>
      <c r="F3" s="28"/>
    </row>
    <row r="4" spans="1:9" x14ac:dyDescent="0.25">
      <c r="A4" s="26"/>
      <c r="B4" s="30"/>
      <c r="C4" s="30"/>
      <c r="D4" s="30"/>
      <c r="E4" s="30"/>
      <c r="F4" s="30"/>
      <c r="G4" s="30"/>
    </row>
    <row r="5" spans="1:9" x14ac:dyDescent="0.25">
      <c r="A5" s="26" t="s">
        <v>2</v>
      </c>
      <c r="B5" s="30"/>
      <c r="C5" s="30"/>
      <c r="D5" s="30"/>
      <c r="E5" s="30"/>
      <c r="F5" s="30"/>
      <c r="G5" s="30"/>
    </row>
    <row r="6" spans="1:9" x14ac:dyDescent="0.25">
      <c r="A6" s="30"/>
      <c r="B6" s="30"/>
      <c r="C6" s="30"/>
      <c r="D6" s="30"/>
      <c r="E6" s="30"/>
      <c r="F6" s="30"/>
      <c r="G6" s="30"/>
    </row>
    <row r="7" spans="1:9" x14ac:dyDescent="0.25">
      <c r="A7" s="26" t="s">
        <v>3</v>
      </c>
      <c r="B7" s="30"/>
      <c r="C7" s="30"/>
      <c r="D7" s="30"/>
      <c r="E7" s="30"/>
      <c r="F7" s="30"/>
      <c r="G7" s="30"/>
    </row>
    <row r="8" spans="1:9" x14ac:dyDescent="0.25">
      <c r="A8" s="30"/>
      <c r="B8" s="30"/>
      <c r="C8" s="30"/>
      <c r="D8" s="30"/>
      <c r="E8" s="30"/>
      <c r="F8" s="30"/>
      <c r="G8" s="30"/>
    </row>
    <row r="9" spans="1:9" ht="15" customHeight="1" x14ac:dyDescent="0.25">
      <c r="A9" s="26" t="s">
        <v>4</v>
      </c>
      <c r="B9" s="26"/>
      <c r="C9" s="26"/>
      <c r="D9" s="26"/>
      <c r="E9" s="26"/>
      <c r="F9" s="26"/>
      <c r="G9" s="26"/>
    </row>
    <row r="10" spans="1:9" x14ac:dyDescent="0.25">
      <c r="A10" s="26"/>
      <c r="B10" s="26"/>
      <c r="C10" s="26"/>
      <c r="D10" s="26"/>
      <c r="E10" s="26"/>
      <c r="F10" s="26"/>
      <c r="G10" s="26"/>
    </row>
    <row r="11" spans="1:9" ht="15" customHeight="1" x14ac:dyDescent="0.25">
      <c r="A11" s="32" t="s">
        <v>5</v>
      </c>
      <c r="B11" s="33"/>
      <c r="C11" s="2"/>
      <c r="D11" s="40" t="s">
        <v>181</v>
      </c>
      <c r="E11" s="40"/>
      <c r="F11" s="25">
        <f>+G112</f>
        <v>184422.21</v>
      </c>
      <c r="G11" s="20" t="s">
        <v>180</v>
      </c>
    </row>
    <row r="12" spans="1:9" x14ac:dyDescent="0.25">
      <c r="A12" s="3" t="s">
        <v>6</v>
      </c>
      <c r="B12" s="3" t="s">
        <v>8</v>
      </c>
      <c r="C12" s="3" t="s">
        <v>10</v>
      </c>
      <c r="D12" s="5" t="s">
        <v>12</v>
      </c>
      <c r="E12" s="34" t="s">
        <v>14</v>
      </c>
      <c r="F12" s="7" t="s">
        <v>15</v>
      </c>
      <c r="G12" s="10" t="s">
        <v>18</v>
      </c>
    </row>
    <row r="13" spans="1:9" x14ac:dyDescent="0.25">
      <c r="A13" s="4" t="s">
        <v>7</v>
      </c>
      <c r="B13" s="4" t="s">
        <v>9</v>
      </c>
      <c r="C13" s="4" t="s">
        <v>11</v>
      </c>
      <c r="D13" s="6" t="s">
        <v>13</v>
      </c>
      <c r="E13" s="35"/>
      <c r="F13" s="9" t="s">
        <v>16</v>
      </c>
      <c r="G13" s="8" t="s">
        <v>17</v>
      </c>
    </row>
    <row r="14" spans="1:9" x14ac:dyDescent="0.25">
      <c r="A14" s="13"/>
      <c r="B14" s="13">
        <v>1</v>
      </c>
      <c r="C14" s="36" t="s">
        <v>19</v>
      </c>
      <c r="D14" s="37"/>
      <c r="E14" s="37"/>
      <c r="F14" s="37"/>
      <c r="G14" s="37"/>
    </row>
    <row r="15" spans="1:9" x14ac:dyDescent="0.25">
      <c r="A15" s="12">
        <v>1</v>
      </c>
      <c r="B15" s="14" t="s">
        <v>20</v>
      </c>
      <c r="C15" s="1" t="s">
        <v>21</v>
      </c>
      <c r="D15" s="14" t="s">
        <v>22</v>
      </c>
      <c r="E15" s="15">
        <v>0.33</v>
      </c>
      <c r="F15" s="22">
        <v>533.3356</v>
      </c>
      <c r="G15" s="21">
        <f>ROUND((E15*F15),2)</f>
        <v>176</v>
      </c>
      <c r="H15" s="11"/>
      <c r="I15" s="11"/>
    </row>
    <row r="16" spans="1:9" ht="24" x14ac:dyDescent="0.25">
      <c r="A16" s="12">
        <v>2</v>
      </c>
      <c r="B16" s="14" t="s">
        <v>23</v>
      </c>
      <c r="C16" s="1" t="s">
        <v>24</v>
      </c>
      <c r="D16" s="14" t="s">
        <v>25</v>
      </c>
      <c r="E16" s="15">
        <v>0.02</v>
      </c>
      <c r="F16" s="22">
        <v>1927.3100999999999</v>
      </c>
      <c r="G16" s="21">
        <f t="shared" ref="G16:G54" si="0">ROUND((E16*F16),2)</f>
        <v>38.549999999999997</v>
      </c>
      <c r="H16" s="11"/>
      <c r="I16" s="11"/>
    </row>
    <row r="17" spans="1:9" ht="36" x14ac:dyDescent="0.25">
      <c r="A17" s="12">
        <v>3</v>
      </c>
      <c r="B17" s="14" t="s">
        <v>23</v>
      </c>
      <c r="C17" s="1" t="s">
        <v>26</v>
      </c>
      <c r="D17" s="14" t="s">
        <v>25</v>
      </c>
      <c r="E17" s="15">
        <v>0.01</v>
      </c>
      <c r="F17" s="22">
        <v>2704.8330000000001</v>
      </c>
      <c r="G17" s="21">
        <f t="shared" si="0"/>
        <v>27.05</v>
      </c>
      <c r="H17" s="11"/>
      <c r="I17" s="11"/>
    </row>
    <row r="18" spans="1:9" ht="36" x14ac:dyDescent="0.25">
      <c r="A18" s="12">
        <v>4</v>
      </c>
      <c r="B18" s="14" t="s">
        <v>23</v>
      </c>
      <c r="C18" s="1" t="s">
        <v>27</v>
      </c>
      <c r="D18" s="14" t="s">
        <v>25</v>
      </c>
      <c r="E18" s="15">
        <v>0.01</v>
      </c>
      <c r="F18" s="22">
        <v>4282.9114</v>
      </c>
      <c r="G18" s="21">
        <f t="shared" si="0"/>
        <v>42.83</v>
      </c>
      <c r="H18" s="11"/>
      <c r="I18" s="11"/>
    </row>
    <row r="19" spans="1:9" ht="24" x14ac:dyDescent="0.25">
      <c r="A19" s="12">
        <v>5</v>
      </c>
      <c r="B19" s="14" t="s">
        <v>23</v>
      </c>
      <c r="C19" s="1" t="s">
        <v>28</v>
      </c>
      <c r="D19" s="14" t="s">
        <v>25</v>
      </c>
      <c r="E19" s="15">
        <v>0.02</v>
      </c>
      <c r="F19" s="22">
        <v>7066.8038999999999</v>
      </c>
      <c r="G19" s="21">
        <f t="shared" si="0"/>
        <v>141.34</v>
      </c>
      <c r="H19" s="11"/>
      <c r="I19" s="11"/>
    </row>
    <row r="20" spans="1:9" ht="24" x14ac:dyDescent="0.25">
      <c r="A20" s="12">
        <v>6</v>
      </c>
      <c r="B20" s="14" t="s">
        <v>29</v>
      </c>
      <c r="C20" s="1" t="s">
        <v>30</v>
      </c>
      <c r="D20" s="14" t="s">
        <v>25</v>
      </c>
      <c r="E20" s="15">
        <v>0.02</v>
      </c>
      <c r="F20" s="22">
        <v>3300.2451000000001</v>
      </c>
      <c r="G20" s="21">
        <f t="shared" si="0"/>
        <v>66</v>
      </c>
      <c r="H20" s="11"/>
      <c r="I20" s="11"/>
    </row>
    <row r="21" spans="1:9" ht="36" x14ac:dyDescent="0.25">
      <c r="A21" s="12">
        <v>7</v>
      </c>
      <c r="B21" s="14" t="s">
        <v>29</v>
      </c>
      <c r="C21" s="1" t="s">
        <v>31</v>
      </c>
      <c r="D21" s="14" t="s">
        <v>25</v>
      </c>
      <c r="E21" s="15">
        <v>0.01</v>
      </c>
      <c r="F21" s="22">
        <v>5376.2509</v>
      </c>
      <c r="G21" s="21">
        <f t="shared" si="0"/>
        <v>53.76</v>
      </c>
      <c r="H21" s="11"/>
      <c r="I21" s="11"/>
    </row>
    <row r="22" spans="1:9" ht="36" x14ac:dyDescent="0.25">
      <c r="A22" s="12">
        <v>8</v>
      </c>
      <c r="B22" s="14" t="s">
        <v>29</v>
      </c>
      <c r="C22" s="1" t="s">
        <v>32</v>
      </c>
      <c r="D22" s="14" t="s">
        <v>25</v>
      </c>
      <c r="E22" s="15">
        <v>0.01</v>
      </c>
      <c r="F22" s="22">
        <v>7506.6581999999999</v>
      </c>
      <c r="G22" s="21">
        <f t="shared" si="0"/>
        <v>75.069999999999993</v>
      </c>
      <c r="H22" s="11"/>
      <c r="I22" s="11"/>
    </row>
    <row r="23" spans="1:9" ht="24" x14ac:dyDescent="0.25">
      <c r="A23" s="12">
        <v>9</v>
      </c>
      <c r="B23" s="14" t="s">
        <v>29</v>
      </c>
      <c r="C23" s="1" t="s">
        <v>33</v>
      </c>
      <c r="D23" s="14" t="s">
        <v>25</v>
      </c>
      <c r="E23" s="15">
        <v>0.02</v>
      </c>
      <c r="F23" s="22">
        <v>12363.9076</v>
      </c>
      <c r="G23" s="21">
        <f t="shared" si="0"/>
        <v>247.28</v>
      </c>
      <c r="H23" s="11"/>
      <c r="I23" s="11"/>
    </row>
    <row r="24" spans="1:9" ht="36" x14ac:dyDescent="0.25">
      <c r="A24" s="12">
        <v>10</v>
      </c>
      <c r="B24" s="14" t="s">
        <v>34</v>
      </c>
      <c r="C24" s="1" t="s">
        <v>35</v>
      </c>
      <c r="D24" s="14" t="s">
        <v>36</v>
      </c>
      <c r="E24" s="15">
        <v>0.01</v>
      </c>
      <c r="F24" s="22">
        <v>45.468600000000002</v>
      </c>
      <c r="G24" s="21">
        <f t="shared" si="0"/>
        <v>0.45</v>
      </c>
      <c r="H24" s="11"/>
      <c r="I24" s="11"/>
    </row>
    <row r="25" spans="1:9" ht="36" x14ac:dyDescent="0.25">
      <c r="A25" s="12">
        <v>11</v>
      </c>
      <c r="B25" s="14" t="s">
        <v>34</v>
      </c>
      <c r="C25" s="1" t="s">
        <v>37</v>
      </c>
      <c r="D25" s="14" t="s">
        <v>36</v>
      </c>
      <c r="E25" s="15">
        <v>0.04</v>
      </c>
      <c r="F25" s="22">
        <v>36.037399999999998</v>
      </c>
      <c r="G25" s="21">
        <f t="shared" si="0"/>
        <v>1.44</v>
      </c>
      <c r="H25" s="11"/>
      <c r="I25" s="11"/>
    </row>
    <row r="26" spans="1:9" ht="36" x14ac:dyDescent="0.25">
      <c r="A26" s="12">
        <v>12</v>
      </c>
      <c r="B26" s="14" t="s">
        <v>34</v>
      </c>
      <c r="C26" s="1" t="s">
        <v>38</v>
      </c>
      <c r="D26" s="14" t="s">
        <v>36</v>
      </c>
      <c r="E26" s="15">
        <v>0.05</v>
      </c>
      <c r="F26" s="22">
        <v>32.747700000000002</v>
      </c>
      <c r="G26" s="21">
        <f t="shared" si="0"/>
        <v>1.64</v>
      </c>
      <c r="H26" s="11"/>
      <c r="I26" s="11"/>
    </row>
    <row r="27" spans="1:9" ht="36" x14ac:dyDescent="0.25">
      <c r="A27" s="12">
        <v>13</v>
      </c>
      <c r="B27" s="14" t="s">
        <v>34</v>
      </c>
      <c r="C27" s="1" t="s">
        <v>39</v>
      </c>
      <c r="D27" s="14" t="s">
        <v>36</v>
      </c>
      <c r="E27" s="15">
        <v>0.45</v>
      </c>
      <c r="F27" s="22">
        <v>26.606100000000001</v>
      </c>
      <c r="G27" s="21">
        <f t="shared" si="0"/>
        <v>11.97</v>
      </c>
      <c r="H27" s="11"/>
      <c r="I27" s="11"/>
    </row>
    <row r="28" spans="1:9" ht="36" x14ac:dyDescent="0.25">
      <c r="A28" s="12">
        <v>14</v>
      </c>
      <c r="B28" s="14" t="s">
        <v>40</v>
      </c>
      <c r="C28" s="1" t="s">
        <v>41</v>
      </c>
      <c r="D28" s="14" t="s">
        <v>25</v>
      </c>
      <c r="E28" s="15">
        <v>0.03</v>
      </c>
      <c r="F28" s="22">
        <v>5641.1715999999997</v>
      </c>
      <c r="G28" s="21">
        <f t="shared" si="0"/>
        <v>169.24</v>
      </c>
      <c r="H28" s="11"/>
      <c r="I28" s="11"/>
    </row>
    <row r="29" spans="1:9" ht="36" x14ac:dyDescent="0.25">
      <c r="A29" s="12">
        <v>15</v>
      </c>
      <c r="B29" s="14" t="s">
        <v>40</v>
      </c>
      <c r="C29" s="1" t="s">
        <v>42</v>
      </c>
      <c r="D29" s="14" t="s">
        <v>25</v>
      </c>
      <c r="E29" s="15">
        <v>0.01</v>
      </c>
      <c r="F29" s="22">
        <v>5655.5436</v>
      </c>
      <c r="G29" s="21">
        <f t="shared" si="0"/>
        <v>56.56</v>
      </c>
      <c r="H29" s="11"/>
      <c r="I29" s="11"/>
    </row>
    <row r="30" spans="1:9" ht="36" x14ac:dyDescent="0.25">
      <c r="A30" s="12">
        <v>16</v>
      </c>
      <c r="B30" s="14" t="s">
        <v>40</v>
      </c>
      <c r="C30" s="1" t="s">
        <v>43</v>
      </c>
      <c r="D30" s="14" t="s">
        <v>25</v>
      </c>
      <c r="E30" s="15">
        <v>0.02</v>
      </c>
      <c r="F30" s="22">
        <v>5677.5243</v>
      </c>
      <c r="G30" s="21">
        <f t="shared" si="0"/>
        <v>113.55</v>
      </c>
      <c r="H30" s="11"/>
      <c r="I30" s="11"/>
    </row>
    <row r="31" spans="1:9" ht="24" x14ac:dyDescent="0.25">
      <c r="A31" s="12">
        <v>17</v>
      </c>
      <c r="B31" s="14" t="s">
        <v>44</v>
      </c>
      <c r="C31" s="1" t="s">
        <v>45</v>
      </c>
      <c r="D31" s="14" t="s">
        <v>46</v>
      </c>
      <c r="E31" s="15">
        <v>0.05</v>
      </c>
      <c r="F31" s="22">
        <v>11.341200000000001</v>
      </c>
      <c r="G31" s="21">
        <f t="shared" si="0"/>
        <v>0.56999999999999995</v>
      </c>
      <c r="H31" s="11"/>
      <c r="I31" s="11"/>
    </row>
    <row r="32" spans="1:9" ht="48" x14ac:dyDescent="0.25">
      <c r="A32" s="12">
        <v>18</v>
      </c>
      <c r="B32" s="14" t="s">
        <v>47</v>
      </c>
      <c r="C32" s="1" t="s">
        <v>48</v>
      </c>
      <c r="D32" s="14" t="s">
        <v>36</v>
      </c>
      <c r="E32" s="15">
        <v>0.39</v>
      </c>
      <c r="F32" s="22">
        <v>1070.9333999999999</v>
      </c>
      <c r="G32" s="21">
        <f t="shared" si="0"/>
        <v>417.66</v>
      </c>
      <c r="H32" s="11"/>
      <c r="I32" s="11"/>
    </row>
    <row r="33" spans="1:9" ht="36" x14ac:dyDescent="0.25">
      <c r="A33" s="12">
        <v>19</v>
      </c>
      <c r="B33" s="14" t="s">
        <v>49</v>
      </c>
      <c r="C33" s="1" t="s">
        <v>50</v>
      </c>
      <c r="D33" s="14" t="s">
        <v>36</v>
      </c>
      <c r="E33" s="15">
        <v>0.39</v>
      </c>
      <c r="F33" s="22">
        <v>1750.8092999999999</v>
      </c>
      <c r="G33" s="21">
        <f t="shared" si="0"/>
        <v>682.82</v>
      </c>
      <c r="H33" s="11"/>
      <c r="I33" s="11"/>
    </row>
    <row r="34" spans="1:9" ht="48" x14ac:dyDescent="0.25">
      <c r="A34" s="12">
        <v>20</v>
      </c>
      <c r="B34" s="14" t="s">
        <v>51</v>
      </c>
      <c r="C34" s="1" t="s">
        <v>52</v>
      </c>
      <c r="D34" s="14" t="s">
        <v>53</v>
      </c>
      <c r="E34" s="15">
        <v>5.5E-2</v>
      </c>
      <c r="F34" s="22">
        <v>2303.4349000000002</v>
      </c>
      <c r="G34" s="21">
        <f t="shared" si="0"/>
        <v>126.69</v>
      </c>
      <c r="H34" s="11"/>
      <c r="I34" s="11"/>
    </row>
    <row r="35" spans="1:9" ht="36" x14ac:dyDescent="0.25">
      <c r="A35" s="12">
        <v>21</v>
      </c>
      <c r="B35" s="14" t="s">
        <v>54</v>
      </c>
      <c r="C35" s="1" t="s">
        <v>55</v>
      </c>
      <c r="D35" s="14" t="s">
        <v>25</v>
      </c>
      <c r="E35" s="15">
        <v>0.03</v>
      </c>
      <c r="F35" s="22">
        <v>1817.7170000000001</v>
      </c>
      <c r="G35" s="21">
        <f t="shared" si="0"/>
        <v>54.53</v>
      </c>
      <c r="H35" s="11"/>
      <c r="I35" s="11"/>
    </row>
    <row r="36" spans="1:9" ht="36" x14ac:dyDescent="0.25">
      <c r="A36" s="12">
        <v>22</v>
      </c>
      <c r="B36" s="14" t="s">
        <v>56</v>
      </c>
      <c r="C36" s="1" t="s">
        <v>57</v>
      </c>
      <c r="D36" s="14" t="s">
        <v>25</v>
      </c>
      <c r="E36" s="15">
        <v>0.03</v>
      </c>
      <c r="F36" s="22">
        <v>2343.0236</v>
      </c>
      <c r="G36" s="21">
        <f t="shared" si="0"/>
        <v>70.290000000000006</v>
      </c>
      <c r="H36" s="11"/>
      <c r="I36" s="11"/>
    </row>
    <row r="37" spans="1:9" ht="24" x14ac:dyDescent="0.25">
      <c r="A37" s="12">
        <v>23</v>
      </c>
      <c r="B37" s="14" t="s">
        <v>58</v>
      </c>
      <c r="C37" s="1" t="s">
        <v>59</v>
      </c>
      <c r="D37" s="14" t="s">
        <v>60</v>
      </c>
      <c r="E37" s="15">
        <v>0.03</v>
      </c>
      <c r="F37" s="22">
        <v>1585.3439000000001</v>
      </c>
      <c r="G37" s="21">
        <f t="shared" si="0"/>
        <v>47.56</v>
      </c>
      <c r="H37" s="11"/>
      <c r="I37" s="11"/>
    </row>
    <row r="38" spans="1:9" ht="24" x14ac:dyDescent="0.25">
      <c r="A38" s="12">
        <v>24</v>
      </c>
      <c r="B38" s="14" t="s">
        <v>61</v>
      </c>
      <c r="C38" s="1" t="s">
        <v>62</v>
      </c>
      <c r="D38" s="14" t="s">
        <v>53</v>
      </c>
      <c r="E38" s="15">
        <v>4.0000000000000001E-3</v>
      </c>
      <c r="F38" s="22">
        <v>309.4119</v>
      </c>
      <c r="G38" s="21">
        <f t="shared" si="0"/>
        <v>1.24</v>
      </c>
      <c r="H38" s="11"/>
      <c r="I38" s="11"/>
    </row>
    <row r="39" spans="1:9" ht="36" x14ac:dyDescent="0.25">
      <c r="A39" s="12">
        <v>25</v>
      </c>
      <c r="B39" s="14" t="s">
        <v>63</v>
      </c>
      <c r="C39" s="1" t="s">
        <v>64</v>
      </c>
      <c r="D39" s="14" t="s">
        <v>53</v>
      </c>
      <c r="E39" s="15">
        <v>4.0000000000000001E-3</v>
      </c>
      <c r="F39" s="22">
        <v>505.37279999999998</v>
      </c>
      <c r="G39" s="21">
        <f t="shared" si="0"/>
        <v>2.02</v>
      </c>
      <c r="H39" s="11"/>
      <c r="I39" s="11"/>
    </row>
    <row r="40" spans="1:9" x14ac:dyDescent="0.25">
      <c r="A40" s="12">
        <v>26</v>
      </c>
      <c r="B40" s="14" t="s">
        <v>65</v>
      </c>
      <c r="C40" s="1" t="s">
        <v>66</v>
      </c>
      <c r="D40" s="14" t="s">
        <v>13</v>
      </c>
      <c r="E40" s="18">
        <v>9</v>
      </c>
      <c r="F40" s="22">
        <v>57.587400000000002</v>
      </c>
      <c r="G40" s="21">
        <f t="shared" si="0"/>
        <v>518.29</v>
      </c>
      <c r="H40" s="11"/>
      <c r="I40" s="11"/>
    </row>
    <row r="41" spans="1:9" x14ac:dyDescent="0.25">
      <c r="A41" s="12">
        <v>27</v>
      </c>
      <c r="B41" s="14" t="s">
        <v>67</v>
      </c>
      <c r="C41" s="1" t="s">
        <v>68</v>
      </c>
      <c r="D41" s="14" t="s">
        <v>69</v>
      </c>
      <c r="E41" s="18">
        <v>13</v>
      </c>
      <c r="F41" s="22">
        <v>21.5503</v>
      </c>
      <c r="G41" s="21">
        <f t="shared" si="0"/>
        <v>280.14999999999998</v>
      </c>
      <c r="H41" s="11"/>
      <c r="I41" s="11"/>
    </row>
    <row r="42" spans="1:9" x14ac:dyDescent="0.25">
      <c r="A42" s="12">
        <v>28</v>
      </c>
      <c r="B42" s="14" t="s">
        <v>67</v>
      </c>
      <c r="C42" s="1" t="s">
        <v>70</v>
      </c>
      <c r="D42" s="14" t="s">
        <v>69</v>
      </c>
      <c r="E42" s="18">
        <v>9</v>
      </c>
      <c r="F42" s="22">
        <v>21.5503</v>
      </c>
      <c r="G42" s="21">
        <f t="shared" si="0"/>
        <v>193.95</v>
      </c>
      <c r="H42" s="11"/>
      <c r="I42" s="11"/>
    </row>
    <row r="43" spans="1:9" ht="24" x14ac:dyDescent="0.25">
      <c r="A43" s="12">
        <v>29</v>
      </c>
      <c r="B43" s="14" t="s">
        <v>71</v>
      </c>
      <c r="C43" s="1" t="s">
        <v>72</v>
      </c>
      <c r="D43" s="14" t="s">
        <v>73</v>
      </c>
      <c r="E43" s="18">
        <v>129</v>
      </c>
      <c r="F43" s="22">
        <v>9.4029000000000007</v>
      </c>
      <c r="G43" s="21">
        <f t="shared" si="0"/>
        <v>1212.97</v>
      </c>
      <c r="H43" s="11"/>
      <c r="I43" s="11"/>
    </row>
    <row r="44" spans="1:9" ht="36" x14ac:dyDescent="0.25">
      <c r="A44" s="12">
        <v>30</v>
      </c>
      <c r="B44" s="14" t="s">
        <v>74</v>
      </c>
      <c r="C44" s="1" t="s">
        <v>75</v>
      </c>
      <c r="D44" s="14" t="s">
        <v>73</v>
      </c>
      <c r="E44" s="18">
        <v>257</v>
      </c>
      <c r="F44" s="22">
        <v>6.2512999999999996</v>
      </c>
      <c r="G44" s="21">
        <f t="shared" si="0"/>
        <v>1606.58</v>
      </c>
      <c r="H44" s="11"/>
      <c r="I44" s="11"/>
    </row>
    <row r="45" spans="1:9" ht="24" x14ac:dyDescent="0.25">
      <c r="A45" s="12">
        <v>31</v>
      </c>
      <c r="B45" s="14" t="s">
        <v>76</v>
      </c>
      <c r="C45" s="1" t="s">
        <v>77</v>
      </c>
      <c r="D45" s="14" t="s">
        <v>46</v>
      </c>
      <c r="E45" s="18">
        <v>22.08</v>
      </c>
      <c r="F45" s="22">
        <v>109.4034</v>
      </c>
      <c r="G45" s="21">
        <f t="shared" si="0"/>
        <v>2415.63</v>
      </c>
      <c r="H45" s="11"/>
      <c r="I45" s="11"/>
    </row>
    <row r="46" spans="1:9" ht="24" x14ac:dyDescent="0.25">
      <c r="A46" s="12">
        <v>32</v>
      </c>
      <c r="B46" s="14" t="s">
        <v>78</v>
      </c>
      <c r="C46" s="1" t="s">
        <v>79</v>
      </c>
      <c r="D46" s="14" t="s">
        <v>46</v>
      </c>
      <c r="E46" s="18">
        <v>2.37</v>
      </c>
      <c r="F46" s="22">
        <v>448.06880000000001</v>
      </c>
      <c r="G46" s="21">
        <f t="shared" si="0"/>
        <v>1061.92</v>
      </c>
      <c r="H46" s="11"/>
      <c r="I46" s="11"/>
    </row>
    <row r="47" spans="1:9" ht="36" x14ac:dyDescent="0.25">
      <c r="A47" s="12">
        <v>33</v>
      </c>
      <c r="B47" s="14" t="s">
        <v>78</v>
      </c>
      <c r="C47" s="1" t="s">
        <v>80</v>
      </c>
      <c r="D47" s="14" t="s">
        <v>46</v>
      </c>
      <c r="E47" s="15">
        <v>0.27</v>
      </c>
      <c r="F47" s="22">
        <v>448.06880000000001</v>
      </c>
      <c r="G47" s="21">
        <f t="shared" si="0"/>
        <v>120.98</v>
      </c>
      <c r="H47" s="11"/>
      <c r="I47" s="11"/>
    </row>
    <row r="48" spans="1:9" ht="36" x14ac:dyDescent="0.25">
      <c r="A48" s="12">
        <v>34</v>
      </c>
      <c r="B48" s="14" t="s">
        <v>81</v>
      </c>
      <c r="C48" s="1" t="s">
        <v>82</v>
      </c>
      <c r="D48" s="14" t="s">
        <v>83</v>
      </c>
      <c r="E48" s="18">
        <v>5.4</v>
      </c>
      <c r="F48" s="22">
        <v>21.9467</v>
      </c>
      <c r="G48" s="21">
        <f t="shared" si="0"/>
        <v>118.51</v>
      </c>
      <c r="H48" s="11"/>
      <c r="I48" s="11"/>
    </row>
    <row r="49" spans="1:9" ht="36" x14ac:dyDescent="0.25">
      <c r="A49" s="12">
        <v>35</v>
      </c>
      <c r="B49" s="14" t="s">
        <v>84</v>
      </c>
      <c r="C49" s="1" t="s">
        <v>85</v>
      </c>
      <c r="D49" s="14" t="s">
        <v>83</v>
      </c>
      <c r="E49" s="18">
        <v>5.4</v>
      </c>
      <c r="F49" s="22">
        <v>3.0335000000000001</v>
      </c>
      <c r="G49" s="21">
        <f t="shared" si="0"/>
        <v>16.38</v>
      </c>
      <c r="H49" s="11"/>
      <c r="I49" s="11"/>
    </row>
    <row r="50" spans="1:9" ht="24" x14ac:dyDescent="0.25">
      <c r="A50" s="12">
        <v>36</v>
      </c>
      <c r="B50" s="14" t="s">
        <v>86</v>
      </c>
      <c r="C50" s="1" t="s">
        <v>87</v>
      </c>
      <c r="D50" s="14" t="s">
        <v>88</v>
      </c>
      <c r="E50" s="18">
        <v>12.2</v>
      </c>
      <c r="F50" s="22">
        <v>122.6755</v>
      </c>
      <c r="G50" s="21">
        <f t="shared" si="0"/>
        <v>1496.64</v>
      </c>
      <c r="H50" s="11"/>
      <c r="I50" s="11"/>
    </row>
    <row r="51" spans="1:9" ht="36" x14ac:dyDescent="0.25">
      <c r="A51" s="12">
        <v>37</v>
      </c>
      <c r="B51" s="14" t="s">
        <v>89</v>
      </c>
      <c r="C51" s="1" t="s">
        <v>90</v>
      </c>
      <c r="D51" s="14" t="s">
        <v>69</v>
      </c>
      <c r="E51" s="18">
        <v>4</v>
      </c>
      <c r="F51" s="22">
        <v>7.9739000000000004</v>
      </c>
      <c r="G51" s="21">
        <f t="shared" si="0"/>
        <v>31.9</v>
      </c>
      <c r="H51" s="11"/>
      <c r="I51" s="11"/>
    </row>
    <row r="52" spans="1:9" ht="36" x14ac:dyDescent="0.25">
      <c r="A52" s="12">
        <v>38</v>
      </c>
      <c r="B52" s="14" t="s">
        <v>91</v>
      </c>
      <c r="C52" s="1" t="s">
        <v>92</v>
      </c>
      <c r="D52" s="14" t="s">
        <v>83</v>
      </c>
      <c r="E52" s="17">
        <v>545</v>
      </c>
      <c r="F52" s="22">
        <v>7.0296000000000003</v>
      </c>
      <c r="G52" s="21">
        <f t="shared" si="0"/>
        <v>3831.13</v>
      </c>
      <c r="H52" s="11"/>
      <c r="I52" s="11"/>
    </row>
    <row r="53" spans="1:9" ht="24" x14ac:dyDescent="0.25">
      <c r="A53" s="12">
        <v>39</v>
      </c>
      <c r="B53" s="14" t="s">
        <v>93</v>
      </c>
      <c r="C53" s="1" t="s">
        <v>94</v>
      </c>
      <c r="D53" s="14" t="s">
        <v>95</v>
      </c>
      <c r="E53" s="15">
        <v>0.24099999999999999</v>
      </c>
      <c r="F53" s="22">
        <v>1566.3734999999999</v>
      </c>
      <c r="G53" s="21">
        <f t="shared" si="0"/>
        <v>377.5</v>
      </c>
      <c r="H53" s="11"/>
      <c r="I53" s="11"/>
    </row>
    <row r="54" spans="1:9" ht="60" x14ac:dyDescent="0.25">
      <c r="A54" s="12">
        <v>40</v>
      </c>
      <c r="B54" s="14" t="s">
        <v>96</v>
      </c>
      <c r="C54" s="1" t="s">
        <v>97</v>
      </c>
      <c r="D54" s="14" t="s">
        <v>95</v>
      </c>
      <c r="E54" s="15">
        <v>0.24099999999999999</v>
      </c>
      <c r="F54" s="22">
        <v>5109.3608999999997</v>
      </c>
      <c r="G54" s="21">
        <f t="shared" si="0"/>
        <v>1231.3599999999999</v>
      </c>
      <c r="H54" s="11"/>
      <c r="I54" s="11"/>
    </row>
    <row r="55" spans="1:9" x14ac:dyDescent="0.25">
      <c r="A55" s="12"/>
      <c r="B55" s="12"/>
      <c r="C55" s="38" t="s">
        <v>98</v>
      </c>
      <c r="D55" s="39"/>
      <c r="E55" s="39"/>
      <c r="F55" s="16"/>
      <c r="G55" s="23">
        <f>SUM(G15:G54)</f>
        <v>17140</v>
      </c>
    </row>
    <row r="56" spans="1:9" x14ac:dyDescent="0.25">
      <c r="A56" s="13"/>
      <c r="B56" s="13">
        <v>2</v>
      </c>
      <c r="C56" s="31" t="s">
        <v>99</v>
      </c>
      <c r="D56" s="30"/>
      <c r="E56" s="30"/>
      <c r="F56" s="30"/>
      <c r="G56" s="30"/>
    </row>
    <row r="57" spans="1:9" ht="48" x14ac:dyDescent="0.25">
      <c r="A57" s="12">
        <v>1</v>
      </c>
      <c r="B57" s="14" t="s">
        <v>100</v>
      </c>
      <c r="C57" s="1" t="s">
        <v>101</v>
      </c>
      <c r="D57" s="14" t="s">
        <v>95</v>
      </c>
      <c r="E57" s="15">
        <v>0.05</v>
      </c>
      <c r="F57" s="22">
        <v>1572.9</v>
      </c>
      <c r="G57" s="21">
        <f t="shared" ref="G57" si="1">ROUND((E57*F57),2)</f>
        <v>78.650000000000006</v>
      </c>
      <c r="H57" s="11"/>
      <c r="I57" s="11"/>
    </row>
    <row r="58" spans="1:9" ht="60" x14ac:dyDescent="0.25">
      <c r="A58" s="12">
        <v>2</v>
      </c>
      <c r="B58" s="14" t="s">
        <v>102</v>
      </c>
      <c r="C58" s="1" t="s">
        <v>103</v>
      </c>
      <c r="D58" s="14" t="s">
        <v>95</v>
      </c>
      <c r="E58" s="15">
        <v>0.05</v>
      </c>
      <c r="F58" s="22">
        <v>2153.7494999999999</v>
      </c>
      <c r="G58" s="21">
        <f t="shared" ref="G58:G73" si="2">ROUND((E58*F58),2)</f>
        <v>107.69</v>
      </c>
      <c r="H58" s="11"/>
      <c r="I58" s="11"/>
    </row>
    <row r="59" spans="1:9" ht="36" x14ac:dyDescent="0.25">
      <c r="A59" s="12">
        <v>3</v>
      </c>
      <c r="B59" s="14" t="s">
        <v>104</v>
      </c>
      <c r="C59" s="1" t="s">
        <v>105</v>
      </c>
      <c r="D59" s="14" t="s">
        <v>95</v>
      </c>
      <c r="E59" s="15">
        <v>0.05</v>
      </c>
      <c r="F59" s="22">
        <v>346.48930000000001</v>
      </c>
      <c r="G59" s="21">
        <f t="shared" si="2"/>
        <v>17.32</v>
      </c>
      <c r="H59" s="11"/>
      <c r="I59" s="11"/>
    </row>
    <row r="60" spans="1:9" ht="48" x14ac:dyDescent="0.25">
      <c r="A60" s="12">
        <v>4</v>
      </c>
      <c r="B60" s="14" t="s">
        <v>100</v>
      </c>
      <c r="C60" s="1" t="s">
        <v>101</v>
      </c>
      <c r="D60" s="14" t="s">
        <v>95</v>
      </c>
      <c r="E60" s="18">
        <v>1.25</v>
      </c>
      <c r="F60" s="22">
        <v>1572.9</v>
      </c>
      <c r="G60" s="21">
        <f t="shared" si="2"/>
        <v>1966.13</v>
      </c>
      <c r="H60" s="11"/>
      <c r="I60" s="11"/>
    </row>
    <row r="61" spans="1:9" ht="48" x14ac:dyDescent="0.25">
      <c r="A61" s="12">
        <v>5</v>
      </c>
      <c r="B61" s="14" t="s">
        <v>102</v>
      </c>
      <c r="C61" s="1" t="s">
        <v>106</v>
      </c>
      <c r="D61" s="14" t="s">
        <v>95</v>
      </c>
      <c r="E61" s="18">
        <v>1.25</v>
      </c>
      <c r="F61" s="22">
        <v>4095.1574999999998</v>
      </c>
      <c r="G61" s="21">
        <f t="shared" si="2"/>
        <v>5118.95</v>
      </c>
      <c r="H61" s="11"/>
      <c r="I61" s="11"/>
    </row>
    <row r="62" spans="1:9" ht="36" x14ac:dyDescent="0.25">
      <c r="A62" s="12">
        <v>6</v>
      </c>
      <c r="B62" s="14" t="s">
        <v>104</v>
      </c>
      <c r="C62" s="1" t="s">
        <v>105</v>
      </c>
      <c r="D62" s="14" t="s">
        <v>95</v>
      </c>
      <c r="E62" s="18">
        <v>1.25</v>
      </c>
      <c r="F62" s="22">
        <v>346.48930000000001</v>
      </c>
      <c r="G62" s="21">
        <f t="shared" si="2"/>
        <v>433.11</v>
      </c>
      <c r="H62" s="11"/>
      <c r="I62" s="11"/>
    </row>
    <row r="63" spans="1:9" ht="24" x14ac:dyDescent="0.25">
      <c r="A63" s="12">
        <v>7</v>
      </c>
      <c r="B63" s="14" t="s">
        <v>107</v>
      </c>
      <c r="C63" s="1" t="s">
        <v>108</v>
      </c>
      <c r="D63" s="14" t="s">
        <v>53</v>
      </c>
      <c r="E63" s="15">
        <v>0.13</v>
      </c>
      <c r="F63" s="22">
        <v>1301.9357</v>
      </c>
      <c r="G63" s="21">
        <f t="shared" si="2"/>
        <v>169.25</v>
      </c>
      <c r="H63" s="11"/>
      <c r="I63" s="11"/>
    </row>
    <row r="64" spans="1:9" ht="24" x14ac:dyDescent="0.25">
      <c r="A64" s="12">
        <v>8</v>
      </c>
      <c r="B64" s="14" t="s">
        <v>109</v>
      </c>
      <c r="C64" s="1" t="s">
        <v>110</v>
      </c>
      <c r="D64" s="14" t="s">
        <v>111</v>
      </c>
      <c r="E64" s="18">
        <v>2.1709999999999998</v>
      </c>
      <c r="F64" s="22">
        <v>347.76229999999998</v>
      </c>
      <c r="G64" s="21">
        <f t="shared" si="2"/>
        <v>754.99</v>
      </c>
      <c r="H64" s="11"/>
      <c r="I64" s="11"/>
    </row>
    <row r="65" spans="1:9" ht="24" x14ac:dyDescent="0.25">
      <c r="A65" s="12">
        <v>9</v>
      </c>
      <c r="B65" s="14" t="s">
        <v>112</v>
      </c>
      <c r="C65" s="1" t="s">
        <v>113</v>
      </c>
      <c r="D65" s="14" t="s">
        <v>111</v>
      </c>
      <c r="E65" s="15">
        <v>0.24099999999999999</v>
      </c>
      <c r="F65" s="22">
        <v>845.41279999999995</v>
      </c>
      <c r="G65" s="21">
        <f t="shared" si="2"/>
        <v>203.74</v>
      </c>
      <c r="H65" s="11"/>
      <c r="I65" s="11"/>
    </row>
    <row r="66" spans="1:9" ht="36" x14ac:dyDescent="0.25">
      <c r="A66" s="12">
        <v>10</v>
      </c>
      <c r="B66" s="14" t="s">
        <v>114</v>
      </c>
      <c r="C66" s="1" t="s">
        <v>115</v>
      </c>
      <c r="D66" s="14" t="s">
        <v>53</v>
      </c>
      <c r="E66" s="18">
        <v>6.51</v>
      </c>
      <c r="F66" s="22">
        <v>203.98269999999999</v>
      </c>
      <c r="G66" s="21">
        <f t="shared" si="2"/>
        <v>1327.93</v>
      </c>
      <c r="H66" s="11"/>
      <c r="I66" s="11"/>
    </row>
    <row r="67" spans="1:9" ht="36" x14ac:dyDescent="0.25">
      <c r="A67" s="12">
        <v>11</v>
      </c>
      <c r="B67" s="14" t="s">
        <v>116</v>
      </c>
      <c r="C67" s="1" t="s">
        <v>117</v>
      </c>
      <c r="D67" s="14" t="s">
        <v>53</v>
      </c>
      <c r="E67" s="15">
        <v>0.72</v>
      </c>
      <c r="F67" s="22">
        <v>204.3699</v>
      </c>
      <c r="G67" s="21">
        <f t="shared" si="2"/>
        <v>147.15</v>
      </c>
      <c r="H67" s="11"/>
      <c r="I67" s="11"/>
    </row>
    <row r="68" spans="1:9" ht="48" x14ac:dyDescent="0.25">
      <c r="A68" s="12">
        <v>12</v>
      </c>
      <c r="B68" s="14" t="s">
        <v>100</v>
      </c>
      <c r="C68" s="1" t="s">
        <v>101</v>
      </c>
      <c r="D68" s="14" t="s">
        <v>95</v>
      </c>
      <c r="E68" s="15">
        <v>0.04</v>
      </c>
      <c r="F68" s="22">
        <v>1572.9</v>
      </c>
      <c r="G68" s="21">
        <f t="shared" si="2"/>
        <v>62.92</v>
      </c>
      <c r="H68" s="11"/>
      <c r="I68" s="11"/>
    </row>
    <row r="69" spans="1:9" ht="60" x14ac:dyDescent="0.25">
      <c r="A69" s="12">
        <v>13</v>
      </c>
      <c r="B69" s="14" t="s">
        <v>102</v>
      </c>
      <c r="C69" s="1" t="s">
        <v>118</v>
      </c>
      <c r="D69" s="14" t="s">
        <v>95</v>
      </c>
      <c r="E69" s="15">
        <v>0.04</v>
      </c>
      <c r="F69" s="22">
        <v>2153.7494999999999</v>
      </c>
      <c r="G69" s="21">
        <f t="shared" si="2"/>
        <v>86.15</v>
      </c>
      <c r="H69" s="11"/>
      <c r="I69" s="11"/>
    </row>
    <row r="70" spans="1:9" ht="36" x14ac:dyDescent="0.25">
      <c r="A70" s="12">
        <v>14</v>
      </c>
      <c r="B70" s="14" t="s">
        <v>119</v>
      </c>
      <c r="C70" s="1" t="s">
        <v>120</v>
      </c>
      <c r="D70" s="14" t="s">
        <v>95</v>
      </c>
      <c r="E70" s="15">
        <v>0.04</v>
      </c>
      <c r="F70" s="22">
        <v>596.91560000000004</v>
      </c>
      <c r="G70" s="21">
        <f t="shared" si="2"/>
        <v>23.88</v>
      </c>
      <c r="H70" s="11"/>
      <c r="I70" s="11"/>
    </row>
    <row r="71" spans="1:9" ht="36" x14ac:dyDescent="0.25">
      <c r="A71" s="12">
        <v>15</v>
      </c>
      <c r="B71" s="14" t="s">
        <v>114</v>
      </c>
      <c r="C71" s="1" t="s">
        <v>115</v>
      </c>
      <c r="D71" s="14" t="s">
        <v>53</v>
      </c>
      <c r="E71" s="15">
        <v>0.4</v>
      </c>
      <c r="F71" s="22">
        <v>203.98269999999999</v>
      </c>
      <c r="G71" s="21">
        <f t="shared" si="2"/>
        <v>81.59</v>
      </c>
      <c r="H71" s="11"/>
      <c r="I71" s="11"/>
    </row>
    <row r="72" spans="1:9" ht="24" x14ac:dyDescent="0.25">
      <c r="A72" s="12">
        <v>16</v>
      </c>
      <c r="B72" s="14" t="s">
        <v>121</v>
      </c>
      <c r="C72" s="1" t="s">
        <v>122</v>
      </c>
      <c r="D72" s="14" t="s">
        <v>111</v>
      </c>
      <c r="E72" s="18">
        <v>1.9259999999999999</v>
      </c>
      <c r="F72" s="22">
        <v>347.76229999999998</v>
      </c>
      <c r="G72" s="21">
        <f t="shared" si="2"/>
        <v>669.79</v>
      </c>
      <c r="H72" s="11"/>
      <c r="I72" s="11"/>
    </row>
    <row r="73" spans="1:9" ht="24" x14ac:dyDescent="0.25">
      <c r="A73" s="12">
        <v>17</v>
      </c>
      <c r="B73" s="14" t="s">
        <v>123</v>
      </c>
      <c r="C73" s="1" t="s">
        <v>113</v>
      </c>
      <c r="D73" s="14" t="s">
        <v>111</v>
      </c>
      <c r="E73" s="15">
        <v>0.48099999999999998</v>
      </c>
      <c r="F73" s="22">
        <v>845.41279999999995</v>
      </c>
      <c r="G73" s="21">
        <f t="shared" si="2"/>
        <v>406.64</v>
      </c>
      <c r="H73" s="11"/>
      <c r="I73" s="11"/>
    </row>
    <row r="74" spans="1:9" x14ac:dyDescent="0.25">
      <c r="A74" s="12"/>
      <c r="B74" s="12"/>
      <c r="C74" s="38" t="s">
        <v>124</v>
      </c>
      <c r="D74" s="39"/>
      <c r="E74" s="39"/>
      <c r="F74" s="16"/>
      <c r="G74" s="23">
        <f>SUM(G57:G73)</f>
        <v>11655.879999999997</v>
      </c>
    </row>
    <row r="75" spans="1:9" x14ac:dyDescent="0.25">
      <c r="A75" s="13"/>
      <c r="B75" s="13">
        <v>3</v>
      </c>
      <c r="C75" s="31" t="s">
        <v>125</v>
      </c>
      <c r="D75" s="30"/>
      <c r="E75" s="30"/>
      <c r="F75" s="30"/>
      <c r="G75" s="30"/>
    </row>
    <row r="76" spans="1:9" ht="24" x14ac:dyDescent="0.25">
      <c r="A76" s="12">
        <v>1</v>
      </c>
      <c r="B76" s="14" t="s">
        <v>126</v>
      </c>
      <c r="C76" s="1" t="s">
        <v>127</v>
      </c>
      <c r="D76" s="14" t="s">
        <v>88</v>
      </c>
      <c r="E76" s="15">
        <v>0.5</v>
      </c>
      <c r="F76" s="22">
        <v>59.193800000000003</v>
      </c>
      <c r="G76" s="21">
        <f t="shared" ref="G76" si="3">ROUND((E76*F76),2)</f>
        <v>29.6</v>
      </c>
      <c r="H76" s="11"/>
      <c r="I76" s="11"/>
    </row>
    <row r="77" spans="1:9" ht="36" x14ac:dyDescent="0.25">
      <c r="A77" s="12">
        <v>2</v>
      </c>
      <c r="B77" s="14" t="s">
        <v>128</v>
      </c>
      <c r="C77" s="1" t="s">
        <v>129</v>
      </c>
      <c r="D77" s="14" t="s">
        <v>130</v>
      </c>
      <c r="E77" s="15">
        <v>0.06</v>
      </c>
      <c r="F77" s="22">
        <v>2020.1428000000001</v>
      </c>
      <c r="G77" s="21">
        <f t="shared" ref="G77:G79" si="4">ROUND((E77*F77),2)</f>
        <v>121.21</v>
      </c>
      <c r="H77" s="11"/>
      <c r="I77" s="11"/>
    </row>
    <row r="78" spans="1:9" ht="36" x14ac:dyDescent="0.25">
      <c r="A78" s="12">
        <v>3</v>
      </c>
      <c r="B78" s="14" t="s">
        <v>128</v>
      </c>
      <c r="C78" s="1" t="s">
        <v>131</v>
      </c>
      <c r="D78" s="14" t="s">
        <v>130</v>
      </c>
      <c r="E78" s="18">
        <v>4.99</v>
      </c>
      <c r="F78" s="22">
        <v>969.51769999999999</v>
      </c>
      <c r="G78" s="21">
        <f t="shared" si="4"/>
        <v>4837.8900000000003</v>
      </c>
      <c r="H78" s="11"/>
      <c r="I78" s="11"/>
    </row>
    <row r="79" spans="1:9" ht="36" x14ac:dyDescent="0.25">
      <c r="A79" s="12">
        <v>4</v>
      </c>
      <c r="B79" s="14" t="s">
        <v>132</v>
      </c>
      <c r="C79" s="1" t="s">
        <v>133</v>
      </c>
      <c r="D79" s="14" t="s">
        <v>130</v>
      </c>
      <c r="E79" s="15">
        <v>0.06</v>
      </c>
      <c r="F79" s="22">
        <v>344.28590000000003</v>
      </c>
      <c r="G79" s="21">
        <f t="shared" si="4"/>
        <v>20.66</v>
      </c>
      <c r="H79" s="11"/>
      <c r="I79" s="11"/>
    </row>
    <row r="80" spans="1:9" x14ac:dyDescent="0.25">
      <c r="A80" s="12"/>
      <c r="B80" s="12"/>
      <c r="C80" s="38" t="s">
        <v>134</v>
      </c>
      <c r="D80" s="39"/>
      <c r="E80" s="39"/>
      <c r="F80" s="16"/>
      <c r="G80" s="23">
        <f>SUM(G76:G79)</f>
        <v>5009.3600000000006</v>
      </c>
    </row>
    <row r="81" spans="1:9" x14ac:dyDescent="0.25">
      <c r="A81" s="13"/>
      <c r="B81" s="13">
        <v>4</v>
      </c>
      <c r="C81" s="31" t="s">
        <v>135</v>
      </c>
      <c r="D81" s="30"/>
      <c r="E81" s="30"/>
      <c r="F81" s="30"/>
      <c r="G81" s="30"/>
    </row>
    <row r="82" spans="1:9" ht="24" x14ac:dyDescent="0.25">
      <c r="A82" s="12">
        <v>1</v>
      </c>
      <c r="B82" s="14" t="s">
        <v>126</v>
      </c>
      <c r="C82" s="1" t="s">
        <v>136</v>
      </c>
      <c r="D82" s="14" t="s">
        <v>88</v>
      </c>
      <c r="E82" s="18">
        <v>2</v>
      </c>
      <c r="F82" s="22">
        <v>62.4925</v>
      </c>
      <c r="G82" s="21">
        <f t="shared" ref="G82" si="5">ROUND((E82*F82),2)</f>
        <v>124.99</v>
      </c>
      <c r="H82" s="11"/>
      <c r="I82" s="11"/>
    </row>
    <row r="83" spans="1:9" ht="24" x14ac:dyDescent="0.25">
      <c r="A83" s="12">
        <v>2</v>
      </c>
      <c r="B83" s="14" t="s">
        <v>137</v>
      </c>
      <c r="C83" s="1" t="s">
        <v>138</v>
      </c>
      <c r="D83" s="14" t="s">
        <v>46</v>
      </c>
      <c r="E83" s="15">
        <v>0.27</v>
      </c>
      <c r="F83" s="22">
        <v>272.34699999999998</v>
      </c>
      <c r="G83" s="21">
        <f t="shared" ref="G83:G88" si="6">ROUND((E83*F83),2)</f>
        <v>73.53</v>
      </c>
      <c r="H83" s="11"/>
      <c r="I83" s="11"/>
    </row>
    <row r="84" spans="1:9" ht="36" x14ac:dyDescent="0.25">
      <c r="A84" s="12">
        <v>3</v>
      </c>
      <c r="B84" s="14" t="s">
        <v>139</v>
      </c>
      <c r="C84" s="1" t="s">
        <v>140</v>
      </c>
      <c r="D84" s="14" t="s">
        <v>46</v>
      </c>
      <c r="E84" s="15">
        <v>0.27</v>
      </c>
      <c r="F84" s="22">
        <v>1051.0446999999999</v>
      </c>
      <c r="G84" s="21">
        <f t="shared" si="6"/>
        <v>283.77999999999997</v>
      </c>
      <c r="H84" s="11"/>
      <c r="I84" s="11"/>
    </row>
    <row r="85" spans="1:9" ht="36" x14ac:dyDescent="0.25">
      <c r="A85" s="12">
        <v>4</v>
      </c>
      <c r="B85" s="14" t="s">
        <v>141</v>
      </c>
      <c r="C85" s="1" t="s">
        <v>142</v>
      </c>
      <c r="D85" s="14" t="s">
        <v>46</v>
      </c>
      <c r="E85" s="15">
        <v>1.4999999999999999E-2</v>
      </c>
      <c r="F85" s="22">
        <v>13482.263000000001</v>
      </c>
      <c r="G85" s="21">
        <f t="shared" si="6"/>
        <v>202.23</v>
      </c>
      <c r="H85" s="11"/>
      <c r="I85" s="11"/>
    </row>
    <row r="86" spans="1:9" ht="36" x14ac:dyDescent="0.25">
      <c r="A86" s="12">
        <v>5</v>
      </c>
      <c r="B86" s="14" t="s">
        <v>143</v>
      </c>
      <c r="C86" s="1" t="s">
        <v>144</v>
      </c>
      <c r="D86" s="14" t="s">
        <v>111</v>
      </c>
      <c r="E86" s="15">
        <v>3.0000000000000001E-3</v>
      </c>
      <c r="F86" s="22">
        <v>9685.4804000000004</v>
      </c>
      <c r="G86" s="21">
        <f t="shared" si="6"/>
        <v>29.06</v>
      </c>
      <c r="H86" s="11"/>
      <c r="I86" s="11"/>
    </row>
    <row r="87" spans="1:9" ht="60" x14ac:dyDescent="0.25">
      <c r="A87" s="12">
        <v>6</v>
      </c>
      <c r="B87" s="14" t="s">
        <v>145</v>
      </c>
      <c r="C87" s="1" t="s">
        <v>146</v>
      </c>
      <c r="D87" s="14" t="s">
        <v>46</v>
      </c>
      <c r="E87" s="15">
        <v>0.03</v>
      </c>
      <c r="F87" s="22">
        <v>6841.4490999999998</v>
      </c>
      <c r="G87" s="21">
        <f t="shared" si="6"/>
        <v>205.24</v>
      </c>
      <c r="H87" s="11"/>
      <c r="I87" s="11"/>
    </row>
    <row r="88" spans="1:9" ht="36" x14ac:dyDescent="0.25">
      <c r="A88" s="12">
        <v>7</v>
      </c>
      <c r="B88" s="14" t="s">
        <v>147</v>
      </c>
      <c r="C88" s="1" t="s">
        <v>148</v>
      </c>
      <c r="D88" s="14" t="s">
        <v>130</v>
      </c>
      <c r="E88" s="15">
        <v>0.06</v>
      </c>
      <c r="F88" s="22">
        <v>42.559699999999999</v>
      </c>
      <c r="G88" s="21">
        <f t="shared" si="6"/>
        <v>2.5499999999999998</v>
      </c>
      <c r="H88" s="11"/>
      <c r="I88" s="11"/>
    </row>
    <row r="89" spans="1:9" x14ac:dyDescent="0.25">
      <c r="A89" s="12"/>
      <c r="B89" s="12"/>
      <c r="C89" s="38" t="s">
        <v>149</v>
      </c>
      <c r="D89" s="39"/>
      <c r="E89" s="39"/>
      <c r="F89" s="16"/>
      <c r="G89" s="23">
        <f>SUM(G82:G88)</f>
        <v>921.37999999999988</v>
      </c>
    </row>
    <row r="90" spans="1:9" x14ac:dyDescent="0.25">
      <c r="A90" s="13"/>
      <c r="B90" s="13">
        <v>5</v>
      </c>
      <c r="C90" s="31" t="s">
        <v>150</v>
      </c>
      <c r="D90" s="30"/>
      <c r="E90" s="30"/>
      <c r="F90" s="30"/>
      <c r="G90" s="30"/>
    </row>
    <row r="91" spans="1:9" ht="60" x14ac:dyDescent="0.25">
      <c r="A91" s="12">
        <v>1</v>
      </c>
      <c r="B91" s="14" t="s">
        <v>151</v>
      </c>
      <c r="C91" s="1" t="s">
        <v>152</v>
      </c>
      <c r="D91" s="14" t="s">
        <v>53</v>
      </c>
      <c r="E91" s="18">
        <v>7.03</v>
      </c>
      <c r="F91" s="22">
        <v>1961.5479</v>
      </c>
      <c r="G91" s="21">
        <f t="shared" ref="G91" si="7">ROUND((E91*F91),2)</f>
        <v>13789.68</v>
      </c>
      <c r="H91" s="11"/>
      <c r="I91" s="11"/>
    </row>
    <row r="92" spans="1:9" ht="24" x14ac:dyDescent="0.25">
      <c r="A92" s="12">
        <v>2</v>
      </c>
      <c r="B92" s="14" t="s">
        <v>153</v>
      </c>
      <c r="C92" s="1" t="s">
        <v>154</v>
      </c>
      <c r="D92" s="14" t="s">
        <v>46</v>
      </c>
      <c r="E92" s="18">
        <v>23.42</v>
      </c>
      <c r="F92" s="22">
        <v>816.44579999999996</v>
      </c>
      <c r="G92" s="21">
        <f t="shared" ref="G92:G95" si="8">ROUND((E92*F92),2)</f>
        <v>19121.16</v>
      </c>
      <c r="H92" s="11"/>
      <c r="I92" s="11"/>
    </row>
    <row r="93" spans="1:9" ht="24" x14ac:dyDescent="0.25">
      <c r="A93" s="12">
        <v>3</v>
      </c>
      <c r="B93" s="14" t="s">
        <v>137</v>
      </c>
      <c r="C93" s="1" t="s">
        <v>138</v>
      </c>
      <c r="D93" s="14" t="s">
        <v>46</v>
      </c>
      <c r="E93" s="18">
        <v>23.42</v>
      </c>
      <c r="F93" s="22">
        <v>272.34699999999998</v>
      </c>
      <c r="G93" s="21">
        <f t="shared" si="8"/>
        <v>6378.37</v>
      </c>
      <c r="H93" s="11"/>
      <c r="I93" s="11"/>
    </row>
    <row r="94" spans="1:9" ht="36" x14ac:dyDescent="0.25">
      <c r="A94" s="12">
        <v>4</v>
      </c>
      <c r="B94" s="14" t="s">
        <v>139</v>
      </c>
      <c r="C94" s="1" t="s">
        <v>155</v>
      </c>
      <c r="D94" s="14" t="s">
        <v>46</v>
      </c>
      <c r="E94" s="18">
        <v>21.97</v>
      </c>
      <c r="F94" s="22">
        <v>2157.0459000000001</v>
      </c>
      <c r="G94" s="21">
        <f t="shared" si="8"/>
        <v>47390.3</v>
      </c>
      <c r="H94" s="11"/>
      <c r="I94" s="11"/>
    </row>
    <row r="95" spans="1:9" ht="48" x14ac:dyDescent="0.25">
      <c r="A95" s="12">
        <v>5</v>
      </c>
      <c r="B95" s="14" t="s">
        <v>139</v>
      </c>
      <c r="C95" s="1" t="s">
        <v>156</v>
      </c>
      <c r="D95" s="14" t="s">
        <v>46</v>
      </c>
      <c r="E95" s="18">
        <v>1.45</v>
      </c>
      <c r="F95" s="22">
        <v>2619.8951999999999</v>
      </c>
      <c r="G95" s="21">
        <f t="shared" si="8"/>
        <v>3798.85</v>
      </c>
      <c r="H95" s="11"/>
      <c r="I95" s="11"/>
    </row>
    <row r="96" spans="1:9" x14ac:dyDescent="0.25">
      <c r="A96" s="12"/>
      <c r="B96" s="12"/>
      <c r="C96" s="38" t="s">
        <v>157</v>
      </c>
      <c r="D96" s="39"/>
      <c r="E96" s="39"/>
      <c r="F96" s="16"/>
      <c r="G96" s="23">
        <f>SUM(G91:G95)</f>
        <v>90478.360000000015</v>
      </c>
    </row>
    <row r="97" spans="1:9" x14ac:dyDescent="0.25">
      <c r="A97" s="13"/>
      <c r="B97" s="13">
        <v>6</v>
      </c>
      <c r="C97" s="31" t="s">
        <v>158</v>
      </c>
      <c r="D97" s="30"/>
      <c r="E97" s="30"/>
      <c r="F97" s="30"/>
      <c r="G97" s="30"/>
    </row>
    <row r="98" spans="1:9" ht="60" x14ac:dyDescent="0.25">
      <c r="A98" s="12">
        <v>1</v>
      </c>
      <c r="B98" s="14" t="s">
        <v>96</v>
      </c>
      <c r="C98" s="1" t="s">
        <v>159</v>
      </c>
      <c r="D98" s="14" t="s">
        <v>95</v>
      </c>
      <c r="E98" s="15">
        <v>0.24099999999999999</v>
      </c>
      <c r="F98" s="22">
        <v>4857.6223</v>
      </c>
      <c r="G98" s="21">
        <f t="shared" ref="G98" si="9">ROUND((E98*F98),2)</f>
        <v>1170.69</v>
      </c>
      <c r="H98" s="11"/>
      <c r="I98" s="11"/>
    </row>
    <row r="99" spans="1:9" ht="36" x14ac:dyDescent="0.25">
      <c r="A99" s="12">
        <v>2</v>
      </c>
      <c r="B99" s="14" t="s">
        <v>160</v>
      </c>
      <c r="C99" s="1" t="s">
        <v>161</v>
      </c>
      <c r="D99" s="14" t="s">
        <v>46</v>
      </c>
      <c r="E99" s="18">
        <v>19.260000000000002</v>
      </c>
      <c r="F99" s="22">
        <v>245.72280000000001</v>
      </c>
      <c r="G99" s="21">
        <f t="shared" ref="G99:G101" si="10">ROUND((E99*F99),2)</f>
        <v>4732.62</v>
      </c>
      <c r="H99" s="11"/>
      <c r="I99" s="11"/>
    </row>
    <row r="100" spans="1:9" ht="36" x14ac:dyDescent="0.25">
      <c r="A100" s="12">
        <v>3</v>
      </c>
      <c r="B100" s="14" t="s">
        <v>162</v>
      </c>
      <c r="C100" s="1" t="s">
        <v>163</v>
      </c>
      <c r="D100" s="14" t="s">
        <v>46</v>
      </c>
      <c r="E100" s="18">
        <v>4.8099999999999996</v>
      </c>
      <c r="F100" s="22">
        <v>338.1651</v>
      </c>
      <c r="G100" s="21">
        <f t="shared" si="10"/>
        <v>1626.57</v>
      </c>
      <c r="H100" s="11"/>
      <c r="I100" s="11"/>
    </row>
    <row r="101" spans="1:9" ht="24" x14ac:dyDescent="0.25">
      <c r="A101" s="12">
        <v>4</v>
      </c>
      <c r="B101" s="14" t="s">
        <v>164</v>
      </c>
      <c r="C101" s="1" t="s">
        <v>165</v>
      </c>
      <c r="D101" s="14" t="s">
        <v>46</v>
      </c>
      <c r="E101" s="18">
        <v>24.07</v>
      </c>
      <c r="F101" s="22">
        <v>228.23480000000001</v>
      </c>
      <c r="G101" s="21">
        <f t="shared" si="10"/>
        <v>5493.61</v>
      </c>
      <c r="H101" s="11"/>
      <c r="I101" s="11"/>
    </row>
    <row r="102" spans="1:9" x14ac:dyDescent="0.25">
      <c r="A102" s="12"/>
      <c r="B102" s="12"/>
      <c r="C102" s="38" t="s">
        <v>166</v>
      </c>
      <c r="D102" s="39"/>
      <c r="E102" s="39"/>
      <c r="F102" s="16"/>
      <c r="G102" s="23">
        <f>SUM(G98:G101)</f>
        <v>13023.489999999998</v>
      </c>
    </row>
    <row r="103" spans="1:9" x14ac:dyDescent="0.25">
      <c r="A103" s="13"/>
      <c r="B103" s="13">
        <v>7</v>
      </c>
      <c r="C103" s="31">
        <v>181.2372</v>
      </c>
      <c r="D103" s="30"/>
      <c r="E103" s="30"/>
      <c r="F103" s="30"/>
      <c r="G103" s="30"/>
    </row>
    <row r="104" spans="1:9" ht="36" x14ac:dyDescent="0.25">
      <c r="A104" s="12">
        <v>1</v>
      </c>
      <c r="B104" s="14" t="s">
        <v>167</v>
      </c>
      <c r="C104" s="1" t="s">
        <v>168</v>
      </c>
      <c r="D104" s="14" t="s">
        <v>13</v>
      </c>
      <c r="E104" s="18">
        <v>24</v>
      </c>
      <c r="F104" s="22">
        <v>189.8783</v>
      </c>
      <c r="G104" s="21">
        <f t="shared" ref="G104" si="11">ROUND((E104*F104),2)</f>
        <v>4557.08</v>
      </c>
      <c r="H104" s="11"/>
      <c r="I104" s="11"/>
    </row>
    <row r="105" spans="1:9" x14ac:dyDescent="0.25">
      <c r="A105" s="12">
        <v>2</v>
      </c>
      <c r="B105" s="14" t="s">
        <v>169</v>
      </c>
      <c r="C105" s="1" t="s">
        <v>170</v>
      </c>
      <c r="D105" s="14" t="s">
        <v>13</v>
      </c>
      <c r="E105" s="18">
        <v>1</v>
      </c>
      <c r="F105" s="22">
        <v>181.2372</v>
      </c>
      <c r="G105" s="21">
        <f t="shared" ref="G105:G108" si="12">ROUND((E105*F105),2)</f>
        <v>181.24</v>
      </c>
      <c r="H105" s="11"/>
      <c r="I105" s="11"/>
    </row>
    <row r="106" spans="1:9" ht="36" x14ac:dyDescent="0.25">
      <c r="A106" s="12">
        <v>3</v>
      </c>
      <c r="B106" s="14" t="s">
        <v>89</v>
      </c>
      <c r="C106" s="1" t="s">
        <v>171</v>
      </c>
      <c r="D106" s="14" t="s">
        <v>69</v>
      </c>
      <c r="E106" s="18">
        <v>4</v>
      </c>
      <c r="F106" s="22">
        <v>31.628499999999999</v>
      </c>
      <c r="G106" s="21">
        <f t="shared" si="12"/>
        <v>126.51</v>
      </c>
      <c r="H106" s="11"/>
      <c r="I106" s="11"/>
    </row>
    <row r="107" spans="1:9" x14ac:dyDescent="0.25">
      <c r="A107" s="12">
        <v>4</v>
      </c>
      <c r="B107" s="14" t="s">
        <v>65</v>
      </c>
      <c r="C107" s="1" t="s">
        <v>172</v>
      </c>
      <c r="D107" s="14" t="s">
        <v>13</v>
      </c>
      <c r="E107" s="18">
        <v>7</v>
      </c>
      <c r="F107" s="22">
        <v>965.00419999999997</v>
      </c>
      <c r="G107" s="21">
        <f t="shared" si="12"/>
        <v>6755.03</v>
      </c>
      <c r="H107" s="11"/>
      <c r="I107" s="11"/>
    </row>
    <row r="108" spans="1:9" x14ac:dyDescent="0.25">
      <c r="A108" s="12">
        <v>5</v>
      </c>
      <c r="B108" s="14" t="s">
        <v>67</v>
      </c>
      <c r="C108" s="1" t="s">
        <v>173</v>
      </c>
      <c r="D108" s="14" t="s">
        <v>69</v>
      </c>
      <c r="E108" s="18">
        <v>11</v>
      </c>
      <c r="F108" s="22">
        <v>233.3383</v>
      </c>
      <c r="G108" s="21">
        <f t="shared" si="12"/>
        <v>2566.7199999999998</v>
      </c>
      <c r="H108" s="11"/>
      <c r="I108" s="11"/>
    </row>
    <row r="109" spans="1:9" x14ac:dyDescent="0.25">
      <c r="A109" s="12"/>
      <c r="B109" s="12"/>
      <c r="C109" s="38" t="s">
        <v>174</v>
      </c>
      <c r="D109" s="39"/>
      <c r="E109" s="39"/>
      <c r="F109" s="16"/>
      <c r="G109" s="23">
        <f>SUM(G104:G108)</f>
        <v>14186.58</v>
      </c>
    </row>
    <row r="110" spans="1:9" x14ac:dyDescent="0.25">
      <c r="A110" s="12"/>
      <c r="B110" s="12"/>
      <c r="C110" s="38" t="s">
        <v>175</v>
      </c>
      <c r="D110" s="39"/>
      <c r="E110" s="39"/>
      <c r="F110" s="16"/>
      <c r="G110" s="24">
        <f>+G55+G74+G80+G89+G96+G102+G109</f>
        <v>152415.04999999999</v>
      </c>
    </row>
    <row r="111" spans="1:9" x14ac:dyDescent="0.25">
      <c r="A111" s="12"/>
      <c r="B111" s="12"/>
      <c r="C111" s="41" t="s">
        <v>176</v>
      </c>
      <c r="D111" s="42"/>
      <c r="E111" s="42"/>
      <c r="F111" s="16"/>
      <c r="G111" s="23">
        <f>ROUND((G110*0.21),2)</f>
        <v>32007.16</v>
      </c>
    </row>
    <row r="112" spans="1:9" x14ac:dyDescent="0.25">
      <c r="A112" s="12"/>
      <c r="B112" s="12"/>
      <c r="C112" s="38" t="s">
        <v>177</v>
      </c>
      <c r="D112" s="39"/>
      <c r="E112" s="39"/>
      <c r="F112" s="16"/>
      <c r="G112" s="24">
        <f>+G110+G111</f>
        <v>184422.21</v>
      </c>
    </row>
    <row r="114" spans="2:7" x14ac:dyDescent="0.25">
      <c r="B114" s="43" t="s">
        <v>178</v>
      </c>
      <c r="C114" s="43"/>
      <c r="D114" s="43"/>
      <c r="E114" s="43"/>
      <c r="F114" s="43"/>
      <c r="G114" s="43"/>
    </row>
    <row r="115" spans="2:7" x14ac:dyDescent="0.25">
      <c r="B115" s="43" t="s">
        <v>179</v>
      </c>
      <c r="C115" s="43"/>
      <c r="D115" s="43"/>
      <c r="E115" s="43"/>
      <c r="F115" s="43"/>
      <c r="G115" s="43"/>
    </row>
    <row r="116" spans="2:7" x14ac:dyDescent="0.25">
      <c r="B116" s="19"/>
      <c r="C116" s="19"/>
      <c r="D116" s="19"/>
      <c r="E116" s="19"/>
      <c r="F116" s="19"/>
      <c r="G116" s="19"/>
    </row>
  </sheetData>
  <mergeCells count="28">
    <mergeCell ref="C96:E96"/>
    <mergeCell ref="C97:G97"/>
    <mergeCell ref="C102:E102"/>
    <mergeCell ref="C103:G103"/>
    <mergeCell ref="C109:E109"/>
    <mergeCell ref="C110:E110"/>
    <mergeCell ref="C111:E111"/>
    <mergeCell ref="C112:E112"/>
    <mergeCell ref="B114:G114"/>
    <mergeCell ref="B115:G115"/>
    <mergeCell ref="C90:G90"/>
    <mergeCell ref="A11:B11"/>
    <mergeCell ref="E12:E13"/>
    <mergeCell ref="C14:G14"/>
    <mergeCell ref="C55:E55"/>
    <mergeCell ref="C56:G56"/>
    <mergeCell ref="C74:E74"/>
    <mergeCell ref="C75:G75"/>
    <mergeCell ref="C80:E80"/>
    <mergeCell ref="C81:G81"/>
    <mergeCell ref="C89:E89"/>
    <mergeCell ref="D11:E11"/>
    <mergeCell ref="A9:G10"/>
    <mergeCell ref="C2:F2"/>
    <mergeCell ref="C3:F3"/>
    <mergeCell ref="A4:G4"/>
    <mergeCell ref="A5:G6"/>
    <mergeCell ref="A7:G8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Gitana Urbutienė</dc:creator>
  <cp:lastModifiedBy>User</cp:lastModifiedBy>
  <dcterms:created xsi:type="dcterms:W3CDTF">2010-02-09T07:20:51Z</dcterms:created>
  <dcterms:modified xsi:type="dcterms:W3CDTF">2020-08-26T07:44:21Z</dcterms:modified>
</cp:coreProperties>
</file>