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aslidziauskiene\Documents\konkursai\2025\KPPP\"/>
    </mc:Choice>
  </mc:AlternateContent>
  <xr:revisionPtr revIDLastSave="0" documentId="13_ncr:1_{A1279FA0-001F-4201-A825-7A1DD87B4902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Sąmata" sheetId="2" r:id="rId1"/>
  </sheets>
  <definedNames>
    <definedName name="_xlnm.Print_Area" localSheetId="0">Sąmata!$A$1:$H$38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2" i="2" l="1"/>
  <c r="H53" i="2" s="1"/>
  <c r="H54" i="2" l="1"/>
  <c r="H55" i="2" s="1"/>
  <c r="E23" i="2"/>
  <c r="E28" i="2"/>
  <c r="H28" i="2" l="1"/>
  <c r="H22" i="2"/>
  <c r="H25" i="2"/>
  <c r="H24" i="2"/>
  <c r="H23" i="2"/>
  <c r="H19" i="2"/>
  <c r="H18" i="2"/>
  <c r="H17" i="2"/>
  <c r="H15" i="2"/>
  <c r="H13" i="2" l="1"/>
  <c r="H12" i="2"/>
  <c r="H11" i="2"/>
  <c r="H20" i="2"/>
  <c r="H29" i="2" l="1"/>
  <c r="H30" i="2" s="1"/>
  <c r="H31" i="2" s="1"/>
</calcChain>
</file>

<file path=xl/sharedStrings.xml><?xml version="1.0" encoding="utf-8"?>
<sst xmlns="http://schemas.openxmlformats.org/spreadsheetml/2006/main" count="106" uniqueCount="59">
  <si>
    <t>4</t>
  </si>
  <si>
    <t>1</t>
  </si>
  <si>
    <t>2</t>
  </si>
  <si>
    <t>3</t>
  </si>
  <si>
    <t>5</t>
  </si>
  <si>
    <t xml:space="preserve">Darbų rūšis ir aprašymas </t>
  </si>
  <si>
    <t>Kiekis</t>
  </si>
  <si>
    <t>Bendra planuojama kaina, Eur (be PVM)</t>
  </si>
  <si>
    <t>Objektas:</t>
  </si>
  <si>
    <t>Viso suma be PVM</t>
  </si>
  <si>
    <t>PVM suma</t>
  </si>
  <si>
    <t>Viso suma su PVM</t>
  </si>
  <si>
    <r>
      <rPr>
        <b/>
        <sz val="9"/>
        <rFont val="Times New Roman"/>
        <family val="1"/>
        <charset val="186"/>
      </rPr>
      <t>Eil. Nr.</t>
    </r>
  </si>
  <si>
    <r>
      <rPr>
        <b/>
        <sz val="9"/>
        <rFont val="Times New Roman"/>
        <family val="1"/>
        <charset val="186"/>
      </rPr>
      <t>Mato vnt.</t>
    </r>
  </si>
  <si>
    <r>
      <rPr>
        <b/>
        <sz val="9"/>
        <rFont val="Times New Roman"/>
        <family val="1"/>
        <charset val="186"/>
      </rPr>
      <t>PVM dydis %</t>
    </r>
  </si>
  <si>
    <t>Vieneto įkainis, proc</t>
  </si>
  <si>
    <t>m3</t>
  </si>
  <si>
    <t>Sąmata:</t>
  </si>
  <si>
    <t>4.12</t>
  </si>
  <si>
    <t>Vamzdynų pirminis (apsauginis) užpylimas, rankiniu būdu sutankinant gruntą</t>
  </si>
  <si>
    <t>Papildomi darbai</t>
  </si>
  <si>
    <t>Žemės darbai</t>
  </si>
  <si>
    <t>2.1</t>
  </si>
  <si>
    <t>II grupės grunto kasimas ekskavatoriais, pakrovimas į autosavivarčius, vežiojimas darbas sąvartoje</t>
  </si>
  <si>
    <t>1000 m3</t>
  </si>
  <si>
    <t>4.1</t>
  </si>
  <si>
    <t>Grunto sluoksnio sutankinimas vibraciniu volu</t>
  </si>
  <si>
    <t>100 m2</t>
  </si>
  <si>
    <t>2.5</t>
  </si>
  <si>
    <t>Iškasų paviršiaus išlyginimas mechanizuotu būdu, kai gruntas II grupės</t>
  </si>
  <si>
    <t>1000 m2</t>
  </si>
  <si>
    <t>Važiuojamosios dalies įrengimas</t>
  </si>
  <si>
    <t>4.10</t>
  </si>
  <si>
    <t>10 cm storio kelkraščių iš dolomitinės skaldos (80 proc.)  įrengimas fr 16/32 (pridedant 20 proc. juodžemį su žolės sėklomis)</t>
  </si>
  <si>
    <t>Nuovažų įrengimas</t>
  </si>
  <si>
    <t>5.1.12.</t>
  </si>
  <si>
    <t>5 cm storio viensl. dangos iš AC 16 PD asfaltbetonio mišinio įrengimas klotuvu</t>
  </si>
  <si>
    <t>5.1.13.</t>
  </si>
  <si>
    <t>Keičiant sluoksnio storį, kiekvienam 0,5 cm pasikeitimui su asfaltbetoniu AC 16 PD  pridėti</t>
  </si>
  <si>
    <t>4.3</t>
  </si>
  <si>
    <t>Viensl. pagrindo iš dolomit. skaldos 0/45 įrengimas</t>
  </si>
  <si>
    <t>100 m3</t>
  </si>
  <si>
    <t>4.6</t>
  </si>
  <si>
    <t>Pagrindų išlyginamųjų ir paruošiamųjų sluoksnių iš smėlio-žvyro mišinių įrengimas</t>
  </si>
  <si>
    <t>Pralaidos</t>
  </si>
  <si>
    <t>2.2</t>
  </si>
  <si>
    <t>Grunto kasimas rankinius būdu</t>
  </si>
  <si>
    <t>2.6</t>
  </si>
  <si>
    <t>Plotų planiravimas rankiniu būdu, kai gruntas II grupės</t>
  </si>
  <si>
    <t>4.11</t>
  </si>
  <si>
    <t>Smėlio pagrindo po vamzdynais įrengimas</t>
  </si>
  <si>
    <t>Nenumatyti darbai</t>
  </si>
  <si>
    <t>Plotų tvirtinimas 10 cm storio dirvožemio sluoksniu rankiniu būdu, užsėjant žole (Šlaitai)</t>
  </si>
  <si>
    <t>m2</t>
  </si>
  <si>
    <t>Draugystės trumpoji g (Gie-5), Giedručių k., Šakių sen., Šakių r. sav.  kapitalinio remonto darbai</t>
  </si>
  <si>
    <t>3.21</t>
  </si>
  <si>
    <t>Pralaidų iš plastikinių gofruotų vamzdžių montavimas, kai vamzdžių skersmuo 400 mm</t>
  </si>
  <si>
    <t>m</t>
  </si>
  <si>
    <t>Pralaidų iš plastikinių gofruotų vamzdžių montavimas, kai vamzdžių skersmuo 300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</si>
</sst>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\ &quot;€&quot;"/>
    <numFmt numFmtId="166" formatCode="0.000"/>
    <numFmt numFmtId="167" formatCode="0.00000"/>
    <numFmt numFmtId="171" formatCode="_-* #,##0.00_-;\-* #,##0.00_-;_-* &quot;-&quot;??_-;_-@_-"/>
  </numFmts>
  <fonts count="24">
    <font>
      <sz val="10"/>
      <name val="Arial"/>
      <charset val="134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12"/>
      <color rgb="FF000000"/>
      <name val="Times New Roman"/>
      <family val="1"/>
      <charset val="186"/>
    </font>
    <font>
      <sz val="9.75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name val="TimesLT"/>
      <charset val="186"/>
    </font>
    <font>
      <b/>
      <sz val="9"/>
      <name val="Arial"/>
      <family val="2"/>
      <charset val="186"/>
    </font>
    <font>
      <b/>
      <sz val="9"/>
      <name val="Times New Roman"/>
      <family val="1"/>
      <charset val="186"/>
    </font>
    <font>
      <sz val="8"/>
      <name val="Arial"/>
      <family val="2"/>
      <charset val="186"/>
    </font>
    <font>
      <b/>
      <sz val="12"/>
      <name val="Times New Roman"/>
      <family val="1"/>
    </font>
    <font>
      <sz val="11"/>
      <color indexed="8"/>
      <name val="Calibri"/>
      <family val="2"/>
      <charset val="186"/>
    </font>
    <font>
      <b/>
      <sz val="10"/>
      <color rgb="FF000000"/>
      <name val="Times New Roman"/>
      <family val="1"/>
      <charset val="186"/>
    </font>
    <font>
      <b/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6">
    <xf numFmtId="0" fontId="0" fillId="0" borderId="0">
      <alignment vertical="center"/>
    </xf>
    <xf numFmtId="0" fontId="10" fillId="0" borderId="0">
      <alignment vertical="center"/>
    </xf>
    <xf numFmtId="0" fontId="7" fillId="0" borderId="0"/>
    <xf numFmtId="0" fontId="16" fillId="0" borderId="0"/>
    <xf numFmtId="0" fontId="6" fillId="0" borderId="0"/>
    <xf numFmtId="0" fontId="5" fillId="0" borderId="0"/>
    <xf numFmtId="0" fontId="21" fillId="0" borderId="0"/>
    <xf numFmtId="0" fontId="4" fillId="0" borderId="0"/>
    <xf numFmtId="0" fontId="10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0">
    <xf numFmtId="0" fontId="0" fillId="0" borderId="0" xfId="0">
      <alignment vertical="center"/>
    </xf>
    <xf numFmtId="0" fontId="8" fillId="0" borderId="0" xfId="0" applyFont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0" fillId="0" borderId="0" xfId="0" applyAlignment="1"/>
    <xf numFmtId="1" fontId="11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0" fontId="12" fillId="0" borderId="0" xfId="0" applyFont="1" applyAlignment="1"/>
    <xf numFmtId="1" fontId="13" fillId="0" borderId="0" xfId="0" applyNumberFormat="1" applyFont="1" applyAlignment="1">
      <alignment horizontal="left" vertical="center"/>
    </xf>
    <xf numFmtId="0" fontId="14" fillId="0" borderId="0" xfId="0" applyFont="1" applyAlignment="1"/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 wrapText="1"/>
    </xf>
    <xf numFmtId="0" fontId="9" fillId="0" borderId="0" xfId="0" applyFont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/>
    </xf>
    <xf numFmtId="0" fontId="8" fillId="0" borderId="5" xfId="0" applyFont="1" applyBorder="1" applyAlignment="1">
      <alignment horizontal="right" vertical="top"/>
    </xf>
    <xf numFmtId="0" fontId="8" fillId="0" borderId="6" xfId="0" applyFont="1" applyBorder="1" applyAlignment="1">
      <alignment horizontal="right" vertical="top"/>
    </xf>
    <xf numFmtId="0" fontId="9" fillId="0" borderId="6" xfId="0" applyFont="1" applyBorder="1" applyAlignment="1">
      <alignment horizontal="right" vertical="top"/>
    </xf>
    <xf numFmtId="164" fontId="9" fillId="0" borderId="6" xfId="0" applyNumberFormat="1" applyFont="1" applyBorder="1" applyAlignment="1">
      <alignment horizontal="center" vertical="top"/>
    </xf>
    <xf numFmtId="164" fontId="0" fillId="0" borderId="0" xfId="0" applyNumberFormat="1">
      <alignment vertical="center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center" vertical="top"/>
    </xf>
    <xf numFmtId="0" fontId="9" fillId="0" borderId="5" xfId="0" applyFont="1" applyBorder="1" applyAlignment="1">
      <alignment horizontal="right" vertical="top"/>
    </xf>
    <xf numFmtId="164" fontId="9" fillId="0" borderId="1" xfId="0" applyNumberFormat="1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2" fontId="15" fillId="0" borderId="7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right" vertical="top"/>
    </xf>
    <xf numFmtId="0" fontId="9" fillId="0" borderId="4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2" fontId="14" fillId="0" borderId="7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0" fontId="20" fillId="2" borderId="0" xfId="5" applyFont="1" applyFill="1" applyAlignment="1" applyProtection="1">
      <alignment vertical="center" wrapText="1"/>
      <protection hidden="1"/>
    </xf>
    <xf numFmtId="0" fontId="8" fillId="0" borderId="7" xfId="8" applyFont="1" applyBorder="1" applyAlignment="1">
      <alignment horizontal="center" vertical="center"/>
    </xf>
    <xf numFmtId="0" fontId="22" fillId="0" borderId="0" xfId="0" applyFont="1" applyAlignment="1">
      <alignment horizontal="right" vertical="top"/>
    </xf>
    <xf numFmtId="0" fontId="9" fillId="0" borderId="0" xfId="3" applyFont="1"/>
    <xf numFmtId="0" fontId="14" fillId="0" borderId="0" xfId="0" applyFont="1" applyAlignment="1">
      <alignment vertical="top"/>
    </xf>
    <xf numFmtId="0" fontId="9" fillId="0" borderId="7" xfId="0" applyFont="1" applyBorder="1" applyAlignment="1">
      <alignment horizontal="center" vertical="top"/>
    </xf>
    <xf numFmtId="2" fontId="15" fillId="0" borderId="7" xfId="8" applyNumberFormat="1" applyFont="1" applyBorder="1" applyAlignment="1">
      <alignment horizontal="center" vertical="center" wrapText="1"/>
    </xf>
    <xf numFmtId="2" fontId="14" fillId="0" borderId="7" xfId="8" applyNumberFormat="1" applyFont="1" applyBorder="1" applyAlignment="1">
      <alignment horizontal="center" vertical="center"/>
    </xf>
    <xf numFmtId="0" fontId="8" fillId="0" borderId="7" xfId="8" applyFont="1" applyBorder="1" applyAlignment="1">
      <alignment horizontal="left" vertical="center" wrapText="1"/>
    </xf>
    <xf numFmtId="166" fontId="14" fillId="0" borderId="7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vertical="top"/>
    </xf>
    <xf numFmtId="2" fontId="0" fillId="0" borderId="0" xfId="0" applyNumberFormat="1">
      <alignment vertical="center"/>
    </xf>
    <xf numFmtId="0" fontId="14" fillId="0" borderId="0" xfId="13" applyFont="1" applyAlignment="1">
      <alignment horizontal="left" vertical="top" wrapText="1"/>
    </xf>
    <xf numFmtId="0" fontId="23" fillId="0" borderId="0" xfId="3" applyFont="1" applyAlignment="1">
      <alignment horizontal="center"/>
    </xf>
    <xf numFmtId="0" fontId="18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18" fillId="0" borderId="8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4" fillId="0" borderId="0" xfId="0" applyFont="1" applyAlignment="1">
      <alignment horizontal="left" vertical="top" wrapText="1"/>
    </xf>
    <xf numFmtId="167" fontId="14" fillId="0" borderId="0" xfId="13" applyNumberFormat="1" applyFont="1" applyAlignment="1">
      <alignment horizontal="left" vertical="top" wrapText="1"/>
    </xf>
    <xf numFmtId="0" fontId="18" fillId="0" borderId="7" xfId="0" applyFont="1" applyBorder="1" applyAlignment="1">
      <alignment horizontal="center" vertical="top" wrapText="1"/>
    </xf>
    <xf numFmtId="0" fontId="17" fillId="0" borderId="7" xfId="0" applyFont="1" applyBorder="1" applyAlignment="1">
      <alignment horizontal="center" vertical="top" wrapText="1"/>
    </xf>
    <xf numFmtId="0" fontId="17" fillId="0" borderId="8" xfId="0" applyFont="1" applyBorder="1" applyAlignment="1">
      <alignment horizontal="center" vertical="top" wrapText="1"/>
    </xf>
    <xf numFmtId="0" fontId="0" fillId="0" borderId="0" xfId="0">
      <alignment vertical="center"/>
    </xf>
    <xf numFmtId="0" fontId="8" fillId="0" borderId="0" xfId="0" applyFont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 wrapText="1"/>
    </xf>
    <xf numFmtId="0" fontId="9" fillId="0" borderId="0" xfId="0" applyFont="1" applyAlignment="1">
      <alignment horizontal="center" vertical="top"/>
    </xf>
    <xf numFmtId="0" fontId="9" fillId="0" borderId="7" xfId="0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/>
    </xf>
    <xf numFmtId="0" fontId="8" fillId="0" borderId="5" xfId="0" applyFont="1" applyBorder="1" applyAlignment="1">
      <alignment horizontal="right" vertical="top"/>
    </xf>
    <xf numFmtId="0" fontId="8" fillId="0" borderId="6" xfId="0" applyFont="1" applyBorder="1" applyAlignment="1">
      <alignment horizontal="right" vertical="top"/>
    </xf>
    <xf numFmtId="0" fontId="9" fillId="0" borderId="6" xfId="0" applyFont="1" applyBorder="1" applyAlignment="1">
      <alignment horizontal="right" vertical="top"/>
    </xf>
    <xf numFmtId="164" fontId="9" fillId="0" borderId="6" xfId="0" applyNumberFormat="1" applyFont="1" applyBorder="1" applyAlignment="1">
      <alignment horizontal="center" vertical="top"/>
    </xf>
    <xf numFmtId="164" fontId="0" fillId="0" borderId="0" xfId="0" applyNumberFormat="1">
      <alignment vertical="center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center" vertical="top"/>
    </xf>
    <xf numFmtId="0" fontId="9" fillId="0" borderId="5" xfId="0" applyFont="1" applyBorder="1" applyAlignment="1">
      <alignment horizontal="right" vertical="top"/>
    </xf>
    <xf numFmtId="164" fontId="9" fillId="0" borderId="7" xfId="0" applyNumberFormat="1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2" fontId="15" fillId="0" borderId="7" xfId="0" applyNumberFormat="1" applyFont="1" applyBorder="1" applyAlignment="1">
      <alignment horizontal="center" vertical="center" wrapText="1"/>
    </xf>
    <xf numFmtId="2" fontId="8" fillId="0" borderId="7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right" vertical="top"/>
    </xf>
    <xf numFmtId="0" fontId="9" fillId="0" borderId="4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2" fontId="14" fillId="0" borderId="7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0" fontId="8" fillId="0" borderId="7" xfId="8" applyFont="1" applyBorder="1" applyAlignment="1">
      <alignment horizontal="center" vertical="center"/>
    </xf>
    <xf numFmtId="0" fontId="22" fillId="0" borderId="0" xfId="0" applyFont="1" applyAlignment="1">
      <alignment horizontal="right" vertical="top"/>
    </xf>
    <xf numFmtId="0" fontId="14" fillId="0" borderId="0" xfId="0" applyFont="1" applyAlignment="1">
      <alignment vertical="top"/>
    </xf>
  </cellXfs>
  <cellStyles count="46">
    <cellStyle name="Įprastas" xfId="0" builtinId="0"/>
    <cellStyle name="Įprastas 2" xfId="3" xr:uid="{00000000-0005-0000-0000-000000000000}"/>
    <cellStyle name="Įprastas 2 2" xfId="4" xr:uid="{EBD19B6E-7599-46C2-84AD-EEFED89E9226}"/>
    <cellStyle name="Įprastas 2 2 2" xfId="10" xr:uid="{5D3841CD-8021-4AC5-B8E7-71E3E978AF76}"/>
    <cellStyle name="Įprastas 2 2 2 2" xfId="23" xr:uid="{B16ABC0C-54AF-4991-AA67-E3EBCCCD3F5F}"/>
    <cellStyle name="Įprastas 2 2 2 2 2" xfId="43" xr:uid="{21C4A9CA-B734-4A48-9CB3-BE0960A4A246}"/>
    <cellStyle name="Įprastas 2 2 2 3" xfId="31" xr:uid="{835F4FC2-2D58-494D-9560-DEDFB9E66FE6}"/>
    <cellStyle name="Įprastas 2 2 3" xfId="19" xr:uid="{42DD3EF2-00C4-4477-813B-AC54F67334C5}"/>
    <cellStyle name="Įprastas 2 2 3 2" xfId="39" xr:uid="{968523D6-72FC-455B-9553-2EF12B74B94A}"/>
    <cellStyle name="Įprastas 2 2 4" xfId="27" xr:uid="{A13F448A-3C50-4057-A67B-9C4F566B0C37}"/>
    <cellStyle name="Įprastas 2 3" xfId="6" xr:uid="{C28363D0-CD8D-4550-9973-167316703F06}"/>
    <cellStyle name="Įprastas 2 4" xfId="15" xr:uid="{62BC18E8-9F37-495F-BF88-B647B42898EF}"/>
    <cellStyle name="Įprastas 3" xfId="2" xr:uid="{00000000-0005-0000-0000-000001000000}"/>
    <cellStyle name="Įprastas 3 2" xfId="9" xr:uid="{590F12E2-402A-46E1-ACA9-BC88E95ED682}"/>
    <cellStyle name="Įprastas 3 2 2" xfId="22" xr:uid="{7C6F0385-37E9-48F1-B89B-B11469271601}"/>
    <cellStyle name="Įprastas 3 2 2 2" xfId="42" xr:uid="{907D6D58-7CAB-455A-A27B-66D035C7C072}"/>
    <cellStyle name="Įprastas 3 2 3" xfId="30" xr:uid="{5DF5317B-55CE-4BBD-9EB5-30CA3BD7B254}"/>
    <cellStyle name="Įprastas 3 3" xfId="18" xr:uid="{5EC99193-4E70-419B-B8E0-433EE489DC59}"/>
    <cellStyle name="Įprastas 3 3 2" xfId="38" xr:uid="{9347D1D7-0326-47B4-8B18-D62EED07D1B7}"/>
    <cellStyle name="Įprastas 3 4" xfId="26" xr:uid="{8D8D296A-5540-4481-825B-D67B0D8AD27F}"/>
    <cellStyle name="Įprastas 4" xfId="5" xr:uid="{FBD757DF-F726-42F6-9565-E16F6954B1D1}"/>
    <cellStyle name="Įprastas 4 2" xfId="11" xr:uid="{77B4793B-4132-4CBB-90FF-45FD26A6B749}"/>
    <cellStyle name="Įprastas 4 2 2" xfId="24" xr:uid="{9853AEF6-35DC-4E74-9BB9-030EF72A279A}"/>
    <cellStyle name="Įprastas 4 2 2 2" xfId="44" xr:uid="{8CA20AC1-06B8-4411-8E0E-743588C8249E}"/>
    <cellStyle name="Įprastas 4 2 3" xfId="32" xr:uid="{652E3DFC-33FB-4DE9-80A7-BC2F895185E6}"/>
    <cellStyle name="Įprastas 4 3" xfId="20" xr:uid="{55A2A12C-1DCA-4ABD-8E10-B3FDE713A54C}"/>
    <cellStyle name="Įprastas 4 3 2" xfId="40" xr:uid="{29CE0FCE-5585-42E2-8070-9B2F4E36494F}"/>
    <cellStyle name="Įprastas 4 4" xfId="28" xr:uid="{EE8DF2FA-17AD-43A1-B0A3-0BD8D47CC837}"/>
    <cellStyle name="Įprastas 5" xfId="7" xr:uid="{54D60329-26D4-41A3-96F9-F0F6ED337B19}"/>
    <cellStyle name="Įprastas 5 2" xfId="12" xr:uid="{D39EFC13-D4CF-482A-B297-7FF1AC0F0FFB}"/>
    <cellStyle name="Įprastas 5 2 2" xfId="25" xr:uid="{8F5437F4-91AD-4CB9-B151-44C59157076B}"/>
    <cellStyle name="Įprastas 5 2 2 2" xfId="45" xr:uid="{3719FC72-4337-4354-AD6F-F55E59212305}"/>
    <cellStyle name="Įprastas 5 2 3" xfId="33" xr:uid="{30FE1078-2276-4839-8E58-B75F73EF6E99}"/>
    <cellStyle name="Įprastas 5 3" xfId="21" xr:uid="{B605CAAD-C4AA-4F64-8CB9-C1E8BDC88D15}"/>
    <cellStyle name="Įprastas 5 3 2" xfId="41" xr:uid="{252C51D1-D469-4555-9096-A7ED9D9EEAAC}"/>
    <cellStyle name="Įprastas 5 4" xfId="29" xr:uid="{927EB626-8195-496D-8BA9-573B238C2C7A}"/>
    <cellStyle name="Įprastas 6" xfId="8" xr:uid="{2D0CF885-7415-4355-9294-AFEFA7229466}"/>
    <cellStyle name="Įprastas 7" xfId="13" xr:uid="{CCB90129-3283-47DB-B15D-BF7F8F85FA31}"/>
    <cellStyle name="Įprastas 7 2" xfId="34" xr:uid="{DCA3EDAE-40EF-4D5A-99F8-D731B24CFE5B}"/>
    <cellStyle name="Kablelis 2" xfId="16" xr:uid="{776C20C3-6D55-4493-9386-A7273586F75D}"/>
    <cellStyle name="Kablelis 2 2" xfId="36" xr:uid="{94EBD081-AD00-4DA1-BE1E-448195D8CDEE}"/>
    <cellStyle name="Kablelis 3" xfId="17" xr:uid="{E671A3BB-EF7A-4F89-A1D2-3315F2E779D9}"/>
    <cellStyle name="Kablelis 3 2" xfId="37" xr:uid="{24130085-E250-4D26-AA8E-1D7EF88C1D29}"/>
    <cellStyle name="Kablelis 4" xfId="14" xr:uid="{E7613FE2-ED8E-4EC2-B4DE-38BD2BB7C656}"/>
    <cellStyle name="Kablelis 4 2" xfId="35" xr:uid="{D09539ED-E010-494D-A235-5EBCB8C58DC8}"/>
    <cellStyle name="Normal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R56"/>
  <sheetViews>
    <sheetView tabSelected="1" topLeftCell="A4" workbookViewId="0">
      <selection activeCell="M54" sqref="M54"/>
    </sheetView>
  </sheetViews>
  <sheetFormatPr defaultColWidth="10.28515625" defaultRowHeight="12.75"/>
  <cols>
    <col min="1" max="1" width="4" customWidth="1"/>
    <col min="2" max="2" width="7.42578125" style="1" customWidth="1"/>
    <col min="3" max="3" width="38" style="4" customWidth="1"/>
    <col min="4" max="4" width="7.28515625" style="1" customWidth="1"/>
    <col min="5" max="5" width="8.85546875" style="1" customWidth="1"/>
    <col min="6" max="6" width="6.42578125" style="1" customWidth="1"/>
    <col min="7" max="7" width="9.7109375" style="1" customWidth="1"/>
    <col min="8" max="8" width="14" style="1" customWidth="1"/>
  </cols>
  <sheetData>
    <row r="1" spans="1:18" s="5" customFormat="1" ht="15.75">
      <c r="A1" s="47"/>
      <c r="B1" s="47"/>
      <c r="C1" s="47"/>
      <c r="D1" s="47"/>
      <c r="E1" s="47"/>
      <c r="F1" s="47"/>
      <c r="G1" s="47"/>
      <c r="H1" s="47"/>
      <c r="I1" s="37"/>
      <c r="J1" s="37"/>
      <c r="K1" s="6"/>
      <c r="L1" s="6"/>
      <c r="M1" s="6"/>
      <c r="N1" s="6"/>
    </row>
    <row r="2" spans="1:18" s="5" customFormat="1">
      <c r="C2" s="7"/>
    </row>
    <row r="3" spans="1:18" s="5" customFormat="1">
      <c r="B3" s="50"/>
      <c r="C3" s="50"/>
      <c r="D3" s="50"/>
      <c r="E3" s="50"/>
      <c r="F3" s="50"/>
      <c r="G3" s="50"/>
      <c r="H3" s="50"/>
      <c r="I3" s="8"/>
      <c r="J3" s="8"/>
      <c r="K3" s="8"/>
      <c r="L3" s="8"/>
      <c r="M3" s="8"/>
      <c r="N3" s="8"/>
    </row>
    <row r="4" spans="1:18" s="5" customFormat="1" ht="12.75" customHeight="1">
      <c r="A4" s="9"/>
      <c r="B4" s="36" t="s">
        <v>8</v>
      </c>
      <c r="C4" s="56" t="s">
        <v>54</v>
      </c>
      <c r="D4" s="56"/>
      <c r="E4" s="56"/>
      <c r="F4" s="56"/>
      <c r="G4" s="56"/>
      <c r="H4" s="56"/>
      <c r="I4" s="56"/>
      <c r="J4" s="10"/>
      <c r="K4" s="10"/>
      <c r="L4" s="10"/>
      <c r="M4" s="10"/>
    </row>
    <row r="5" spans="1:18" s="5" customFormat="1" ht="15" customHeight="1">
      <c r="A5" s="9"/>
      <c r="B5" s="36" t="s">
        <v>17</v>
      </c>
      <c r="C5" s="38" t="s">
        <v>20</v>
      </c>
      <c r="D5" s="38"/>
      <c r="E5" s="38"/>
      <c r="F5" s="38"/>
      <c r="G5" s="38"/>
      <c r="H5" s="38"/>
      <c r="I5" s="38"/>
      <c r="J5" s="34"/>
      <c r="K5" s="34"/>
      <c r="L5" s="34"/>
      <c r="M5" s="34"/>
      <c r="N5" s="34"/>
      <c r="O5" s="34"/>
      <c r="P5" s="34"/>
      <c r="Q5" s="34"/>
      <c r="R5" s="34"/>
    </row>
    <row r="6" spans="1:18">
      <c r="B6"/>
      <c r="C6" s="11"/>
      <c r="D6" s="12"/>
      <c r="E6" s="11"/>
      <c r="F6" s="13"/>
      <c r="G6" s="11"/>
      <c r="H6" s="11"/>
      <c r="I6" s="1"/>
    </row>
    <row r="7" spans="1:18" ht="12.75" customHeight="1">
      <c r="B7" s="49" t="s">
        <v>12</v>
      </c>
      <c r="C7" s="53" t="s">
        <v>5</v>
      </c>
      <c r="D7" s="55" t="s">
        <v>13</v>
      </c>
      <c r="E7" s="48" t="s">
        <v>6</v>
      </c>
      <c r="F7" s="49" t="s">
        <v>14</v>
      </c>
      <c r="G7" s="48" t="s">
        <v>15</v>
      </c>
      <c r="H7" s="51" t="s">
        <v>7</v>
      </c>
    </row>
    <row r="8" spans="1:18" ht="42" customHeight="1">
      <c r="B8" s="49"/>
      <c r="C8" s="54"/>
      <c r="D8" s="54"/>
      <c r="E8" s="48"/>
      <c r="F8" s="49"/>
      <c r="G8" s="49"/>
      <c r="H8" s="52"/>
    </row>
    <row r="9" spans="1:18">
      <c r="B9" s="2" t="s">
        <v>1</v>
      </c>
      <c r="C9" s="14" t="s">
        <v>2</v>
      </c>
      <c r="D9" s="2" t="s">
        <v>3</v>
      </c>
      <c r="E9" s="2" t="s">
        <v>0</v>
      </c>
      <c r="F9" s="2" t="s">
        <v>4</v>
      </c>
      <c r="G9" s="2">
        <v>6</v>
      </c>
      <c r="H9" s="2">
        <v>7</v>
      </c>
    </row>
    <row r="10" spans="1:18">
      <c r="B10" s="39"/>
      <c r="C10" s="38" t="s">
        <v>21</v>
      </c>
      <c r="D10" s="39"/>
      <c r="E10" s="39"/>
      <c r="F10" s="39"/>
      <c r="G10" s="39"/>
      <c r="H10" s="39"/>
    </row>
    <row r="11" spans="1:18" ht="38.25">
      <c r="B11" s="32" t="s">
        <v>22</v>
      </c>
      <c r="C11" s="33" t="s">
        <v>23</v>
      </c>
      <c r="D11" s="32" t="s">
        <v>24</v>
      </c>
      <c r="E11" s="43">
        <v>7.4999999999999997E-2</v>
      </c>
      <c r="F11" s="35">
        <v>21</v>
      </c>
      <c r="G11" s="26">
        <v>7567.67</v>
      </c>
      <c r="H11" s="27">
        <f t="shared" ref="H11:H12" si="0">ROUND(E11*G11,2)</f>
        <v>567.58000000000004</v>
      </c>
      <c r="J11" s="45"/>
    </row>
    <row r="12" spans="1:18">
      <c r="B12" s="32" t="s">
        <v>25</v>
      </c>
      <c r="C12" s="33" t="s">
        <v>26</v>
      </c>
      <c r="D12" s="32" t="s">
        <v>27</v>
      </c>
      <c r="E12" s="31">
        <v>2.5</v>
      </c>
      <c r="F12" s="35">
        <v>21</v>
      </c>
      <c r="G12" s="26">
        <v>499.3</v>
      </c>
      <c r="H12" s="27">
        <f t="shared" si="0"/>
        <v>1248.25</v>
      </c>
    </row>
    <row r="13" spans="1:18" ht="25.5">
      <c r="B13" s="35" t="s">
        <v>28</v>
      </c>
      <c r="C13" s="42" t="s">
        <v>29</v>
      </c>
      <c r="D13" s="35" t="s">
        <v>30</v>
      </c>
      <c r="E13" s="41">
        <v>0.02</v>
      </c>
      <c r="F13" s="35">
        <v>21</v>
      </c>
      <c r="G13" s="40">
        <v>924.07</v>
      </c>
      <c r="H13" s="27">
        <f t="shared" ref="H13" si="1">ROUND(E13*G13,2)</f>
        <v>18.48</v>
      </c>
      <c r="K13" s="46"/>
      <c r="L13" s="46"/>
      <c r="M13" s="46"/>
      <c r="N13" s="46"/>
      <c r="O13" s="46"/>
      <c r="P13" s="46"/>
      <c r="Q13" s="46"/>
    </row>
    <row r="14" spans="1:18">
      <c r="B14" s="39"/>
      <c r="C14" s="38" t="s">
        <v>31</v>
      </c>
      <c r="D14" s="39"/>
      <c r="E14" s="39"/>
      <c r="F14" s="39"/>
      <c r="G14" s="39"/>
      <c r="H14" s="39"/>
    </row>
    <row r="15" spans="1:18" ht="38.25">
      <c r="B15" s="32" t="s">
        <v>32</v>
      </c>
      <c r="C15" s="33" t="s">
        <v>33</v>
      </c>
      <c r="D15" s="32" t="s">
        <v>27</v>
      </c>
      <c r="E15" s="31">
        <v>0.5</v>
      </c>
      <c r="F15" s="35">
        <v>21</v>
      </c>
      <c r="G15" s="26">
        <v>1038.6400000000001</v>
      </c>
      <c r="H15" s="27">
        <f t="shared" ref="H15" si="2">ROUND(E15*G15,2)</f>
        <v>519.32000000000005</v>
      </c>
    </row>
    <row r="16" spans="1:18">
      <c r="B16" s="39"/>
      <c r="C16" s="38" t="s">
        <v>34</v>
      </c>
      <c r="D16" s="39"/>
      <c r="E16" s="39"/>
      <c r="F16" s="39"/>
      <c r="G16" s="39"/>
      <c r="H16" s="39"/>
    </row>
    <row r="17" spans="2:17" ht="25.5">
      <c r="B17" s="32" t="s">
        <v>35</v>
      </c>
      <c r="C17" s="33" t="s">
        <v>36</v>
      </c>
      <c r="D17" s="32" t="s">
        <v>27</v>
      </c>
      <c r="E17" s="31">
        <v>2.5</v>
      </c>
      <c r="F17" s="35">
        <v>21</v>
      </c>
      <c r="G17" s="26">
        <v>1149.43</v>
      </c>
      <c r="H17" s="27">
        <f t="shared" ref="H17:H19" si="3">ROUND(E17*G17,2)</f>
        <v>2873.58</v>
      </c>
    </row>
    <row r="18" spans="2:17" ht="25.5">
      <c r="B18" s="32" t="s">
        <v>37</v>
      </c>
      <c r="C18" s="33" t="s">
        <v>38</v>
      </c>
      <c r="D18" s="32" t="s">
        <v>27</v>
      </c>
      <c r="E18" s="31">
        <v>5</v>
      </c>
      <c r="F18" s="35">
        <v>21</v>
      </c>
      <c r="G18" s="26">
        <v>282.83999999999997</v>
      </c>
      <c r="H18" s="27">
        <f t="shared" si="3"/>
        <v>1414.2</v>
      </c>
    </row>
    <row r="19" spans="2:17" ht="25.5">
      <c r="B19" s="35" t="s">
        <v>39</v>
      </c>
      <c r="C19" s="42" t="s">
        <v>40</v>
      </c>
      <c r="D19" s="35" t="s">
        <v>41</v>
      </c>
      <c r="E19" s="41">
        <v>0.6</v>
      </c>
      <c r="F19" s="35">
        <v>21</v>
      </c>
      <c r="G19" s="40">
        <v>5258.92</v>
      </c>
      <c r="H19" s="27">
        <f t="shared" si="3"/>
        <v>3155.35</v>
      </c>
      <c r="J19" s="45"/>
      <c r="K19" s="57"/>
      <c r="L19" s="46"/>
      <c r="M19" s="46"/>
      <c r="N19" s="46"/>
      <c r="O19" s="46"/>
      <c r="P19" s="46"/>
      <c r="Q19" s="46"/>
    </row>
    <row r="20" spans="2:17" ht="25.5">
      <c r="B20" s="35" t="s">
        <v>42</v>
      </c>
      <c r="C20" s="42" t="s">
        <v>43</v>
      </c>
      <c r="D20" s="35" t="s">
        <v>41</v>
      </c>
      <c r="E20" s="41">
        <v>0.95</v>
      </c>
      <c r="F20" s="35">
        <v>21</v>
      </c>
      <c r="G20" s="40">
        <v>2757.12</v>
      </c>
      <c r="H20" s="27">
        <f t="shared" ref="H20" si="4">ROUND(E20*G20,2)</f>
        <v>2619.2600000000002</v>
      </c>
      <c r="K20" s="46"/>
      <c r="L20" s="46"/>
      <c r="M20" s="46"/>
      <c r="N20" s="46"/>
      <c r="O20" s="46"/>
      <c r="P20" s="46"/>
      <c r="Q20" s="46"/>
    </row>
    <row r="21" spans="2:17">
      <c r="B21" s="39"/>
      <c r="C21" s="38" t="s">
        <v>44</v>
      </c>
      <c r="D21" s="39"/>
      <c r="E21" s="39"/>
      <c r="F21" s="39"/>
      <c r="G21" s="39"/>
      <c r="H21" s="39"/>
    </row>
    <row r="22" spans="2:17">
      <c r="B22" s="32" t="s">
        <v>45</v>
      </c>
      <c r="C22" s="33" t="s">
        <v>46</v>
      </c>
      <c r="D22" s="32" t="s">
        <v>16</v>
      </c>
      <c r="E22" s="31">
        <v>2</v>
      </c>
      <c r="F22" s="35">
        <v>21</v>
      </c>
      <c r="G22" s="26">
        <v>26.85</v>
      </c>
      <c r="H22" s="27">
        <f t="shared" ref="H22" si="5">ROUND(E22*G22,2)</f>
        <v>53.7</v>
      </c>
    </row>
    <row r="23" spans="2:17" ht="25.5">
      <c r="B23" s="32" t="s">
        <v>47</v>
      </c>
      <c r="C23" s="33" t="s">
        <v>48</v>
      </c>
      <c r="D23" s="32" t="s">
        <v>30</v>
      </c>
      <c r="E23" s="43">
        <f>0.075-0.05</f>
        <v>2.4999999999999994E-2</v>
      </c>
      <c r="F23" s="35">
        <v>21</v>
      </c>
      <c r="G23" s="26">
        <v>1924.03</v>
      </c>
      <c r="H23" s="27">
        <f t="shared" ref="H23:H25" si="6">ROUND(E23*G23,2)</f>
        <v>48.1</v>
      </c>
    </row>
    <row r="24" spans="2:17">
      <c r="B24" s="32" t="s">
        <v>49</v>
      </c>
      <c r="C24" s="33" t="s">
        <v>50</v>
      </c>
      <c r="D24" s="32" t="s">
        <v>16</v>
      </c>
      <c r="E24" s="31">
        <v>13</v>
      </c>
      <c r="F24" s="35">
        <v>21</v>
      </c>
      <c r="G24" s="26">
        <v>28.48</v>
      </c>
      <c r="H24" s="27">
        <f t="shared" si="6"/>
        <v>370.24</v>
      </c>
      <c r="J24" s="45"/>
    </row>
    <row r="25" spans="2:17" ht="25.5">
      <c r="B25" s="35" t="s">
        <v>18</v>
      </c>
      <c r="C25" s="42" t="s">
        <v>19</v>
      </c>
      <c r="D25" s="35" t="s">
        <v>16</v>
      </c>
      <c r="E25" s="41">
        <v>110</v>
      </c>
      <c r="F25" s="35">
        <v>21</v>
      </c>
      <c r="G25" s="40">
        <v>28.48</v>
      </c>
      <c r="H25" s="27">
        <f t="shared" si="6"/>
        <v>3132.8</v>
      </c>
      <c r="K25" s="46"/>
      <c r="L25" s="46"/>
      <c r="M25" s="46"/>
      <c r="N25" s="46"/>
      <c r="O25" s="46"/>
      <c r="P25" s="46"/>
      <c r="Q25" s="46"/>
    </row>
    <row r="26" spans="2:17">
      <c r="B26" s="39"/>
      <c r="C26" s="38" t="s">
        <v>51</v>
      </c>
      <c r="D26" s="39"/>
      <c r="E26" s="39"/>
      <c r="F26" s="39"/>
      <c r="G26" s="39"/>
      <c r="H26" s="39"/>
    </row>
    <row r="27" spans="2:17">
      <c r="B27" s="39"/>
      <c r="C27" s="44" t="s">
        <v>21</v>
      </c>
      <c r="D27" s="39"/>
      <c r="E27" s="39"/>
      <c r="F27" s="39"/>
      <c r="G27" s="39"/>
      <c r="H27" s="39"/>
    </row>
    <row r="28" spans="2:17" ht="25.5">
      <c r="B28" s="32"/>
      <c r="C28" s="33" t="s">
        <v>52</v>
      </c>
      <c r="D28" s="32" t="s">
        <v>53</v>
      </c>
      <c r="E28" s="31">
        <f>142.2-67.1</f>
        <v>75.099999999999994</v>
      </c>
      <c r="F28" s="35">
        <v>21</v>
      </c>
      <c r="G28" s="26">
        <v>11</v>
      </c>
      <c r="H28" s="27">
        <f t="shared" ref="H28" si="7">ROUND(E28*G28,2)</f>
        <v>826.1</v>
      </c>
    </row>
    <row r="29" spans="2:17">
      <c r="B29" s="15"/>
      <c r="C29" s="16"/>
      <c r="D29" s="17"/>
      <c r="E29" s="28"/>
      <c r="F29" s="16"/>
      <c r="G29" s="18" t="s">
        <v>9</v>
      </c>
      <c r="H29" s="19">
        <f>SUM(H11:H28)</f>
        <v>16846.96</v>
      </c>
      <c r="I29" s="20"/>
    </row>
    <row r="30" spans="2:17">
      <c r="B30" s="15"/>
      <c r="C30" s="21"/>
      <c r="D30" s="22"/>
      <c r="E30" s="29"/>
      <c r="G30" s="23" t="s">
        <v>10</v>
      </c>
      <c r="H30" s="24">
        <f>ROUND(H29*0.21,2)</f>
        <v>3537.86</v>
      </c>
    </row>
    <row r="31" spans="2:17">
      <c r="B31" s="15"/>
      <c r="C31" s="21"/>
      <c r="D31" s="22"/>
      <c r="E31" s="30"/>
      <c r="F31" s="25"/>
      <c r="G31" s="18" t="s">
        <v>11</v>
      </c>
      <c r="H31" s="19">
        <f>H29+H30</f>
        <v>20384.82</v>
      </c>
    </row>
    <row r="32" spans="2:17">
      <c r="B32" s="11"/>
      <c r="C32" s="12"/>
      <c r="D32" s="11"/>
      <c r="E32" s="13"/>
      <c r="F32" s="11"/>
      <c r="G32" s="11"/>
    </row>
    <row r="33" spans="2:9">
      <c r="B33" s="11"/>
      <c r="C33" s="12"/>
      <c r="D33" s="11"/>
      <c r="E33" s="13"/>
      <c r="F33" s="11"/>
      <c r="G33" s="11"/>
    </row>
    <row r="34" spans="2:9">
      <c r="B34" s="88" t="s">
        <v>8</v>
      </c>
      <c r="C34" s="56" t="s">
        <v>54</v>
      </c>
      <c r="D34" s="56"/>
      <c r="E34" s="56"/>
      <c r="F34" s="56"/>
      <c r="G34" s="56"/>
      <c r="H34" s="56"/>
      <c r="I34" s="56"/>
    </row>
    <row r="35" spans="2:9">
      <c r="B35" s="88" t="s">
        <v>17</v>
      </c>
      <c r="C35" s="89" t="s">
        <v>20</v>
      </c>
      <c r="D35" s="89"/>
      <c r="E35" s="89"/>
      <c r="F35" s="89"/>
      <c r="G35" s="89"/>
      <c r="H35" s="89"/>
      <c r="I35" s="89"/>
    </row>
    <row r="36" spans="2:9">
      <c r="B36" s="61"/>
      <c r="C36" s="64"/>
      <c r="D36" s="65"/>
      <c r="E36" s="64"/>
      <c r="F36" s="66"/>
      <c r="G36" s="64"/>
      <c r="H36" s="64"/>
      <c r="I36" s="62"/>
    </row>
    <row r="37" spans="2:9">
      <c r="B37" s="59" t="s">
        <v>12</v>
      </c>
      <c r="C37" s="53" t="s">
        <v>5</v>
      </c>
      <c r="D37" s="60" t="s">
        <v>13</v>
      </c>
      <c r="E37" s="58" t="s">
        <v>6</v>
      </c>
      <c r="F37" s="59" t="s">
        <v>14</v>
      </c>
      <c r="G37" s="58" t="s">
        <v>15</v>
      </c>
      <c r="H37" s="53" t="s">
        <v>7</v>
      </c>
      <c r="I37" s="61"/>
    </row>
    <row r="38" spans="2:9">
      <c r="B38" s="59"/>
      <c r="C38" s="54"/>
      <c r="D38" s="54"/>
      <c r="E38" s="58"/>
      <c r="F38" s="59"/>
      <c r="G38" s="59"/>
      <c r="H38" s="52"/>
      <c r="I38" s="61"/>
    </row>
    <row r="39" spans="2:9">
      <c r="B39" s="63" t="s">
        <v>1</v>
      </c>
      <c r="C39" s="67" t="s">
        <v>2</v>
      </c>
      <c r="D39" s="63" t="s">
        <v>3</v>
      </c>
      <c r="E39" s="63" t="s">
        <v>0</v>
      </c>
      <c r="F39" s="63" t="s">
        <v>4</v>
      </c>
      <c r="G39" s="63">
        <v>6</v>
      </c>
      <c r="H39" s="63">
        <v>7</v>
      </c>
      <c r="I39" s="61"/>
    </row>
    <row r="40" spans="2:9" s="3" customFormat="1" ht="25.5">
      <c r="B40" s="85" t="s">
        <v>55</v>
      </c>
      <c r="C40" s="86" t="s">
        <v>56</v>
      </c>
      <c r="D40" s="85" t="s">
        <v>57</v>
      </c>
      <c r="E40" s="84">
        <v>17</v>
      </c>
      <c r="F40" s="87">
        <v>21</v>
      </c>
      <c r="G40" s="79">
        <v>50.38</v>
      </c>
      <c r="H40" s="80">
        <v>856.46</v>
      </c>
      <c r="I40" s="61"/>
    </row>
    <row r="41" spans="2:9">
      <c r="B41" s="68"/>
      <c r="C41" s="69"/>
      <c r="D41" s="70"/>
      <c r="E41" s="81"/>
      <c r="F41" s="69"/>
      <c r="G41" s="71" t="s">
        <v>9</v>
      </c>
      <c r="H41" s="72">
        <v>856.46</v>
      </c>
      <c r="I41" s="73"/>
    </row>
    <row r="42" spans="2:9">
      <c r="B42" s="68"/>
      <c r="C42" s="74"/>
      <c r="D42" s="75"/>
      <c r="E42" s="82"/>
      <c r="F42" s="61"/>
      <c r="G42" s="76" t="s">
        <v>10</v>
      </c>
      <c r="H42" s="77">
        <v>179.86</v>
      </c>
      <c r="I42" s="61"/>
    </row>
    <row r="43" spans="2:9">
      <c r="B43" s="68"/>
      <c r="C43" s="74"/>
      <c r="D43" s="75"/>
      <c r="E43" s="83"/>
      <c r="F43" s="78"/>
      <c r="G43" s="71" t="s">
        <v>11</v>
      </c>
      <c r="H43" s="72">
        <v>1036.3200000000002</v>
      </c>
      <c r="I43" s="61"/>
    </row>
    <row r="46" spans="2:9">
      <c r="B46" s="88" t="s">
        <v>8</v>
      </c>
      <c r="C46" s="56" t="s">
        <v>54</v>
      </c>
      <c r="D46" s="56"/>
      <c r="E46" s="56"/>
      <c r="F46" s="56"/>
      <c r="G46" s="56"/>
      <c r="H46" s="56"/>
      <c r="I46" s="56"/>
    </row>
    <row r="47" spans="2:9">
      <c r="B47" s="88" t="s">
        <v>17</v>
      </c>
      <c r="C47" s="89" t="s">
        <v>20</v>
      </c>
      <c r="D47" s="89"/>
      <c r="E47" s="89"/>
      <c r="F47" s="89"/>
      <c r="G47" s="89"/>
      <c r="H47" s="89"/>
      <c r="I47" s="89"/>
    </row>
    <row r="48" spans="2:9">
      <c r="B48" s="61"/>
      <c r="C48" s="64"/>
      <c r="D48" s="65"/>
      <c r="E48" s="64"/>
      <c r="F48" s="66"/>
      <c r="G48" s="64"/>
      <c r="H48" s="64"/>
      <c r="I48" s="62"/>
    </row>
    <row r="49" spans="2:9">
      <c r="B49" s="59" t="s">
        <v>12</v>
      </c>
      <c r="C49" s="53" t="s">
        <v>5</v>
      </c>
      <c r="D49" s="60" t="s">
        <v>13</v>
      </c>
      <c r="E49" s="58" t="s">
        <v>6</v>
      </c>
      <c r="F49" s="59" t="s">
        <v>14</v>
      </c>
      <c r="G49" s="58" t="s">
        <v>15</v>
      </c>
      <c r="H49" s="53" t="s">
        <v>7</v>
      </c>
      <c r="I49" s="61"/>
    </row>
    <row r="50" spans="2:9">
      <c r="B50" s="59"/>
      <c r="C50" s="54"/>
      <c r="D50" s="54"/>
      <c r="E50" s="58"/>
      <c r="F50" s="59"/>
      <c r="G50" s="59"/>
      <c r="H50" s="52"/>
      <c r="I50" s="61"/>
    </row>
    <row r="51" spans="2:9">
      <c r="B51" s="63" t="s">
        <v>1</v>
      </c>
      <c r="C51" s="67" t="s">
        <v>2</v>
      </c>
      <c r="D51" s="63" t="s">
        <v>3</v>
      </c>
      <c r="E51" s="63" t="s">
        <v>0</v>
      </c>
      <c r="F51" s="63" t="s">
        <v>4</v>
      </c>
      <c r="G51" s="63">
        <v>6</v>
      </c>
      <c r="H51" s="63">
        <v>7</v>
      </c>
      <c r="I51" s="61"/>
    </row>
    <row r="52" spans="2:9" ht="25.5">
      <c r="B52" s="85">
        <v>1</v>
      </c>
      <c r="C52" s="86" t="s">
        <v>58</v>
      </c>
      <c r="D52" s="85" t="s">
        <v>57</v>
      </c>
      <c r="E52" s="84">
        <v>43</v>
      </c>
      <c r="F52" s="87">
        <v>21</v>
      </c>
      <c r="G52" s="79">
        <v>38.520000000000003</v>
      </c>
      <c r="H52" s="80">
        <f t="shared" ref="H52" si="8">ROUND(E52*G52,2)</f>
        <v>1656.36</v>
      </c>
      <c r="I52" s="61"/>
    </row>
    <row r="53" spans="2:9">
      <c r="B53" s="68"/>
      <c r="C53" s="69"/>
      <c r="D53" s="70"/>
      <c r="E53" s="81"/>
      <c r="F53" s="69"/>
      <c r="G53" s="71" t="s">
        <v>9</v>
      </c>
      <c r="H53" s="72">
        <f>SUM(H52:H52)</f>
        <v>1656.36</v>
      </c>
      <c r="I53" s="73"/>
    </row>
    <row r="54" spans="2:9">
      <c r="B54" s="68"/>
      <c r="C54" s="74"/>
      <c r="D54" s="75"/>
      <c r="E54" s="82"/>
      <c r="F54" s="62"/>
      <c r="G54" s="76" t="s">
        <v>10</v>
      </c>
      <c r="H54" s="77">
        <f>ROUND(H53*0.21,2)</f>
        <v>347.84</v>
      </c>
      <c r="I54" s="61"/>
    </row>
    <row r="55" spans="2:9">
      <c r="B55" s="68"/>
      <c r="C55" s="74"/>
      <c r="D55" s="75"/>
      <c r="E55" s="83"/>
      <c r="F55" s="78"/>
      <c r="G55" s="71" t="s">
        <v>11</v>
      </c>
      <c r="H55" s="72">
        <f>H53+H54</f>
        <v>2004.1999999999998</v>
      </c>
      <c r="I55" s="61"/>
    </row>
    <row r="56" spans="2:9">
      <c r="B56" s="64"/>
      <c r="C56" s="65"/>
      <c r="D56" s="64"/>
      <c r="E56" s="66"/>
      <c r="F56" s="64"/>
      <c r="G56" s="64"/>
      <c r="H56" s="62"/>
      <c r="I56" s="61"/>
    </row>
  </sheetData>
  <mergeCells count="30">
    <mergeCell ref="C46:I46"/>
    <mergeCell ref="B49:B50"/>
    <mergeCell ref="C49:C50"/>
    <mergeCell ref="D49:D50"/>
    <mergeCell ref="E49:E50"/>
    <mergeCell ref="F49:F50"/>
    <mergeCell ref="G49:G50"/>
    <mergeCell ref="H49:H50"/>
    <mergeCell ref="G37:G38"/>
    <mergeCell ref="H37:H38"/>
    <mergeCell ref="B37:B38"/>
    <mergeCell ref="C37:C38"/>
    <mergeCell ref="D37:D38"/>
    <mergeCell ref="E37:E38"/>
    <mergeCell ref="F37:F38"/>
    <mergeCell ref="C34:I34"/>
    <mergeCell ref="K20:Q20"/>
    <mergeCell ref="K13:Q13"/>
    <mergeCell ref="A1:H1"/>
    <mergeCell ref="G7:G8"/>
    <mergeCell ref="B3:H3"/>
    <mergeCell ref="H7:H8"/>
    <mergeCell ref="B7:B8"/>
    <mergeCell ref="C7:C8"/>
    <mergeCell ref="D7:D8"/>
    <mergeCell ref="E7:E8"/>
    <mergeCell ref="F7:F8"/>
    <mergeCell ref="C4:I4"/>
    <mergeCell ref="K19:Q19"/>
    <mergeCell ref="K25:Q25"/>
  </mergeCells>
  <phoneticPr fontId="19" type="noConversion"/>
  <pageMargins left="0.74803149606299213" right="0.19685039370078741" top="0.78740157480314965" bottom="0.39370078740157483" header="0" footer="0"/>
  <pageSetup paperSize="9"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Sąmata</vt:lpstr>
      <vt:lpstr>Sąmata!Print_Area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Kudirkienė</dc:creator>
  <cp:lastModifiedBy>Aušra Slidziauskienė</cp:lastModifiedBy>
  <cp:lastPrinted>2025-07-03T12:38:50Z</cp:lastPrinted>
  <dcterms:created xsi:type="dcterms:W3CDTF">2019-11-14T07:49:08Z</dcterms:created>
  <dcterms:modified xsi:type="dcterms:W3CDTF">2025-07-07T12:09:56Z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1033-11.2.0.9031</vt:lpwstr>
  </property>
</Properties>
</file>