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cpolt0-my.sharepoint.com/personal/j_kuzmaite_cpo_lt/Documents/Desktop/Pirkimai_2024/RŠL-4189_Įvairios_medicininės_priemonės/Sutartys/Braun medical/"/>
    </mc:Choice>
  </mc:AlternateContent>
  <xr:revisionPtr revIDLastSave="5" documentId="8_{5B2ED7C0-F58F-42C6-A02F-86FA279DF46D}" xr6:coauthVersionLast="47" xr6:coauthVersionMax="47" xr10:uidLastSave="{474B984E-D56E-494C-B6BF-3F388F44F048}"/>
  <bookViews>
    <workbookView xWindow="-108" yWindow="-108" windowWidth="23256" windowHeight="12576"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8" i="1" l="1"/>
  <c r="F85" i="1"/>
  <c r="F87" i="1" s="1"/>
  <c r="F88" i="1" s="1"/>
  <c r="F89" i="1" s="1"/>
  <c r="G73" i="1"/>
  <c r="F70" i="1"/>
  <c r="G72" i="1" s="1"/>
  <c r="G58" i="1"/>
  <c r="F55" i="1"/>
  <c r="G57" i="1" s="1"/>
  <c r="G45" i="1"/>
  <c r="F42" i="1"/>
  <c r="F40" i="1"/>
  <c r="G21" i="1"/>
  <c r="F44" i="1" l="1"/>
  <c r="F45" i="1" s="1"/>
  <c r="F46" i="1" s="1"/>
  <c r="G44" i="1"/>
  <c r="G87" i="1"/>
  <c r="F57" i="1"/>
  <c r="F58" i="1" s="1"/>
  <c r="F59" i="1" s="1"/>
  <c r="F72" i="1"/>
  <c r="F73" i="1" s="1"/>
  <c r="F74" i="1" s="1"/>
</calcChain>
</file>

<file path=xl/sharedStrings.xml><?xml version="1.0" encoding="utf-8"?>
<sst xmlns="http://schemas.openxmlformats.org/spreadsheetml/2006/main" count="158" uniqueCount="107">
  <si>
    <t>ĮVAIRIOS MEDICININĖS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</si>
  <si>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</si>
  <si>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</si>
  <si>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</si>
  <si>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</si>
  <si>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</si>
  <si>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</si>
  <si>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</si>
  <si>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</si>
  <si>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</si>
  <si>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</si>
  <si>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</si>
  <si>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</si>
  <si>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</si>
  <si>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</si>
  <si>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</si>
  <si>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</si>
  <si>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</si>
  <si>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</si>
  <si>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</si>
  <si>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</si>
  <si>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</si>
  <si>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</si>
  <si>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</si>
  <si>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Tiekėjo pasiūlymas:</t>
  </si>
  <si>
    <t>Nr.</t>
  </si>
  <si>
    <t>Pavadinimas</t>
  </si>
  <si>
    <t>Maksimalūs kiekiai</t>
  </si>
  <si>
    <t>Mato vienetas</t>
  </si>
  <si>
    <t>Kaina be PVM, Eur</t>
  </si>
  <si>
    <t>Suma be PVM, Eur</t>
  </si>
  <si>
    <t>Gamintojas, modelis, REF kodas</t>
  </si>
  <si>
    <t>Gamintojo techninės charakteristikos ir atitikimo techniniams reikalavimams patvirtinimas su nuoroda į kartu su pasiūlymu pateikto dokumento puslapį. Pildo tiekėjas↓</t>
  </si>
  <si>
    <t>vnt.</t>
  </si>
  <si>
    <t>Suma be PVM</t>
  </si>
  <si>
    <t>Taikomas PVM dydis (%)</t>
  </si>
  <si>
    <t>PVM suma</t>
  </si>
  <si>
    <t>Suma su PVM</t>
  </si>
  <si>
    <t>19. DALIS</t>
  </si>
  <si>
    <t>PRIEMONĖS INVAZINIAM KRAUJO SPAUDIMUI MATUOTI</t>
  </si>
  <si>
    <t>19.</t>
  </si>
  <si>
    <t>Priemonės invaziniam kraujo spaudimui matuoti</t>
  </si>
  <si>
    <t>19.1.</t>
  </si>
  <si>
    <t>Rinkinys invaziniam kraujo spaudimui matuoti</t>
  </si>
  <si>
    <t>vnt</t>
  </si>
  <si>
    <t>19.1.1.</t>
  </si>
  <si>
    <t>19.2.</t>
  </si>
  <si>
    <t>Rinkinys arterijos punkcijai</t>
  </si>
  <si>
    <t>19.2.1.</t>
  </si>
  <si>
    <t>20. DALIS</t>
  </si>
  <si>
    <t>INFUZINĖ SISTEMA SU TĖKMĖS KONTROLE</t>
  </si>
  <si>
    <t>20.</t>
  </si>
  <si>
    <t>Infuzinė sistema su tėkmės kontrole</t>
  </si>
  <si>
    <t>20.1.</t>
  </si>
  <si>
    <t>20.1.1.</t>
  </si>
  <si>
    <t>26. DALIS</t>
  </si>
  <si>
    <t>RINKINYS ARTERIJOS KATETERIZACIJAI SELDINGERIO METODU</t>
  </si>
  <si>
    <t>26.</t>
  </si>
  <si>
    <t>Rinkinys arterijos kateterizacijai Seldingerio metodu</t>
  </si>
  <si>
    <t>26.1.</t>
  </si>
  <si>
    <t>26.1.1.</t>
  </si>
  <si>
    <t>Sterilus, individualiame įpakavime, kateteris pagamintas iš poliuretano ar fluorinto etilen-propileno ar lygiavertės medžiagos, matmenys: 20G ar 22G x75±5 mm, su apsauginiu vožtuvu, su Luer Lock jungtimi ir tvirtinimo sparneliais, kurių pagalba kateterį galima pritvirtinti prie odos; įvedimo kaniulę ir kreipiančioji viela pagaminta iš medicininio plieno ar lygiavertės medžiagos.</t>
  </si>
  <si>
    <t>40. DALIS</t>
  </si>
  <si>
    <t>4-5 KANALŲ 8-9,5 FR CENTRINĖS VENOS KATETERIZACIJOS RINKINYS</t>
  </si>
  <si>
    <t>40.</t>
  </si>
  <si>
    <t>4-5 kanalų 8-9,5 Fr centrinės venos kateterizacijos rinkinys</t>
  </si>
  <si>
    <t>40.1.</t>
  </si>
  <si>
    <t>40.1.1.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</si>
  <si>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</si>
  <si>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</si>
  <si>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</si>
  <si>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</si>
  <si>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</si>
  <si>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</si>
  <si>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</si>
  <si>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</si>
  <si>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</si>
  <si>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</si>
  <si>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</si>
  <si>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</si>
  <si>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</si>
  <si>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</si>
  <si>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</si>
  <si>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</si>
  <si>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</si>
  <si>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</si>
  <si>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</si>
  <si>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</si>
  <si>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</si>
  <si>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</si>
  <si>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RŠL-4189 2025-05-12 16:36:26</t>
  </si>
  <si>
    <t>Tais atvejais, kai pagal galiojančius teisės aktus tiekėjui nereikia mokėti PVM, jis nurodo priežastis, dėl kurių PVM nemoka:</t>
  </si>
  <si>
    <t>Punkcinė adata 50-70 mm; 50-70 cm ilgio atspari persilenkimui styga pagaminta iš metalo; dilatatorius; 4 ar 5 kanalų , 15-30 cm ilgio atraumatiniu galiuku rentgeno kontrastinis kateteris iš poliuretano arba lygiavertės medžiagos, su ilgio atžymomis kas 5 cm ar dažniau; 5-6 ml švirkštas; slankiojantys tvirtinimo sparneliai; spaustukai; skalpelis</t>
  </si>
  <si>
    <t>Vienkartinis; rinkinio sudėtis: infuzinė sistema – 1 vnt.; praplovimo sistema – 1 vnt.; trijų krypčių kranelis – ≥2 vnt.; aukšto slėgio prailginimo linija 125 cm ± 5 cm – 1 vnt; aukšto slėgio prailginimo linija 20 cm ± 2 cm – 1 vnt. Pateikti ES atitikties deklaraciją.</t>
  </si>
  <si>
    <t>Sterilus, skirtas invaziniam kraujo spaudimo matavimui; nerūdijančio plieno kaniulė arterijos punkcijai 20G ar 22G x 50-70 mm, luer-lock jungtimi; kreipiančioji viela, skirta arterinio kateterio įvedimui pagal Seldingerio metodiką, 0,025colio x 25-40 cm; arterinis kateteris antitrombogeninis, su tvirtinimo sparneliais, 80 mm ar 160 mm ilgio, luer lock jungtimi. Pateikti ES atitikties deklaraciją.</t>
  </si>
  <si>
    <t>Vamzdelis 160 ±10 cm ilgio, permatomas, lankstus, pagamintas be DEPH, aštria plastikine ventiliuojama smaigtimi, vidutinio dydžio permatoma lašų kamera su filtru, tėkmės greičio reguliatoriumi, rankiniu būdu galima reguliuoti tėkmės greitį intervale nuo ne daugiau kaip 20 ml/h iki ne mažiau kaip 200 ml/h, Luer Lock jungtimi; kiekviena sistema supakuota individualiame įpakavime, sterili, nepirogeniška. Pateikti ES atitikties deklaraciją.</t>
  </si>
  <si>
    <t>B.Braun Melsungen AG, Vokietija. Dosifix ref. nr. 4037011</t>
  </si>
  <si>
    <t>Vamzdelis 250 cm ilgio (manome, kad šis ilgis turi atitikti PO reikalavimus, kadangi yra geresnis parametras nei PO prašomas) , permatomas, lankstus, pagamintas be DEPH, aštria plastikine ventiliuojama smaigtimi, vidutinio dydžio permatoma lašų kamera su filtru, tėkmės greičio reguliatoriumi, rankiniu būdu galima reguliuoti tėkmės greitį intervale nuo 20 ml/h iki 300 ml/h, Luer Lock jungtimi; kiekviena sistema supakuota individualiame įpakavime, sterili, nepirogeniška. Pateiktas MDR sertifikatas.</t>
  </si>
  <si>
    <t>B.Braun Melsungen AG, vokietija. Certofix Quinto k. 4167783</t>
  </si>
  <si>
    <t>Punkcinė adata 70 mm; 70 cm ilgio atspari persilenkimui styga pagaminta iš metalo; dilatatorius; 4 kanalų , 30 cm ilgio atraumatiniu galiuku rentgeno kontrastinis kateteris iš poliuretano medžiagos, su ilgio atžymomis kas 5 cm; 5 ml švirkštas; slankiojantys tvirtinimo sparneliai; spaustukai; skalpelis</t>
  </si>
  <si>
    <t>B.Braun Melsungen AG, Vokietija Arteriofix k. 5206363 ir 5206364</t>
  </si>
  <si>
    <t>Sterilus, individualiame įpakavime, kateteris pagamintas iš poliuretano ar fluorinto etilen-propileno medžiagos, matmenys: 20G ar 22G x80 mm, su apsauginiu vožtuvu, su Luer Lock jungtimi ir tvirtinimo sparneliais, kurių pagalba kateterį galima pritvirtinti prie odos; įvedimo kaniulę ir kreipiančioji viela pagaminta iš medicininio plieno.</t>
  </si>
  <si>
    <t>B.Braun Melsungen AG, Vokietija Combitrans k. Kodas pagal dydį</t>
  </si>
  <si>
    <t>Vienkartinis; rinkinio sudėtis: infuzinė sistema – 1 vnt.; praplovimo sistema – 1 vnt.; trijų krypčių kranelis – 2 vnt.; aukšto slėgio prailginimo linija 125 cm  – 1 vnt; aukšto slėgio prailginimo linija 20 cm  – 1 vnt. Pateikta MDR sertifikatas</t>
  </si>
  <si>
    <t>Vilnius</t>
  </si>
  <si>
    <t>UAB B.Braun Medical</t>
  </si>
  <si>
    <t>SUTARTIES 1 PRIEDAS "PASIŪLYMAS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</si>
</sst>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8">
    <xf numFmtId="0" fontId="0" fillId="0" borderId="0" xfId="0"/>
    <xf numFmtId="0" fontId="5" fillId="2" borderId="0" xfId="0" applyFont="1" applyFill="1"/>
    <xf numFmtId="0" fontId="6" fillId="2" borderId="0" xfId="0" applyFont="1" applyFill="1"/>
    <xf numFmtId="0" fontId="5" fillId="2" borderId="1" xfId="0" applyFont="1" applyFill="1" applyBorder="1" applyAlignment="1">
      <alignment horizontal="left"/>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3" xfId="0" applyFont="1" applyFill="1" applyBorder="1"/>
    <xf numFmtId="0" fontId="5" fillId="2" borderId="4" xfId="0" applyFont="1" applyFill="1" applyBorder="1" applyAlignment="1">
      <alignment horizontal="center" vertical="center" wrapText="1"/>
    </xf>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5" fillId="2" borderId="0" xfId="0" applyFont="1" applyFill="1" applyAlignment="1">
      <alignment wrapText="1"/>
    </xf>
    <xf numFmtId="0" fontId="6" fillId="4" borderId="0" xfId="0" applyFont="1" applyFill="1"/>
    <xf numFmtId="0" fontId="5" fillId="4" borderId="0" xfId="0" applyFont="1" applyFill="1"/>
    <xf numFmtId="0" fontId="5" fillId="5" borderId="0" xfId="0" applyFont="1" applyFill="1" applyProtection="1">
      <protection locked="0"/>
    </xf>
    <xf numFmtId="0" fontId="6" fillId="4" borderId="23" xfId="0" applyFont="1" applyFill="1" applyBorder="1"/>
    <xf numFmtId="0" fontId="5" fillId="4" borderId="23" xfId="0" applyFont="1" applyFill="1" applyBorder="1"/>
    <xf numFmtId="0" fontId="5" fillId="6" borderId="23" xfId="0" applyFont="1" applyFill="1" applyBorder="1" applyProtection="1">
      <protection locked="0"/>
    </xf>
    <xf numFmtId="0" fontId="5" fillId="5" borderId="23" xfId="0" applyFont="1" applyFill="1" applyBorder="1" applyProtection="1">
      <protection locked="0"/>
    </xf>
    <xf numFmtId="0" fontId="5" fillId="3" borderId="8"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0" fontId="4" fillId="4" borderId="0" xfId="0" applyFont="1" applyFill="1"/>
    <xf numFmtId="0" fontId="6" fillId="2" borderId="0" xfId="0" applyFont="1" applyFill="1" applyAlignment="1">
      <alignment wrapText="1"/>
    </xf>
    <xf numFmtId="0" fontId="6" fillId="2" borderId="0" xfId="0" applyFont="1" applyFill="1" applyAlignment="1">
      <alignment horizontal="center" wrapText="1"/>
    </xf>
    <xf numFmtId="0" fontId="6" fillId="4" borderId="0" xfId="0" applyFont="1" applyFill="1" applyAlignment="1">
      <alignment wrapText="1"/>
    </xf>
    <xf numFmtId="0" fontId="5" fillId="5" borderId="1" xfId="0" applyFont="1" applyFill="1" applyBorder="1" applyAlignment="1" applyProtection="1">
      <alignment wrapText="1"/>
      <protection locked="0"/>
    </xf>
    <xf numFmtId="0" fontId="6" fillId="4" borderId="23" xfId="0" applyFont="1" applyFill="1" applyBorder="1" applyAlignment="1">
      <alignment wrapText="1"/>
    </xf>
    <xf numFmtId="0" fontId="5" fillId="4" borderId="23" xfId="0" applyFont="1" applyFill="1" applyBorder="1" applyAlignment="1">
      <alignment wrapText="1"/>
    </xf>
    <xf numFmtId="0" fontId="5" fillId="5" borderId="23" xfId="0" applyFont="1" applyFill="1" applyBorder="1" applyAlignment="1" applyProtection="1">
      <alignment wrapText="1"/>
      <protection locked="0"/>
    </xf>
    <xf numFmtId="0" fontId="6" fillId="4" borderId="23" xfId="0" applyFont="1" applyFill="1" applyBorder="1" applyAlignment="1">
      <alignment horizontal="center"/>
    </xf>
    <xf numFmtId="0" fontId="6" fillId="4" borderId="23" xfId="0" applyFont="1" applyFill="1" applyBorder="1" applyAlignment="1">
      <alignment horizontal="center" wrapText="1"/>
    </xf>
    <xf numFmtId="0" fontId="5" fillId="2" borderId="0" xfId="0" applyFont="1" applyFill="1" applyAlignment="1">
      <alignment horizontal="center"/>
    </xf>
    <xf numFmtId="0" fontId="5" fillId="4" borderId="23" xfId="0" applyFont="1" applyFill="1" applyBorder="1" applyAlignment="1">
      <alignment horizontal="center"/>
    </xf>
    <xf numFmtId="0" fontId="4" fillId="4" borderId="23" xfId="0" applyFont="1" applyFill="1" applyBorder="1" applyAlignment="1">
      <alignment wrapText="1"/>
    </xf>
    <xf numFmtId="0" fontId="5" fillId="4" borderId="0" xfId="0" applyFont="1" applyFill="1" applyAlignment="1">
      <alignment wrapText="1"/>
    </xf>
    <xf numFmtId="0" fontId="3" fillId="5" borderId="23" xfId="0" applyFont="1" applyFill="1" applyBorder="1" applyAlignment="1" applyProtection="1">
      <alignment wrapText="1"/>
      <protection locked="0"/>
    </xf>
    <xf numFmtId="14" fontId="5" fillId="5" borderId="1" xfId="0" applyNumberFormat="1" applyFont="1" applyFill="1" applyBorder="1" applyAlignment="1" applyProtection="1">
      <alignment wrapText="1"/>
      <protection locked="0"/>
    </xf>
    <xf numFmtId="0" fontId="2" fillId="5" borderId="1" xfId="0" applyFont="1" applyFill="1" applyBorder="1" applyAlignment="1" applyProtection="1">
      <alignment wrapText="1"/>
      <protection locked="0"/>
    </xf>
    <xf numFmtId="0" fontId="1" fillId="4" borderId="23" xfId="0" applyFont="1" applyFill="1" applyBorder="1" applyAlignment="1">
      <alignment wrapText="1"/>
    </xf>
    <xf numFmtId="0" fontId="5" fillId="2" borderId="0" xfId="0" applyFont="1" applyFill="1"/>
    <xf numFmtId="0" fontId="5"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5" fillId="2" borderId="1" xfId="0" applyFont="1" applyFill="1" applyBorder="1" applyAlignment="1">
      <alignment vertical="center" wrapText="1"/>
    </xf>
    <xf numFmtId="0" fontId="0" fillId="0" borderId="15" xfId="0" applyBorder="1"/>
    <xf numFmtId="0" fontId="5" fillId="4" borderId="23" xfId="0" applyFont="1" applyFill="1" applyBorder="1" applyAlignment="1">
      <alignment vertical="center" wrapText="1"/>
    </xf>
    <xf numFmtId="0" fontId="0" fillId="0" borderId="23" xfId="0"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0" fillId="0" borderId="22" xfId="0" applyBorder="1"/>
    <xf numFmtId="0" fontId="2" fillId="5" borderId="1" xfId="0" applyFont="1" applyFill="1" applyBorder="1" applyAlignment="1" applyProtection="1">
      <alignment horizontal="center" vertical="center" wrapText="1"/>
      <protection locked="0"/>
    </xf>
    <xf numFmtId="0" fontId="5"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7" fillId="2" borderId="2" xfId="0" applyNumberFormat="1" applyFont="1" applyFill="1" applyBorder="1" applyAlignment="1">
      <alignment horizontal="left" vertical="center" wrapText="1"/>
    </xf>
    <xf numFmtId="0" fontId="6" fillId="2" borderId="0" xfId="0" applyFont="1" applyFill="1"/>
    <xf numFmtId="0" fontId="5" fillId="3" borderId="7" xfId="0" applyFont="1" applyFill="1" applyBorder="1" applyAlignment="1" applyProtection="1">
      <alignment horizontal="center" vertical="center" wrapText="1"/>
      <protection locked="0"/>
    </xf>
    <xf numFmtId="0" fontId="5"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6" fillId="2" borderId="0" xfId="0" applyFont="1" applyFill="1" applyAlignment="1">
      <alignment horizontal="left" wrapText="1"/>
    </xf>
    <xf numFmtId="0" fontId="5" fillId="5" borderId="1"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center" vertical="center" wrapText="1"/>
      <protection locked="0"/>
    </xf>
    <xf numFmtId="0" fontId="5" fillId="4" borderId="1" xfId="0" applyFont="1" applyFill="1" applyBorder="1" applyAlignment="1">
      <alignment horizontal="left" vertical="center" wrapText="1"/>
    </xf>
    <xf numFmtId="0" fontId="5" fillId="3" borderId="8" xfId="0" applyFont="1" applyFill="1" applyBorder="1" applyAlignment="1" applyProtection="1">
      <alignment horizontal="center" vertical="center" wrapText="1"/>
      <protection locked="0"/>
    </xf>
    <xf numFmtId="0" fontId="5" fillId="2" borderId="5" xfId="0" applyFont="1" applyFill="1" applyBorder="1" applyAlignment="1">
      <alignment horizontal="center" vertical="center" wrapText="1"/>
    </xf>
    <xf numFmtId="0" fontId="0" fillId="0" borderId="13" xfId="0" applyBorder="1"/>
    <xf numFmtId="0" fontId="0" fillId="0" borderId="12" xfId="0" applyBorder="1"/>
    <xf numFmtId="0" fontId="6" fillId="2" borderId="0" xfId="0" applyFont="1" applyFill="1" applyAlignment="1">
      <alignment horizontal="left" vertical="center" wrapText="1"/>
    </xf>
    <xf numFmtId="0" fontId="8" fillId="2" borderId="0" xfId="0" applyFont="1" applyFill="1" applyAlignment="1">
      <alignment horizontal="left" vertical="top" wrapText="1"/>
    </xf>
    <xf numFmtId="0" fontId="5"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5"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5" fillId="2" borderId="0" xfId="0" applyFont="1" applyFill="1" applyAlignment="1">
      <alignment horizontal="right"/>
    </xf>
    <xf numFmtId="0" fontId="5" fillId="3" borderId="10" xfId="0" applyFont="1" applyFill="1" applyBorder="1" applyAlignment="1" applyProtection="1">
      <alignment horizontal="center" vertical="center" wrapText="1"/>
      <protection locked="0"/>
    </xf>
    <xf numFmtId="0" fontId="5" fillId="2" borderId="4" xfId="0" applyFont="1" applyFill="1" applyBorder="1" applyAlignment="1">
      <alignment horizontal="center" vertical="center" wrapText="1"/>
    </xf>
    <xf numFmtId="0" fontId="5" fillId="3" borderId="0" xfId="0" applyFont="1" applyFill="1" applyProtection="1">
      <protection locked="0"/>
    </xf>
    <xf numFmtId="0" fontId="6" fillId="2" borderId="0" xfId="0" applyFont="1" applyFill="1" applyAlignment="1">
      <alignment horizontal="left"/>
    </xf>
    <xf numFmtId="0" fontId="5" fillId="2" borderId="6" xfId="0" applyFont="1" applyFill="1" applyBorder="1" applyAlignment="1">
      <alignment horizontal="center" vertical="center" wrapText="1"/>
    </xf>
    <xf numFmtId="0" fontId="0" fillId="0" borderId="14" xfId="0" applyBorder="1"/>
    <xf numFmtId="0" fontId="5" fillId="3" borderId="9" xfId="0" applyFont="1" applyFill="1" applyBorder="1" applyAlignment="1" applyProtection="1">
      <alignment horizontal="center" vertical="center" wrapText="1"/>
      <protection locked="0"/>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89"/>
  <sheetViews>
    <sheetView tabSelected="1" topLeftCell="E86" zoomScale="160" zoomScaleNormal="160" workbookViewId="0">
      <selection activeCell="G86" sqref="G86"/>
    </sheetView>
  </sheetViews>
  <sheetFormatPr defaultColWidth="10.796875" defaultRowHeight="14.4" x14ac:dyDescent="0.3"/>
  <cols>
    <col min="1" max="1" width="9.19921875" style="1" customWidth="1"/>
    <col min="2" max="2" width="78" style="11" customWidth="1"/>
    <col min="3" max="6" width="29.296875" style="1" customWidth="1"/>
    <col min="7" max="7" width="20.5" style="11" customWidth="1"/>
    <col min="8" max="8" width="26.5" style="11" customWidth="1"/>
    <col min="9" max="15" width="25" style="1" customWidth="1"/>
    <col min="16" max="16" width="10.796875" style="1" customWidth="1"/>
    <col min="17" max="16384" width="10.796875" style="1"/>
  </cols>
  <sheetData>
    <row r="2" spans="1:6" x14ac:dyDescent="0.3">
      <c r="A2" s="12" t="s">
        <v>106</v>
      </c>
      <c r="B2" s="25"/>
    </row>
    <row r="3" spans="1:6" x14ac:dyDescent="0.3">
      <c r="B3" s="26"/>
    </row>
    <row r="4" spans="1:6" x14ac:dyDescent="0.3">
      <c r="A4" s="12" t="s">
        <v>0</v>
      </c>
      <c r="B4" s="25"/>
    </row>
    <row r="5" spans="1:6" x14ac:dyDescent="0.3">
      <c r="A5" s="2"/>
      <c r="B5" s="25"/>
    </row>
    <row r="6" spans="1:6" x14ac:dyDescent="0.3">
      <c r="A6" s="1" t="s">
        <v>1</v>
      </c>
      <c r="B6" s="27" t="s">
        <v>2</v>
      </c>
    </row>
    <row r="7" spans="1:6" x14ac:dyDescent="0.3">
      <c r="B7" s="25"/>
    </row>
    <row r="8" spans="1:6" x14ac:dyDescent="0.3">
      <c r="A8" s="3" t="s">
        <v>3</v>
      </c>
      <c r="B8" s="39">
        <v>45819</v>
      </c>
    </row>
    <row r="9" spans="1:6" x14ac:dyDescent="0.3">
      <c r="A9" s="3" t="s">
        <v>4</v>
      </c>
      <c r="B9" s="28"/>
    </row>
    <row r="10" spans="1:6" x14ac:dyDescent="0.3">
      <c r="A10" s="3" t="s">
        <v>5</v>
      </c>
      <c r="B10" s="40" t="s">
        <v>104</v>
      </c>
    </row>
    <row r="12" spans="1:6" ht="15.6" x14ac:dyDescent="0.3">
      <c r="A12" s="46" t="s">
        <v>6</v>
      </c>
      <c r="B12" s="47"/>
      <c r="C12" s="53" t="s">
        <v>105</v>
      </c>
      <c r="D12" s="44"/>
      <c r="E12" s="44"/>
      <c r="F12" s="45"/>
    </row>
    <row r="13" spans="1:6" ht="16.05" customHeight="1" x14ac:dyDescent="0.3">
      <c r="A13" s="51" t="s">
        <v>7</v>
      </c>
      <c r="B13" s="52"/>
      <c r="C13" s="43">
        <v>111551739</v>
      </c>
      <c r="D13" s="44"/>
      <c r="E13" s="44"/>
      <c r="F13" s="45"/>
    </row>
    <row r="14" spans="1:6" ht="16.05" hidden="1" customHeight="1" x14ac:dyDescent="0.3">
      <c r="A14" s="51" t="s">
        <v>8</v>
      </c>
      <c r="B14" s="52"/>
      <c r="C14" s="43"/>
      <c r="D14" s="44"/>
      <c r="E14" s="44"/>
      <c r="F14" s="45"/>
    </row>
    <row r="15" spans="1:6" ht="16.05" hidden="1" customHeight="1" x14ac:dyDescent="0.3">
      <c r="A15" s="46" t="s">
        <v>9</v>
      </c>
      <c r="B15" s="47"/>
      <c r="C15" s="43"/>
      <c r="D15" s="44"/>
      <c r="E15" s="44"/>
      <c r="F15" s="45"/>
    </row>
    <row r="16" spans="1:6" ht="63.15" hidden="1" customHeight="1" x14ac:dyDescent="0.3">
      <c r="A16" s="56" t="s">
        <v>10</v>
      </c>
      <c r="B16" s="52"/>
      <c r="C16" s="43"/>
      <c r="D16" s="44"/>
      <c r="E16" s="44"/>
      <c r="F16" s="45"/>
    </row>
    <row r="17" spans="1:7" ht="16.05" hidden="1" customHeight="1" x14ac:dyDescent="0.3">
      <c r="A17" s="46" t="s">
        <v>11</v>
      </c>
      <c r="B17" s="47"/>
      <c r="C17" s="43"/>
      <c r="D17" s="44"/>
      <c r="E17" s="44"/>
      <c r="F17" s="45"/>
    </row>
    <row r="18" spans="1:7" ht="16.05" hidden="1" customHeight="1" x14ac:dyDescent="0.3">
      <c r="A18" s="46" t="s">
        <v>12</v>
      </c>
      <c r="B18" s="47"/>
      <c r="C18" s="43"/>
      <c r="D18" s="44"/>
      <c r="E18" s="44"/>
      <c r="F18" s="45"/>
    </row>
    <row r="19" spans="1:7" ht="48" hidden="1" customHeight="1" x14ac:dyDescent="0.3">
      <c r="A19" s="46" t="s">
        <v>13</v>
      </c>
      <c r="B19" s="47"/>
      <c r="C19" s="43"/>
      <c r="D19" s="44"/>
      <c r="E19" s="44"/>
      <c r="F19" s="45"/>
    </row>
    <row r="20" spans="1:7" ht="54.9" hidden="1" customHeight="1" x14ac:dyDescent="0.3">
      <c r="A20" s="46" t="s">
        <v>14</v>
      </c>
      <c r="B20" s="47"/>
      <c r="C20" s="43"/>
      <c r="D20" s="44"/>
      <c r="E20" s="44"/>
      <c r="F20" s="45"/>
    </row>
    <row r="21" spans="1:7" ht="71.099999999999994" hidden="1" customHeight="1" x14ac:dyDescent="0.3">
      <c r="A21" s="48" t="s">
        <v>15</v>
      </c>
      <c r="B21" s="49"/>
      <c r="C21" s="54"/>
      <c r="D21" s="55"/>
      <c r="E21" s="55"/>
      <c r="F21" s="55"/>
      <c r="G21" s="37" t="str">
        <f>IF((SUMPRODUCT(--(C21=""))&gt;0), "Privaloma užpildyti, kai taikomi pašalinimo pagrindai", "")</f>
        <v>Privaloma užpildyti, kai taikomi pašalinimo pagrindai</v>
      </c>
    </row>
    <row r="22" spans="1:7" ht="18" hidden="1" customHeight="1" x14ac:dyDescent="0.3">
      <c r="A22" s="4"/>
      <c r="B22" s="4"/>
      <c r="C22" s="5"/>
      <c r="D22" s="5"/>
      <c r="E22" s="5"/>
      <c r="F22" s="5"/>
    </row>
    <row r="23" spans="1:7" hidden="1" x14ac:dyDescent="0.3">
      <c r="A23" s="57" t="s">
        <v>16</v>
      </c>
      <c r="B23" s="42"/>
      <c r="C23" s="42"/>
      <c r="D23" s="42"/>
      <c r="E23" s="42"/>
      <c r="F23" s="42"/>
    </row>
    <row r="24" spans="1:7" hidden="1" x14ac:dyDescent="0.3">
      <c r="A24" s="42" t="s">
        <v>17</v>
      </c>
      <c r="B24" s="42"/>
      <c r="C24" s="42"/>
      <c r="D24" s="42"/>
      <c r="E24" s="42"/>
      <c r="F24" s="42"/>
    </row>
    <row r="25" spans="1:7" hidden="1" x14ac:dyDescent="0.3">
      <c r="A25" s="42" t="s">
        <v>18</v>
      </c>
      <c r="B25" s="42"/>
      <c r="C25" s="42"/>
      <c r="D25" s="42"/>
      <c r="E25" s="42"/>
      <c r="F25" s="42"/>
    </row>
    <row r="26" spans="1:7" hidden="1" x14ac:dyDescent="0.3">
      <c r="A26" s="42" t="s">
        <v>19</v>
      </c>
      <c r="B26" s="42"/>
      <c r="C26" s="42"/>
      <c r="D26" s="42"/>
      <c r="E26" s="42"/>
      <c r="F26" s="42"/>
    </row>
    <row r="27" spans="1:7" hidden="1" x14ac:dyDescent="0.3">
      <c r="A27" s="42" t="s">
        <v>20</v>
      </c>
      <c r="B27" s="42"/>
      <c r="C27" s="42"/>
      <c r="D27" s="42"/>
      <c r="E27" s="42"/>
      <c r="F27" s="42"/>
    </row>
    <row r="28" spans="1:7" ht="31.95" hidden="1" customHeight="1" x14ac:dyDescent="0.3">
      <c r="A28" s="50" t="s">
        <v>21</v>
      </c>
      <c r="B28" s="42"/>
      <c r="C28" s="42"/>
      <c r="D28" s="42"/>
      <c r="E28" s="42"/>
      <c r="F28" s="42"/>
    </row>
    <row r="29" spans="1:7" hidden="1" x14ac:dyDescent="0.3">
      <c r="A29" s="42" t="s">
        <v>22</v>
      </c>
      <c r="B29" s="42"/>
      <c r="C29" s="42"/>
      <c r="D29" s="42"/>
      <c r="E29" s="42"/>
      <c r="F29" s="42"/>
    </row>
    <row r="30" spans="1:7" x14ac:dyDescent="0.3">
      <c r="A30" s="24" t="s">
        <v>91</v>
      </c>
      <c r="D30" s="14"/>
    </row>
    <row r="31" spans="1:7" hidden="1" x14ac:dyDescent="0.3">
      <c r="A31" s="13" t="s">
        <v>23</v>
      </c>
    </row>
    <row r="35" spans="1:8" x14ac:dyDescent="0.3">
      <c r="A35" s="12" t="s">
        <v>38</v>
      </c>
      <c r="B35" s="27" t="s">
        <v>39</v>
      </c>
    </row>
    <row r="37" spans="1:8" x14ac:dyDescent="0.3">
      <c r="A37" s="12" t="s">
        <v>24</v>
      </c>
    </row>
    <row r="38" spans="1:8" s="34" customFormat="1" ht="100.8" x14ac:dyDescent="0.3">
      <c r="A38" s="32" t="s">
        <v>25</v>
      </c>
      <c r="B38" s="33" t="s">
        <v>26</v>
      </c>
      <c r="C38" s="32" t="s">
        <v>27</v>
      </c>
      <c r="D38" s="32" t="s">
        <v>28</v>
      </c>
      <c r="E38" s="32" t="s">
        <v>29</v>
      </c>
      <c r="F38" s="32" t="s">
        <v>30</v>
      </c>
      <c r="G38" s="33" t="s">
        <v>31</v>
      </c>
      <c r="H38" s="33" t="s">
        <v>32</v>
      </c>
    </row>
    <row r="39" spans="1:8" x14ac:dyDescent="0.3">
      <c r="A39" s="15" t="s">
        <v>40</v>
      </c>
      <c r="B39" s="29" t="s">
        <v>41</v>
      </c>
      <c r="C39" s="16"/>
      <c r="D39" s="16"/>
      <c r="E39" s="16"/>
      <c r="F39" s="16"/>
      <c r="G39" s="30"/>
      <c r="H39" s="30"/>
    </row>
    <row r="40" spans="1:8" ht="43.2" x14ac:dyDescent="0.3">
      <c r="A40" s="16" t="s">
        <v>42</v>
      </c>
      <c r="B40" s="30" t="s">
        <v>43</v>
      </c>
      <c r="C40" s="35">
        <v>50</v>
      </c>
      <c r="D40" s="35" t="s">
        <v>44</v>
      </c>
      <c r="E40" s="17">
        <v>13.5</v>
      </c>
      <c r="F40" s="16">
        <f>IF(ISBLANK(E40),"", PRODUCT(C40,E40))</f>
        <v>675</v>
      </c>
      <c r="G40" s="38" t="s">
        <v>102</v>
      </c>
      <c r="H40" s="30"/>
    </row>
    <row r="41" spans="1:8" ht="115.2" x14ac:dyDescent="0.3">
      <c r="A41" s="16" t="s">
        <v>45</v>
      </c>
      <c r="B41" s="36" t="s">
        <v>93</v>
      </c>
      <c r="C41" s="35"/>
      <c r="D41" s="35"/>
      <c r="E41" s="16"/>
      <c r="F41" s="16"/>
      <c r="G41" s="30"/>
      <c r="H41" s="38" t="s">
        <v>103</v>
      </c>
    </row>
    <row r="42" spans="1:8" ht="43.2" x14ac:dyDescent="0.3">
      <c r="A42" s="16" t="s">
        <v>46</v>
      </c>
      <c r="B42" s="30" t="s">
        <v>47</v>
      </c>
      <c r="C42" s="35">
        <v>1500</v>
      </c>
      <c r="D42" s="35" t="s">
        <v>44</v>
      </c>
      <c r="E42" s="17">
        <v>7.5</v>
      </c>
      <c r="F42" s="16">
        <f>IF(ISBLANK(E42),"", PRODUCT(C42,E42))</f>
        <v>11250</v>
      </c>
      <c r="G42" s="38" t="s">
        <v>100</v>
      </c>
      <c r="H42" s="30"/>
    </row>
    <row r="43" spans="1:8" ht="187.2" x14ac:dyDescent="0.3">
      <c r="A43" s="16" t="s">
        <v>48</v>
      </c>
      <c r="B43" s="36" t="s">
        <v>94</v>
      </c>
      <c r="C43" s="16"/>
      <c r="D43" s="16"/>
      <c r="E43" s="16"/>
      <c r="F43" s="16"/>
      <c r="G43" s="30"/>
      <c r="H43" s="31" t="s">
        <v>94</v>
      </c>
    </row>
    <row r="44" spans="1:8" x14ac:dyDescent="0.3">
      <c r="E44" s="15" t="s">
        <v>34</v>
      </c>
      <c r="F44" s="15">
        <f>IF((COUNT(C40:C43)&lt;&gt;COUNT(F40:F43)),"", ROUND(SUM(F40:F43),2))</f>
        <v>11925</v>
      </c>
      <c r="G44" s="37" t="str">
        <f>IF((COUNT(C40:C43)&lt;&gt;COUNT(F40:F43)),"Neužpildytos visų objektų kainos", "")</f>
        <v/>
      </c>
    </row>
    <row r="45" spans="1:8" x14ac:dyDescent="0.3">
      <c r="C45" s="15" t="s">
        <v>35</v>
      </c>
      <c r="D45" s="18">
        <v>5</v>
      </c>
      <c r="E45" s="15" t="s">
        <v>36</v>
      </c>
      <c r="F45" s="15">
        <f>IF(OR(F44="",D45=""),"", ROUND(PRODUCT(D45,F44)/100,2))</f>
        <v>596.25</v>
      </c>
      <c r="G45" s="37" t="str">
        <f>IF(D45="", "Nurodykite taikomą PVM dydį", "")</f>
        <v/>
      </c>
    </row>
    <row r="46" spans="1:8" x14ac:dyDescent="0.3">
      <c r="E46" s="15" t="s">
        <v>37</v>
      </c>
      <c r="F46" s="15">
        <f>IF(ISBLANK(F45), "", ROUND(SUM(F44:F45),2))</f>
        <v>12521.25</v>
      </c>
    </row>
    <row r="50" spans="1:8" x14ac:dyDescent="0.3">
      <c r="A50" s="12" t="s">
        <v>49</v>
      </c>
      <c r="B50" s="27" t="s">
        <v>50</v>
      </c>
    </row>
    <row r="52" spans="1:8" x14ac:dyDescent="0.3">
      <c r="A52" s="12" t="s">
        <v>24</v>
      </c>
    </row>
    <row r="53" spans="1:8" s="34" customFormat="1" ht="100.8" x14ac:dyDescent="0.3">
      <c r="A53" s="32" t="s">
        <v>25</v>
      </c>
      <c r="B53" s="33" t="s">
        <v>26</v>
      </c>
      <c r="C53" s="32" t="s">
        <v>27</v>
      </c>
      <c r="D53" s="32" t="s">
        <v>28</v>
      </c>
      <c r="E53" s="32" t="s">
        <v>29</v>
      </c>
      <c r="F53" s="32" t="s">
        <v>30</v>
      </c>
      <c r="G53" s="33" t="s">
        <v>31</v>
      </c>
      <c r="H53" s="33" t="s">
        <v>32</v>
      </c>
    </row>
    <row r="54" spans="1:8" x14ac:dyDescent="0.3">
      <c r="A54" s="15" t="s">
        <v>51</v>
      </c>
      <c r="B54" s="29" t="s">
        <v>52</v>
      </c>
      <c r="C54" s="16"/>
      <c r="D54" s="16"/>
      <c r="E54" s="16"/>
      <c r="F54" s="16"/>
      <c r="G54" s="30"/>
      <c r="H54" s="30"/>
    </row>
    <row r="55" spans="1:8" ht="43.2" x14ac:dyDescent="0.3">
      <c r="A55" s="16" t="s">
        <v>53</v>
      </c>
      <c r="B55" s="30" t="s">
        <v>52</v>
      </c>
      <c r="C55" s="35">
        <v>400</v>
      </c>
      <c r="D55" s="35" t="s">
        <v>33</v>
      </c>
      <c r="E55" s="17">
        <v>3.4</v>
      </c>
      <c r="F55" s="16">
        <f>IF(ISBLANK(E55),"", PRODUCT(C55,E55))</f>
        <v>1360</v>
      </c>
      <c r="G55" s="38" t="s">
        <v>96</v>
      </c>
      <c r="H55" s="30"/>
    </row>
    <row r="56" spans="1:8" ht="78" customHeight="1" x14ac:dyDescent="0.3">
      <c r="A56" s="16" t="s">
        <v>54</v>
      </c>
      <c r="B56" s="36" t="s">
        <v>95</v>
      </c>
      <c r="C56" s="16"/>
      <c r="D56" s="16"/>
      <c r="E56" s="16"/>
      <c r="F56" s="16"/>
      <c r="G56" s="30"/>
      <c r="H56" s="38" t="s">
        <v>97</v>
      </c>
    </row>
    <row r="57" spans="1:8" x14ac:dyDescent="0.3">
      <c r="E57" s="15" t="s">
        <v>34</v>
      </c>
      <c r="F57" s="15">
        <f>IF((COUNT(C55:C56)&lt;&gt;COUNT(F55:F56)),"", ROUND(SUM(F55:F56),2))</f>
        <v>1360</v>
      </c>
      <c r="G57" s="37" t="str">
        <f>IF((COUNT(C55:C56)&lt;&gt;COUNT(F55:F56)),"Neužpildytos visų objektų kainos", "")</f>
        <v/>
      </c>
    </row>
    <row r="58" spans="1:8" x14ac:dyDescent="0.3">
      <c r="C58" s="15" t="s">
        <v>35</v>
      </c>
      <c r="D58" s="18">
        <v>5</v>
      </c>
      <c r="E58" s="15" t="s">
        <v>36</v>
      </c>
      <c r="F58" s="15">
        <f>IF(OR(F57="",D58=""),"", ROUND(PRODUCT(D58,F57)/100,2))</f>
        <v>68</v>
      </c>
      <c r="G58" s="37" t="str">
        <f>IF(D58="", "Nurodykite taikomą PVM dydį", "")</f>
        <v/>
      </c>
    </row>
    <row r="59" spans="1:8" x14ac:dyDescent="0.3">
      <c r="E59" s="15" t="s">
        <v>37</v>
      </c>
      <c r="F59" s="15">
        <f>IF(ISBLANK(F58), "", ROUND(SUM(F57:F58),2))</f>
        <v>1428</v>
      </c>
    </row>
    <row r="65" spans="1:8" x14ac:dyDescent="0.3">
      <c r="A65" s="12" t="s">
        <v>55</v>
      </c>
      <c r="B65" s="27" t="s">
        <v>56</v>
      </c>
    </row>
    <row r="67" spans="1:8" x14ac:dyDescent="0.3">
      <c r="A67" s="12" t="s">
        <v>24</v>
      </c>
    </row>
    <row r="68" spans="1:8" s="34" customFormat="1" ht="100.8" x14ac:dyDescent="0.3">
      <c r="A68" s="32" t="s">
        <v>25</v>
      </c>
      <c r="B68" s="33" t="s">
        <v>26</v>
      </c>
      <c r="C68" s="32" t="s">
        <v>27</v>
      </c>
      <c r="D68" s="32" t="s">
        <v>28</v>
      </c>
      <c r="E68" s="32" t="s">
        <v>29</v>
      </c>
      <c r="F68" s="32" t="s">
        <v>30</v>
      </c>
      <c r="G68" s="33" t="s">
        <v>31</v>
      </c>
      <c r="H68" s="33" t="s">
        <v>32</v>
      </c>
    </row>
    <row r="69" spans="1:8" x14ac:dyDescent="0.3">
      <c r="A69" s="15" t="s">
        <v>57</v>
      </c>
      <c r="B69" s="29" t="s">
        <v>58</v>
      </c>
      <c r="C69" s="16"/>
      <c r="D69" s="16"/>
      <c r="E69" s="16"/>
      <c r="F69" s="16"/>
      <c r="G69" s="30"/>
      <c r="H69" s="30"/>
    </row>
    <row r="70" spans="1:8" ht="43.2" x14ac:dyDescent="0.3">
      <c r="A70" s="16" t="s">
        <v>59</v>
      </c>
      <c r="B70" s="30" t="s">
        <v>58</v>
      </c>
      <c r="C70" s="35">
        <v>1000</v>
      </c>
      <c r="D70" s="35" t="s">
        <v>33</v>
      </c>
      <c r="E70" s="17">
        <v>7.5</v>
      </c>
      <c r="F70" s="16">
        <f>IF(ISBLANK(E70),"", PRODUCT(C70,E70))</f>
        <v>7500</v>
      </c>
      <c r="G70" s="38" t="s">
        <v>100</v>
      </c>
      <c r="H70" s="30"/>
    </row>
    <row r="71" spans="1:8" ht="158.4" x14ac:dyDescent="0.3">
      <c r="A71" s="16" t="s">
        <v>60</v>
      </c>
      <c r="B71" s="30" t="s">
        <v>61</v>
      </c>
      <c r="C71" s="35"/>
      <c r="D71" s="35"/>
      <c r="E71" s="16"/>
      <c r="F71" s="16"/>
      <c r="G71" s="30"/>
      <c r="H71" s="38" t="s">
        <v>101</v>
      </c>
    </row>
    <row r="72" spans="1:8" x14ac:dyDescent="0.3">
      <c r="E72" s="15" t="s">
        <v>34</v>
      </c>
      <c r="F72" s="15">
        <f>IF((COUNT(C70:C71)&lt;&gt;COUNT(F70:F71)),"", ROUND(SUM(F70:F71),2))</f>
        <v>7500</v>
      </c>
      <c r="G72" s="37" t="str">
        <f>IF((COUNT(C70:C71)&lt;&gt;COUNT(F70:F71)),"Neužpildytos visų objektų kainos", "")</f>
        <v/>
      </c>
    </row>
    <row r="73" spans="1:8" x14ac:dyDescent="0.3">
      <c r="C73" s="15" t="s">
        <v>35</v>
      </c>
      <c r="D73" s="18">
        <v>5</v>
      </c>
      <c r="E73" s="15" t="s">
        <v>36</v>
      </c>
      <c r="F73" s="15">
        <f>IF(OR(F72="",D73=""),"", ROUND(PRODUCT(D73,F72)/100,2))</f>
        <v>375</v>
      </c>
      <c r="G73" s="37" t="str">
        <f>IF(D73="", "Nurodykite taikomą PVM dydį", "")</f>
        <v/>
      </c>
    </row>
    <row r="74" spans="1:8" x14ac:dyDescent="0.3">
      <c r="E74" s="15" t="s">
        <v>37</v>
      </c>
      <c r="F74" s="15">
        <f>IF(ISBLANK(F73), "", ROUND(SUM(F72:F73),2))</f>
        <v>7875</v>
      </c>
    </row>
    <row r="80" spans="1:8" x14ac:dyDescent="0.3">
      <c r="A80" s="12" t="s">
        <v>62</v>
      </c>
      <c r="B80" s="27" t="s">
        <v>63</v>
      </c>
    </row>
    <row r="82" spans="1:8" x14ac:dyDescent="0.3">
      <c r="A82" s="12" t="s">
        <v>24</v>
      </c>
    </row>
    <row r="83" spans="1:8" s="34" customFormat="1" ht="100.8" x14ac:dyDescent="0.3">
      <c r="A83" s="32" t="s">
        <v>25</v>
      </c>
      <c r="B83" s="33" t="s">
        <v>26</v>
      </c>
      <c r="C83" s="32" t="s">
        <v>27</v>
      </c>
      <c r="D83" s="32" t="s">
        <v>28</v>
      </c>
      <c r="E83" s="32" t="s">
        <v>29</v>
      </c>
      <c r="F83" s="32" t="s">
        <v>30</v>
      </c>
      <c r="G83" s="33" t="s">
        <v>31</v>
      </c>
      <c r="H83" s="33" t="s">
        <v>32</v>
      </c>
    </row>
    <row r="84" spans="1:8" x14ac:dyDescent="0.3">
      <c r="A84" s="15" t="s">
        <v>64</v>
      </c>
      <c r="B84" s="29" t="s">
        <v>65</v>
      </c>
      <c r="C84" s="16"/>
      <c r="D84" s="16"/>
      <c r="E84" s="16"/>
      <c r="F84" s="16"/>
      <c r="G84" s="30"/>
      <c r="H84" s="30"/>
    </row>
    <row r="85" spans="1:8" ht="43.2" x14ac:dyDescent="0.3">
      <c r="A85" s="16" t="s">
        <v>66</v>
      </c>
      <c r="B85" s="30" t="s">
        <v>65</v>
      </c>
      <c r="C85" s="35">
        <v>50</v>
      </c>
      <c r="D85" s="35" t="s">
        <v>33</v>
      </c>
      <c r="E85" s="17">
        <v>45</v>
      </c>
      <c r="F85" s="16">
        <f>IF(ISBLANK(E85),"", PRODUCT(C85,E85))</f>
        <v>2250</v>
      </c>
      <c r="G85" s="38" t="s">
        <v>98</v>
      </c>
      <c r="H85" s="30"/>
    </row>
    <row r="86" spans="1:8" ht="214.2" customHeight="1" x14ac:dyDescent="0.3">
      <c r="A86" s="16" t="s">
        <v>67</v>
      </c>
      <c r="B86" s="41" t="s">
        <v>92</v>
      </c>
      <c r="C86" s="16"/>
      <c r="D86" s="16"/>
      <c r="E86" s="16"/>
      <c r="F86" s="16"/>
      <c r="G86" s="30"/>
      <c r="H86" s="38" t="s">
        <v>99</v>
      </c>
    </row>
    <row r="87" spans="1:8" x14ac:dyDescent="0.3">
      <c r="E87" s="15" t="s">
        <v>34</v>
      </c>
      <c r="F87" s="15">
        <f>IF((COUNT(C85:C86)&lt;&gt;COUNT(F85:F86)),"", ROUND(SUM(F85:F86),2))</f>
        <v>2250</v>
      </c>
      <c r="G87" s="37" t="str">
        <f>IF((COUNT(C85:C86)&lt;&gt;COUNT(F85:F86)),"Neužpildytos visų objektų kainos", "")</f>
        <v/>
      </c>
    </row>
    <row r="88" spans="1:8" x14ac:dyDescent="0.3">
      <c r="C88" s="15" t="s">
        <v>35</v>
      </c>
      <c r="D88" s="18">
        <v>5</v>
      </c>
      <c r="E88" s="15" t="s">
        <v>36</v>
      </c>
      <c r="F88" s="15">
        <f>IF(OR(F87="",D88=""),"", ROUND(PRODUCT(D88,F87)/100,2))</f>
        <v>112.5</v>
      </c>
      <c r="G88" s="37" t="str">
        <f>IF(D88="", "Nurodykite taikomą PVM dydį", "")</f>
        <v/>
      </c>
    </row>
    <row r="89" spans="1:8" x14ac:dyDescent="0.3">
      <c r="E89" s="15" t="s">
        <v>37</v>
      </c>
      <c r="F89" s="15">
        <f>IF(ISBLANK(F88), "", ROUND(SUM(F87:F88),2))</f>
        <v>2362.5</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62" t="s">
        <v>68</v>
      </c>
      <c r="B2" s="42"/>
      <c r="C2" s="42"/>
      <c r="D2" s="42"/>
      <c r="E2" s="42"/>
      <c r="F2" s="42"/>
      <c r="G2" s="42"/>
      <c r="H2" s="42"/>
      <c r="I2" s="42"/>
      <c r="J2" s="42"/>
      <c r="K2" s="42"/>
    </row>
    <row r="3" spans="1:11" x14ac:dyDescent="0.3">
      <c r="A3" s="42"/>
      <c r="B3" s="42"/>
      <c r="C3" s="42"/>
      <c r="D3" s="42"/>
      <c r="E3" s="42"/>
      <c r="F3" s="42"/>
      <c r="G3" s="42"/>
      <c r="H3" s="42"/>
      <c r="I3" s="42"/>
      <c r="J3" s="42"/>
      <c r="K3" s="42"/>
    </row>
    <row r="4" spans="1:11" ht="16.05" customHeight="1" thickBot="1" x14ac:dyDescent="0.35">
      <c r="A4" s="6"/>
      <c r="B4" s="6"/>
      <c r="C4" s="6"/>
      <c r="D4" s="6"/>
      <c r="E4" s="6"/>
      <c r="F4" s="6"/>
      <c r="G4" s="6"/>
      <c r="H4" s="6"/>
      <c r="I4" s="6"/>
      <c r="J4" s="6"/>
    </row>
    <row r="5" spans="1:11" ht="48" customHeight="1" x14ac:dyDescent="0.3">
      <c r="A5" s="80" t="s">
        <v>69</v>
      </c>
      <c r="B5" s="69"/>
      <c r="C5" s="67" t="s">
        <v>70</v>
      </c>
      <c r="D5" s="68"/>
      <c r="E5" s="69"/>
      <c r="F5" s="67" t="s">
        <v>71</v>
      </c>
      <c r="G5" s="68"/>
      <c r="H5" s="69"/>
      <c r="I5" s="67" t="s">
        <v>72</v>
      </c>
      <c r="J5" s="69"/>
      <c r="K5" s="8" t="s">
        <v>73</v>
      </c>
    </row>
    <row r="6" spans="1:11" ht="49.05" customHeight="1" x14ac:dyDescent="0.3">
      <c r="A6" s="58"/>
      <c r="B6" s="47"/>
      <c r="C6" s="64"/>
      <c r="D6" s="60"/>
      <c r="E6" s="47"/>
      <c r="F6" s="64"/>
      <c r="G6" s="60"/>
      <c r="H6" s="47"/>
      <c r="I6" s="64"/>
      <c r="J6" s="47"/>
      <c r="K6" s="19"/>
    </row>
    <row r="7" spans="1:11" ht="49.05" customHeight="1" x14ac:dyDescent="0.3">
      <c r="A7" s="58"/>
      <c r="B7" s="47"/>
      <c r="C7" s="64"/>
      <c r="D7" s="60"/>
      <c r="E7" s="47"/>
      <c r="F7" s="64"/>
      <c r="G7" s="60"/>
      <c r="H7" s="47"/>
      <c r="I7" s="64"/>
      <c r="J7" s="47"/>
      <c r="K7" s="19"/>
    </row>
    <row r="8" spans="1:11" ht="49.05" customHeight="1" x14ac:dyDescent="0.3">
      <c r="A8" s="58"/>
      <c r="B8" s="47"/>
      <c r="C8" s="64"/>
      <c r="D8" s="60"/>
      <c r="E8" s="47"/>
      <c r="F8" s="64"/>
      <c r="G8" s="60"/>
      <c r="H8" s="47"/>
      <c r="I8" s="64"/>
      <c r="J8" s="47"/>
      <c r="K8" s="19"/>
    </row>
    <row r="9" spans="1:11" ht="49.05" customHeight="1" x14ac:dyDescent="0.3">
      <c r="A9" s="58"/>
      <c r="B9" s="47"/>
      <c r="C9" s="64"/>
      <c r="D9" s="60"/>
      <c r="E9" s="47"/>
      <c r="F9" s="64"/>
      <c r="G9" s="60"/>
      <c r="H9" s="47"/>
      <c r="I9" s="64"/>
      <c r="J9" s="47"/>
      <c r="K9" s="19"/>
    </row>
    <row r="10" spans="1:11" ht="49.05" customHeight="1" x14ac:dyDescent="0.3">
      <c r="A10" s="58"/>
      <c r="B10" s="47"/>
      <c r="C10" s="64"/>
      <c r="D10" s="60"/>
      <c r="E10" s="47"/>
      <c r="F10" s="64"/>
      <c r="G10" s="60"/>
      <c r="H10" s="47"/>
      <c r="I10" s="64"/>
      <c r="J10" s="47"/>
      <c r="K10" s="19"/>
    </row>
    <row r="11" spans="1:11" ht="49.05" customHeight="1" x14ac:dyDescent="0.3">
      <c r="A11" s="58"/>
      <c r="B11" s="47"/>
      <c r="C11" s="64"/>
      <c r="D11" s="60"/>
      <c r="E11" s="47"/>
      <c r="F11" s="64"/>
      <c r="G11" s="60"/>
      <c r="H11" s="47"/>
      <c r="I11" s="64"/>
      <c r="J11" s="47"/>
      <c r="K11" s="19"/>
    </row>
    <row r="12" spans="1:11" ht="49.05" customHeight="1" x14ac:dyDescent="0.3">
      <c r="A12" s="58"/>
      <c r="B12" s="47"/>
      <c r="C12" s="64"/>
      <c r="D12" s="60"/>
      <c r="E12" s="47"/>
      <c r="F12" s="64"/>
      <c r="G12" s="60"/>
      <c r="H12" s="47"/>
      <c r="I12" s="64"/>
      <c r="J12" s="47"/>
      <c r="K12" s="19"/>
    </row>
    <row r="13" spans="1:11" ht="49.05" customHeight="1" x14ac:dyDescent="0.3">
      <c r="A13" s="58"/>
      <c r="B13" s="47"/>
      <c r="C13" s="64"/>
      <c r="D13" s="60"/>
      <c r="E13" s="47"/>
      <c r="F13" s="64"/>
      <c r="G13" s="60"/>
      <c r="H13" s="47"/>
      <c r="I13" s="64"/>
      <c r="J13" s="47"/>
      <c r="K13" s="19"/>
    </row>
    <row r="14" spans="1:11" ht="49.05" customHeight="1" x14ac:dyDescent="0.3">
      <c r="A14" s="58"/>
      <c r="B14" s="47"/>
      <c r="C14" s="64"/>
      <c r="D14" s="60"/>
      <c r="E14" s="47"/>
      <c r="F14" s="64"/>
      <c r="G14" s="60"/>
      <c r="H14" s="47"/>
      <c r="I14" s="64"/>
      <c r="J14" s="47"/>
      <c r="K14" s="19"/>
    </row>
    <row r="15" spans="1:11" ht="48" customHeight="1" thickBot="1" x14ac:dyDescent="0.35">
      <c r="A15" s="85"/>
      <c r="B15" s="74"/>
      <c r="C15" s="79"/>
      <c r="D15" s="73"/>
      <c r="E15" s="74"/>
      <c r="F15" s="79"/>
      <c r="G15" s="73"/>
      <c r="H15" s="74"/>
      <c r="I15" s="79"/>
      <c r="J15" s="74"/>
      <c r="K15" s="20"/>
    </row>
    <row r="16" spans="1:11" ht="18.899999999999999" customHeight="1" x14ac:dyDescent="0.3">
      <c r="A16" s="9"/>
      <c r="B16" s="9"/>
      <c r="C16" s="9"/>
      <c r="D16" s="9"/>
      <c r="E16" s="9"/>
      <c r="F16" s="9"/>
      <c r="G16" s="9"/>
      <c r="H16" s="9"/>
      <c r="I16" s="9"/>
      <c r="J16" s="9"/>
      <c r="K16" s="10"/>
    </row>
    <row r="17" spans="1:11" ht="49.05" customHeight="1" x14ac:dyDescent="0.3">
      <c r="A17" s="70" t="s">
        <v>74</v>
      </c>
      <c r="B17" s="42"/>
      <c r="C17" s="42"/>
      <c r="D17" s="42"/>
      <c r="E17" s="42"/>
      <c r="F17" s="42"/>
      <c r="G17" s="42"/>
      <c r="H17" s="42"/>
      <c r="I17" s="42"/>
      <c r="J17" s="42"/>
      <c r="K17" s="42"/>
    </row>
    <row r="18" spans="1:11" ht="16.05" customHeight="1" thickBot="1" x14ac:dyDescent="0.35">
      <c r="A18" s="9"/>
      <c r="B18" s="9"/>
      <c r="C18" s="9"/>
      <c r="D18" s="9"/>
      <c r="E18" s="9"/>
      <c r="F18" s="9"/>
      <c r="G18" s="9"/>
      <c r="H18" s="9"/>
      <c r="I18" s="9"/>
      <c r="J18" s="9"/>
      <c r="K18" s="10"/>
    </row>
    <row r="19" spans="1:11" ht="49.05" customHeight="1" x14ac:dyDescent="0.3">
      <c r="A19" s="80" t="s">
        <v>26</v>
      </c>
      <c r="B19" s="69"/>
      <c r="C19" s="67" t="s">
        <v>70</v>
      </c>
      <c r="D19" s="68"/>
      <c r="E19" s="69"/>
      <c r="F19" s="67" t="s">
        <v>75</v>
      </c>
      <c r="G19" s="68"/>
      <c r="H19" s="69"/>
      <c r="I19" s="83" t="s">
        <v>72</v>
      </c>
      <c r="J19" s="84"/>
      <c r="K19" s="10"/>
    </row>
    <row r="20" spans="1:11" ht="49.05" customHeight="1" x14ac:dyDescent="0.3">
      <c r="A20" s="58"/>
      <c r="B20" s="47"/>
      <c r="C20" s="64"/>
      <c r="D20" s="60"/>
      <c r="E20" s="47"/>
      <c r="F20" s="64"/>
      <c r="G20" s="60"/>
      <c r="H20" s="47"/>
      <c r="I20" s="66"/>
      <c r="J20" s="61"/>
      <c r="K20" s="10"/>
    </row>
    <row r="21" spans="1:11" ht="49.05" customHeight="1" x14ac:dyDescent="0.3">
      <c r="A21" s="58"/>
      <c r="B21" s="47"/>
      <c r="C21" s="64"/>
      <c r="D21" s="60"/>
      <c r="E21" s="47"/>
      <c r="F21" s="64"/>
      <c r="G21" s="60"/>
      <c r="H21" s="47"/>
      <c r="I21" s="66"/>
      <c r="J21" s="61"/>
      <c r="K21" s="10"/>
    </row>
    <row r="22" spans="1:11" ht="49.05" customHeight="1" x14ac:dyDescent="0.3">
      <c r="A22" s="58"/>
      <c r="B22" s="47"/>
      <c r="C22" s="64"/>
      <c r="D22" s="60"/>
      <c r="E22" s="47"/>
      <c r="F22" s="64"/>
      <c r="G22" s="60"/>
      <c r="H22" s="47"/>
      <c r="I22" s="66"/>
      <c r="J22" s="61"/>
      <c r="K22" s="10"/>
    </row>
    <row r="23" spans="1:11" ht="49.05" customHeight="1" x14ac:dyDescent="0.3">
      <c r="A23" s="58"/>
      <c r="B23" s="47"/>
      <c r="C23" s="64"/>
      <c r="D23" s="60"/>
      <c r="E23" s="47"/>
      <c r="F23" s="64"/>
      <c r="G23" s="60"/>
      <c r="H23" s="47"/>
      <c r="I23" s="66"/>
      <c r="J23" s="61"/>
      <c r="K23" s="10"/>
    </row>
    <row r="24" spans="1:11" ht="49.05" customHeight="1" x14ac:dyDescent="0.3">
      <c r="A24" s="58"/>
      <c r="B24" s="47"/>
      <c r="C24" s="64"/>
      <c r="D24" s="60"/>
      <c r="E24" s="47"/>
      <c r="F24" s="64"/>
      <c r="G24" s="60"/>
      <c r="H24" s="47"/>
      <c r="I24" s="66"/>
      <c r="J24" s="61"/>
      <c r="K24" s="10"/>
    </row>
    <row r="25" spans="1:11" ht="49.05" customHeight="1" x14ac:dyDescent="0.3">
      <c r="A25" s="58"/>
      <c r="B25" s="47"/>
      <c r="C25" s="64"/>
      <c r="D25" s="60"/>
      <c r="E25" s="47"/>
      <c r="F25" s="64"/>
      <c r="G25" s="60"/>
      <c r="H25" s="47"/>
      <c r="I25" s="66"/>
      <c r="J25" s="61"/>
      <c r="K25" s="10"/>
    </row>
    <row r="26" spans="1:11" ht="49.05" customHeight="1" x14ac:dyDescent="0.3">
      <c r="A26" s="58"/>
      <c r="B26" s="47"/>
      <c r="C26" s="64"/>
      <c r="D26" s="60"/>
      <c r="E26" s="47"/>
      <c r="F26" s="64"/>
      <c r="G26" s="60"/>
      <c r="H26" s="47"/>
      <c r="I26" s="66"/>
      <c r="J26" s="61"/>
      <c r="K26" s="10"/>
    </row>
    <row r="27" spans="1:11" ht="49.05" customHeight="1" x14ac:dyDescent="0.3">
      <c r="A27" s="58"/>
      <c r="B27" s="47"/>
      <c r="C27" s="64"/>
      <c r="D27" s="60"/>
      <c r="E27" s="47"/>
      <c r="F27" s="64"/>
      <c r="G27" s="60"/>
      <c r="H27" s="47"/>
      <c r="I27" s="66"/>
      <c r="J27" s="61"/>
      <c r="K27" s="10"/>
    </row>
    <row r="28" spans="1:11" ht="49.05" customHeight="1" x14ac:dyDescent="0.3">
      <c r="A28" s="58"/>
      <c r="B28" s="47"/>
      <c r="C28" s="64"/>
      <c r="D28" s="60"/>
      <c r="E28" s="47"/>
      <c r="F28" s="64"/>
      <c r="G28" s="60"/>
      <c r="H28" s="47"/>
      <c r="I28" s="66"/>
      <c r="J28" s="61"/>
      <c r="K28" s="10"/>
    </row>
    <row r="29" spans="1:11" ht="49.05" customHeight="1" x14ac:dyDescent="0.3">
      <c r="A29" s="58"/>
      <c r="B29" s="47"/>
      <c r="C29" s="64"/>
      <c r="D29" s="60"/>
      <c r="E29" s="47"/>
      <c r="F29" s="64"/>
      <c r="G29" s="60"/>
      <c r="H29" s="47"/>
      <c r="I29" s="66"/>
      <c r="J29" s="61"/>
      <c r="K29" s="10"/>
    </row>
    <row r="31" spans="1:11" ht="33" customHeight="1" x14ac:dyDescent="0.3">
      <c r="A31" s="71"/>
      <c r="B31" s="42"/>
      <c r="C31" s="42"/>
      <c r="D31" s="42"/>
      <c r="E31" s="42"/>
      <c r="F31" s="42"/>
      <c r="G31" s="42"/>
      <c r="H31" s="42"/>
      <c r="I31" s="42"/>
      <c r="J31" s="42"/>
    </row>
    <row r="33" spans="1:10" ht="16.05" customHeight="1" x14ac:dyDescent="0.3">
      <c r="A33" s="82" t="s">
        <v>76</v>
      </c>
      <c r="B33" s="42"/>
      <c r="C33" s="42"/>
      <c r="D33" s="42"/>
      <c r="E33" s="42"/>
      <c r="F33" s="42"/>
      <c r="G33" s="42"/>
      <c r="H33" s="42"/>
      <c r="I33" s="42"/>
      <c r="J33" s="42"/>
    </row>
    <row r="34" spans="1:10" ht="16.05" customHeight="1" thickBot="1" x14ac:dyDescent="0.35"/>
    <row r="35" spans="1:10" ht="16.05" customHeight="1" x14ac:dyDescent="0.3">
      <c r="A35" s="7" t="s">
        <v>25</v>
      </c>
      <c r="B35" s="86" t="s">
        <v>77</v>
      </c>
      <c r="C35" s="68"/>
      <c r="D35" s="68"/>
      <c r="E35" s="68"/>
      <c r="F35" s="68"/>
      <c r="G35" s="69"/>
      <c r="H35" s="87" t="s">
        <v>78</v>
      </c>
      <c r="I35" s="68"/>
      <c r="J35" s="84"/>
    </row>
    <row r="36" spans="1:10" ht="48" customHeight="1" x14ac:dyDescent="0.3">
      <c r="A36" s="21" t="s">
        <v>79</v>
      </c>
      <c r="B36" s="65" t="s">
        <v>80</v>
      </c>
      <c r="C36" s="60"/>
      <c r="D36" s="60"/>
      <c r="E36" s="60"/>
      <c r="F36" s="60"/>
      <c r="G36" s="47"/>
      <c r="H36" s="59"/>
      <c r="I36" s="60"/>
      <c r="J36" s="61"/>
    </row>
    <row r="37" spans="1:10" ht="48" customHeight="1" x14ac:dyDescent="0.3">
      <c r="A37" s="21" t="s">
        <v>81</v>
      </c>
      <c r="B37" s="65" t="s">
        <v>82</v>
      </c>
      <c r="C37" s="60"/>
      <c r="D37" s="60"/>
      <c r="E37" s="60"/>
      <c r="F37" s="60"/>
      <c r="G37" s="47"/>
      <c r="H37" s="59"/>
      <c r="I37" s="60"/>
      <c r="J37" s="61"/>
    </row>
    <row r="38" spans="1:10" ht="48" customHeight="1" x14ac:dyDescent="0.3">
      <c r="A38" s="21" t="s">
        <v>83</v>
      </c>
      <c r="B38" s="65" t="s">
        <v>84</v>
      </c>
      <c r="C38" s="60"/>
      <c r="D38" s="60"/>
      <c r="E38" s="60"/>
      <c r="F38" s="60"/>
      <c r="G38" s="47"/>
      <c r="H38" s="59"/>
      <c r="I38" s="60"/>
      <c r="J38" s="61"/>
    </row>
    <row r="39" spans="1:10" ht="48" customHeight="1" x14ac:dyDescent="0.3">
      <c r="A39" s="21" t="s">
        <v>85</v>
      </c>
      <c r="B39" s="65" t="s">
        <v>86</v>
      </c>
      <c r="C39" s="60"/>
      <c r="D39" s="60"/>
      <c r="E39" s="60"/>
      <c r="F39" s="60"/>
      <c r="G39" s="47"/>
      <c r="H39" s="59"/>
      <c r="I39" s="60"/>
      <c r="J39" s="61"/>
    </row>
    <row r="40" spans="1:10" ht="48" customHeight="1" x14ac:dyDescent="0.3">
      <c r="A40" s="22"/>
      <c r="B40" s="63"/>
      <c r="C40" s="60"/>
      <c r="D40" s="60"/>
      <c r="E40" s="60"/>
      <c r="F40" s="60"/>
      <c r="G40" s="47"/>
      <c r="H40" s="59"/>
      <c r="I40" s="60"/>
      <c r="J40" s="61"/>
    </row>
    <row r="41" spans="1:10" ht="48" customHeight="1" x14ac:dyDescent="0.3">
      <c r="A41" s="22"/>
      <c r="B41" s="63"/>
      <c r="C41" s="60"/>
      <c r="D41" s="60"/>
      <c r="E41" s="60"/>
      <c r="F41" s="60"/>
      <c r="G41" s="47"/>
      <c r="H41" s="59"/>
      <c r="I41" s="60"/>
      <c r="J41" s="61"/>
    </row>
    <row r="42" spans="1:10" ht="48" customHeight="1" x14ac:dyDescent="0.3">
      <c r="A42" s="22"/>
      <c r="B42" s="63"/>
      <c r="C42" s="60"/>
      <c r="D42" s="60"/>
      <c r="E42" s="60"/>
      <c r="F42" s="60"/>
      <c r="G42" s="47"/>
      <c r="H42" s="59"/>
      <c r="I42" s="60"/>
      <c r="J42" s="61"/>
    </row>
    <row r="43" spans="1:10" ht="48" customHeight="1" x14ac:dyDescent="0.3">
      <c r="A43" s="22"/>
      <c r="B43" s="63"/>
      <c r="C43" s="60"/>
      <c r="D43" s="60"/>
      <c r="E43" s="60"/>
      <c r="F43" s="60"/>
      <c r="G43" s="47"/>
      <c r="H43" s="59"/>
      <c r="I43" s="60"/>
      <c r="J43" s="61"/>
    </row>
    <row r="44" spans="1:10" ht="48" customHeight="1" x14ac:dyDescent="0.3">
      <c r="A44" s="22"/>
      <c r="B44" s="63"/>
      <c r="C44" s="60"/>
      <c r="D44" s="60"/>
      <c r="E44" s="60"/>
      <c r="F44" s="60"/>
      <c r="G44" s="47"/>
      <c r="H44" s="59"/>
      <c r="I44" s="60"/>
      <c r="J44" s="61"/>
    </row>
    <row r="45" spans="1:10" ht="48" customHeight="1" x14ac:dyDescent="0.3">
      <c r="A45" s="22"/>
      <c r="B45" s="63"/>
      <c r="C45" s="60"/>
      <c r="D45" s="60"/>
      <c r="E45" s="60"/>
      <c r="F45" s="60"/>
      <c r="G45" s="47"/>
      <c r="H45" s="59"/>
      <c r="I45" s="60"/>
      <c r="J45" s="61"/>
    </row>
    <row r="46" spans="1:10" ht="49.05" customHeight="1" thickBot="1" x14ac:dyDescent="0.35">
      <c r="A46" s="23"/>
      <c r="B46" s="72"/>
      <c r="C46" s="73"/>
      <c r="D46" s="73"/>
      <c r="E46" s="73"/>
      <c r="F46" s="73"/>
      <c r="G46" s="74"/>
      <c r="H46" s="75"/>
      <c r="I46" s="76"/>
      <c r="J46" s="77"/>
    </row>
    <row r="48" spans="1:10" ht="102" customHeight="1" x14ac:dyDescent="0.3">
      <c r="A48" s="71" t="s">
        <v>87</v>
      </c>
      <c r="B48" s="42"/>
      <c r="C48" s="42"/>
      <c r="D48" s="42"/>
      <c r="E48" s="42"/>
      <c r="F48" s="42"/>
      <c r="G48" s="42"/>
      <c r="H48" s="42"/>
      <c r="I48" s="42"/>
      <c r="J48" s="42"/>
    </row>
    <row r="51" spans="1:10" x14ac:dyDescent="0.3">
      <c r="A51" s="78" t="s">
        <v>88</v>
      </c>
      <c r="B51" s="42"/>
      <c r="C51" s="42"/>
      <c r="D51" s="42"/>
      <c r="E51" s="81"/>
      <c r="F51" s="42"/>
      <c r="G51" s="42"/>
      <c r="H51" s="42"/>
      <c r="I51" s="42"/>
      <c r="J51" s="42"/>
    </row>
    <row r="53" spans="1:10" x14ac:dyDescent="0.3">
      <c r="A53" s="78" t="s">
        <v>89</v>
      </c>
      <c r="B53" s="42"/>
      <c r="C53" s="42"/>
      <c r="D53" s="42"/>
      <c r="E53" s="81"/>
      <c r="F53" s="42"/>
      <c r="G53" s="42"/>
      <c r="H53" s="42"/>
      <c r="I53" s="42"/>
      <c r="J53" s="42"/>
    </row>
    <row r="100" spans="1:1" ht="15.6" x14ac:dyDescent="0.3">
      <c r="A100" t="s">
        <v>90</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FZJ6XTJY6WQ3-1352427771-477903</_dlc_DocId>
    <_dlc_DocIdUrl xmlns="f401bc6b-16ae-4eec-874e-4b24bc321f82">
      <Url>https://bbraun.sharepoint.com/sites/bbraun_eis_ltmedical/_layouts/15/DocIdRedir.aspx?ID=FZJ6XTJY6WQ3-1352427771-477903</Url>
      <Description>FZJ6XTJY6WQ3-1352427771-477903</Description>
    </_dlc_DocIdUrl>
  </documentManagement>
</p:properties>
</file>

<file path=customXml/itemProps1.xml><?xml version="1.0" encoding="utf-8"?>
<ds:datastoreItem xmlns:ds="http://schemas.openxmlformats.org/officeDocument/2006/customXml" ds:itemID="{AEFF4D0E-0FD8-46A6-81AD-D73F218234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F64139-D70F-40D2-BBA6-F25B68CA928D}">
  <ds:schemaRefs>
    <ds:schemaRef ds:uri="http://schemas.microsoft.com/sharepoint/events"/>
  </ds:schemaRefs>
</ds:datastoreItem>
</file>

<file path=customXml/itemProps3.xml><?xml version="1.0" encoding="utf-8"?>
<ds:datastoreItem xmlns:ds="http://schemas.openxmlformats.org/officeDocument/2006/customXml" ds:itemID="{E595CC9D-5B86-4ADC-A04A-1C72AD63B44C}">
  <ds:schemaRefs>
    <ds:schemaRef ds:uri="http://schemas.microsoft.com/sharepoint/v3/contenttype/forms"/>
  </ds:schemaRefs>
</ds:datastoreItem>
</file>

<file path=customXml/itemProps4.xml><?xml version="1.0" encoding="utf-8"?>
<ds:datastoreItem xmlns:ds="http://schemas.openxmlformats.org/officeDocument/2006/customXml" ds:itemID="{FC897EB1-C707-4A93-80A7-F6D49451CAE6}">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2023-04-04T12:16:45Z</dcterms:created>
  <dcterms:modified xsi:type="dcterms:W3CDTF">2025-08-05T08:45:51Z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2025-06-03T09:56:49Z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219326e6-0713-402a-b4ec-460c1d66b9b4</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4166a4d7-a190-473b-81f4-1fd3235693b4</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