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.baltrusaite\Desktop\TP\vienkartinės\Sutartys\Braun\"/>
    </mc:Choice>
  </mc:AlternateContent>
  <xr:revisionPtr revIDLastSave="0" documentId="13_ncr:1_{0C2538A4-06FF-451D-80E6-6E81F8B8C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38" i="1"/>
  <c r="F32" i="1"/>
  <c r="F26" i="1"/>
  <c r="G44" i="1" l="1"/>
  <c r="F44" i="1"/>
  <c r="F45" i="1" s="1"/>
  <c r="F46" i="1" s="1"/>
</calcChain>
</file>

<file path=xl/sharedStrings.xml><?xml version="1.0" encoding="utf-8"?>
<sst xmlns="http://schemas.openxmlformats.org/spreadsheetml/2006/main" count="92" uniqueCount="70">
  <si>
    <t>VIENKARTINĖS MEDICININĖS PASKIRTIES PRIEMONĖS</t>
  </si>
  <si>
    <t>Kam:</t>
  </si>
  <si>
    <t>Viešoji įstaiga CPO LT</t>
  </si>
  <si>
    <t>Data:</t>
  </si>
  <si>
    <t>Nr.:</t>
  </si>
  <si>
    <t>Vieta: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</si>
  <si>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</si>
  <si>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</si>
  <si>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</si>
  <si>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</si>
  <si>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</si>
  <si>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</si>
  <si>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</si>
  <si>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</si>
  <si>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</si>
  <si>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1. DALIS</t>
  </si>
  <si>
    <t>ADATOS REGIONINEI ANESTEZIJAI</t>
  </si>
  <si>
    <t>Tiekėjo pasiūlymas:</t>
  </si>
  <si>
    <t>Nr.</t>
  </si>
  <si>
    <t>Pavadinimas</t>
  </si>
  <si>
    <t>Preliminarus kiekis</t>
  </si>
  <si>
    <t>Mato vienetas</t>
  </si>
  <si>
    <t>Įkainis be PVM, Eur</t>
  </si>
  <si>
    <t>Suma be PVM, Eur</t>
  </si>
  <si>
    <t>Gamintojas, modelis, prekės kodas</t>
  </si>
  <si>
    <t>1.</t>
  </si>
  <si>
    <t>Adatos regioninei anestezijai</t>
  </si>
  <si>
    <t>1.1.</t>
  </si>
  <si>
    <t>vnt.</t>
  </si>
  <si>
    <t>1.1.1.</t>
  </si>
  <si>
    <t xml:space="preserve">Dydis 20-24G. Ilgis 35; 50; 80; 100; 150 mm. </t>
  </si>
  <si>
    <t>1.1.2.</t>
  </si>
  <si>
    <t>Sterili, vienkartinė</t>
  </si>
  <si>
    <t>1.1.3.</t>
  </si>
  <si>
    <t>Supakuota po 1 vnt.</t>
  </si>
  <si>
    <t>1.1.4.</t>
  </si>
  <si>
    <t>Izoliuota metalinė adata su elektrodu, nukeipikliu, laidu  ir prailginimo linija</t>
  </si>
  <si>
    <t>1.1.5.</t>
  </si>
  <si>
    <t xml:space="preserve">Adatos su ne mažesne kaip 30° adatkočio nuopjova </t>
  </si>
  <si>
    <t>1.2.</t>
  </si>
  <si>
    <t>Adatos regioninei anestezijai su UG pozityviais žymekliais</t>
  </si>
  <si>
    <t>1.2.1.</t>
  </si>
  <si>
    <t>Dydis 20-22G. Ilgis 35; 50; 80; 100; 150 mm. Su laidu</t>
  </si>
  <si>
    <t>1.2.2.</t>
  </si>
  <si>
    <t>1.2.3.</t>
  </si>
  <si>
    <t xml:space="preserve"> Supakuota po 1 vnt.</t>
  </si>
  <si>
    <t>1.2.4.</t>
  </si>
  <si>
    <t>X formos UG žymekliai, kurie yra išdėstyti 3-mis segmentais (trumpas, trumpas, ilgas) aplink adatos ašį distalinėje adatos dalyje, ne mažiau 20mm ilgio atkarpoje</t>
  </si>
  <si>
    <t>1.2.5.</t>
  </si>
  <si>
    <t>1.3.</t>
  </si>
  <si>
    <t>1.3.1.</t>
  </si>
  <si>
    <t>Dydis 20-22G. Ilgis 35; 50; 80; 100; 150 mm. Be laido</t>
  </si>
  <si>
    <t>1.3.2.</t>
  </si>
  <si>
    <t>1.3.3.</t>
  </si>
  <si>
    <t>1.3.4.</t>
  </si>
  <si>
    <t xml:space="preserve">X formos UG žymekliai, kurie yra išdėstyti 3-mis segmentais (trumpas, trumpas, ilgas) aplink adatos ašį distalinėje adatos dalyje, ne mažiau 20mm ilgio atkarpoje.  </t>
  </si>
  <si>
    <t>1.3.5.</t>
  </si>
  <si>
    <t>Suma be PVM</t>
  </si>
  <si>
    <t>Taikomas PVM dydis (%)</t>
  </si>
  <si>
    <t>PVM suma</t>
  </si>
  <si>
    <t>Suma su PVM</t>
  </si>
  <si>
    <t>Dalies biudžetas su PVM: 22050 Eur</t>
  </si>
  <si>
    <t>Siūlomos prekės tikslūs parametrai ir parametrą pagrindžiančio dokumento puslapis</t>
  </si>
  <si>
    <t>Stimuplex A, k. 4894251; 4894539; 4894367; 4894502; 4894375; 4894260; 4894278</t>
  </si>
  <si>
    <t>Ultraplex kodai nuo 4892603-01 iki 4892615-01</t>
  </si>
  <si>
    <t>Stimuplex Ultra kodai nuo 4892503-01 iki 4892515-01</t>
  </si>
  <si>
    <t xml:space="preserve">Adatos su 30° adatkočio nuopjova </t>
  </si>
  <si>
    <t>Izoliuota metalinė adata su elektrodu, nukreipikliu, laidu  ir prailginimo linija</t>
  </si>
  <si>
    <t>Vilnius</t>
  </si>
  <si>
    <t>PIRKIMO SĄLYGŲ PRIEDAS Nr. 2.1."PASIŪLYMO FORMA"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</si>
</sst>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3" fillId="4" borderId="1" xfId="0" applyFont="1" applyFill="1" applyBorder="1" applyProtection="1">
      <protection locked="0"/>
    </xf>
    <xf numFmtId="0" fontId="3" fillId="3" borderId="0" xfId="0" applyFont="1" applyFill="1"/>
    <xf numFmtId="0" fontId="3" fillId="4" borderId="0" xfId="0" applyFont="1" applyFill="1" applyProtection="1">
      <protection locked="0"/>
    </xf>
    <xf numFmtId="0" fontId="4" fillId="3" borderId="2" xfId="0" applyFont="1" applyFill="1" applyBorder="1" applyAlignment="1">
      <alignment wrapText="1" shrinkToFit="1"/>
    </xf>
    <xf numFmtId="0" fontId="3" fillId="2" borderId="0" xfId="0" applyFont="1" applyFill="1" applyAlignment="1">
      <alignment wrapText="1" shrinkToFit="1"/>
    </xf>
    <xf numFmtId="0" fontId="3" fillId="3" borderId="2" xfId="0" applyFont="1" applyFill="1" applyBorder="1" applyAlignment="1">
      <alignment wrapText="1" shrinkToFit="1"/>
    </xf>
    <xf numFmtId="0" fontId="3" fillId="5" borderId="2" xfId="0" applyFont="1" applyFill="1" applyBorder="1" applyAlignment="1" applyProtection="1">
      <alignment wrapText="1" shrinkToFit="1"/>
      <protection locked="0"/>
    </xf>
    <xf numFmtId="0" fontId="3" fillId="4" borderId="2" xfId="0" applyFont="1" applyFill="1" applyBorder="1" applyAlignment="1" applyProtection="1">
      <alignment wrapText="1" shrinkToFit="1"/>
      <protection locked="0"/>
    </xf>
    <xf numFmtId="0" fontId="3" fillId="3" borderId="0" xfId="0" applyFont="1" applyFill="1" applyAlignment="1">
      <alignment wrapText="1" shrinkToFit="1"/>
    </xf>
    <xf numFmtId="0" fontId="2" fillId="4" borderId="2" xfId="0" applyFont="1" applyFill="1" applyBorder="1" applyAlignment="1" applyProtection="1">
      <alignment wrapText="1" shrinkToFit="1"/>
      <protection locked="0"/>
    </xf>
    <xf numFmtId="0" fontId="2" fillId="3" borderId="2" xfId="0" applyFont="1" applyFill="1" applyBorder="1" applyAlignment="1">
      <alignment wrapText="1" shrinkToFit="1"/>
    </xf>
    <xf numFmtId="14" fontId="3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9"/>
  <sheetViews>
    <sheetView tabSelected="1" workbookViewId="0">
      <selection activeCell="D4" sqref="D4"/>
    </sheetView>
  </sheetViews>
  <sheetFormatPr defaultColWidth="10.796875" defaultRowHeight="14.4" x14ac:dyDescent="0.3"/>
  <cols>
    <col min="1" max="1" width="9.19921875" style="1" customWidth="1"/>
    <col min="2" max="2" width="63.19921875" style="1" customWidth="1"/>
    <col min="3" max="3" width="12.59765625" style="1" customWidth="1"/>
    <col min="4" max="4" width="10.3984375" style="1" customWidth="1"/>
    <col min="5" max="5" width="12.8984375" style="1" customWidth="1"/>
    <col min="6" max="6" width="14.3984375" style="1" customWidth="1"/>
    <col min="7" max="7" width="20.5" style="1" customWidth="1"/>
    <col min="8" max="8" width="26.5" style="1" customWidth="1"/>
    <col min="9" max="15" width="25" style="1" customWidth="1"/>
    <col min="16" max="16" width="10.796875" style="1" customWidth="1"/>
    <col min="17" max="16384" width="10.796875" style="1"/>
  </cols>
  <sheetData>
    <row r="2" spans="1:6" x14ac:dyDescent="0.3">
      <c r="A2" s="7" t="s">
        <v>69</v>
      </c>
      <c r="B2" s="2"/>
    </row>
    <row r="3" spans="1:6" x14ac:dyDescent="0.3">
      <c r="B3" s="3"/>
    </row>
    <row r="4" spans="1:6" x14ac:dyDescent="0.3">
      <c r="A4" s="7" t="s">
        <v>0</v>
      </c>
      <c r="B4" s="2"/>
    </row>
    <row r="5" spans="1:6" x14ac:dyDescent="0.3">
      <c r="A5" s="2"/>
      <c r="B5" s="2"/>
    </row>
    <row r="6" spans="1:6" x14ac:dyDescent="0.3">
      <c r="A6" s="1" t="s">
        <v>1</v>
      </c>
      <c r="B6" s="7" t="s">
        <v>2</v>
      </c>
    </row>
    <row r="7" spans="1:6" x14ac:dyDescent="0.3">
      <c r="B7" s="2"/>
    </row>
    <row r="8" spans="1:6" x14ac:dyDescent="0.3">
      <c r="A8" s="4" t="s">
        <v>3</v>
      </c>
      <c r="B8" s="19">
        <v>45755</v>
      </c>
    </row>
    <row r="9" spans="1:6" x14ac:dyDescent="0.3">
      <c r="A9" s="4" t="s">
        <v>4</v>
      </c>
      <c r="B9" s="8"/>
    </row>
    <row r="10" spans="1:6" x14ac:dyDescent="0.3">
      <c r="A10" s="4" t="s">
        <v>5</v>
      </c>
      <c r="B10" s="20" t="s">
        <v>68</v>
      </c>
    </row>
    <row r="11" spans="1:6" ht="18" customHeight="1" x14ac:dyDescent="0.3">
      <c r="A11" s="5"/>
      <c r="B11" s="5"/>
      <c r="C11" s="6"/>
      <c r="D11" s="6"/>
      <c r="E11" s="6"/>
      <c r="F11" s="6"/>
    </row>
    <row r="12" spans="1:6" x14ac:dyDescent="0.3">
      <c r="A12" s="22" t="s">
        <v>6</v>
      </c>
      <c r="B12" s="21"/>
      <c r="C12" s="21"/>
      <c r="D12" s="21"/>
      <c r="E12" s="21"/>
      <c r="F12" s="21"/>
    </row>
    <row r="13" spans="1:6" x14ac:dyDescent="0.3">
      <c r="A13" s="21" t="s">
        <v>7</v>
      </c>
      <c r="B13" s="21"/>
      <c r="C13" s="21"/>
      <c r="D13" s="21"/>
      <c r="E13" s="21"/>
      <c r="F13" s="21"/>
    </row>
    <row r="14" spans="1:6" x14ac:dyDescent="0.3">
      <c r="A14" s="21" t="s">
        <v>8</v>
      </c>
      <c r="B14" s="21"/>
      <c r="C14" s="21"/>
      <c r="D14" s="21"/>
      <c r="E14" s="21"/>
      <c r="F14" s="21"/>
    </row>
    <row r="15" spans="1:6" x14ac:dyDescent="0.3">
      <c r="A15" s="21" t="s">
        <v>9</v>
      </c>
      <c r="B15" s="21"/>
      <c r="C15" s="21"/>
      <c r="D15" s="21"/>
      <c r="E15" s="21"/>
      <c r="F15" s="21"/>
    </row>
    <row r="16" spans="1:6" x14ac:dyDescent="0.3">
      <c r="A16" s="21" t="s">
        <v>10</v>
      </c>
      <c r="B16" s="21"/>
      <c r="C16" s="21"/>
      <c r="D16" s="21"/>
      <c r="E16" s="21"/>
      <c r="F16" s="21"/>
    </row>
    <row r="17" spans="1:8" ht="31.95" customHeight="1" x14ac:dyDescent="0.3">
      <c r="A17" s="23" t="s">
        <v>11</v>
      </c>
      <c r="B17" s="21"/>
      <c r="C17" s="21"/>
      <c r="D17" s="21"/>
      <c r="E17" s="21"/>
      <c r="F17" s="21"/>
    </row>
    <row r="18" spans="1:8" x14ac:dyDescent="0.3">
      <c r="A18" s="21" t="s">
        <v>12</v>
      </c>
      <c r="B18" s="21"/>
      <c r="C18" s="21"/>
      <c r="D18" s="21"/>
      <c r="E18" s="21"/>
      <c r="F18" s="21"/>
    </row>
    <row r="19" spans="1:8" x14ac:dyDescent="0.3">
      <c r="A19" s="9" t="s">
        <v>13</v>
      </c>
      <c r="D19" s="10"/>
    </row>
    <row r="20" spans="1:8" x14ac:dyDescent="0.3">
      <c r="A20" s="9" t="s">
        <v>14</v>
      </c>
    </row>
    <row r="21" spans="1:8" x14ac:dyDescent="0.3">
      <c r="A21" s="7" t="s">
        <v>15</v>
      </c>
      <c r="B21" s="7" t="s">
        <v>16</v>
      </c>
    </row>
    <row r="23" spans="1:8" x14ac:dyDescent="0.3">
      <c r="A23" s="7" t="s">
        <v>17</v>
      </c>
    </row>
    <row r="24" spans="1:8" s="12" customFormat="1" ht="57.6" x14ac:dyDescent="0.3">
      <c r="A24" s="11" t="s">
        <v>18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23</v>
      </c>
      <c r="G24" s="11" t="s">
        <v>24</v>
      </c>
      <c r="H24" s="11" t="s">
        <v>62</v>
      </c>
    </row>
    <row r="25" spans="1:8" s="12" customFormat="1" x14ac:dyDescent="0.3">
      <c r="A25" s="11" t="s">
        <v>25</v>
      </c>
      <c r="B25" s="11" t="s">
        <v>26</v>
      </c>
      <c r="C25" s="13"/>
      <c r="D25" s="13"/>
      <c r="E25" s="13"/>
      <c r="F25" s="13"/>
      <c r="G25" s="13"/>
      <c r="H25" s="13"/>
    </row>
    <row r="26" spans="1:8" s="12" customFormat="1" ht="57.6" x14ac:dyDescent="0.3">
      <c r="A26" s="13" t="s">
        <v>27</v>
      </c>
      <c r="B26" s="13" t="s">
        <v>26</v>
      </c>
      <c r="C26" s="13">
        <v>3600</v>
      </c>
      <c r="D26" s="13" t="s">
        <v>28</v>
      </c>
      <c r="E26" s="14">
        <v>5.6</v>
      </c>
      <c r="F26" s="13">
        <f>IF(ISBLANK(E26),"", PRODUCT(C26,E26))</f>
        <v>20160</v>
      </c>
      <c r="G26" s="17" t="s">
        <v>63</v>
      </c>
      <c r="H26" s="13"/>
    </row>
    <row r="27" spans="1:8" s="12" customFormat="1" ht="28.8" x14ac:dyDescent="0.3">
      <c r="A27" s="13" t="s">
        <v>29</v>
      </c>
      <c r="B27" s="13" t="s">
        <v>30</v>
      </c>
      <c r="C27" s="13"/>
      <c r="D27" s="13"/>
      <c r="E27" s="13"/>
      <c r="F27" s="13"/>
      <c r="G27" s="13"/>
      <c r="H27" s="18" t="s">
        <v>30</v>
      </c>
    </row>
    <row r="28" spans="1:8" s="12" customFormat="1" x14ac:dyDescent="0.3">
      <c r="A28" s="13" t="s">
        <v>31</v>
      </c>
      <c r="B28" s="13" t="s">
        <v>32</v>
      </c>
      <c r="C28" s="13"/>
      <c r="D28" s="13"/>
      <c r="E28" s="13"/>
      <c r="F28" s="13"/>
      <c r="G28" s="13"/>
      <c r="H28" s="13" t="s">
        <v>32</v>
      </c>
    </row>
    <row r="29" spans="1:8" s="12" customFormat="1" x14ac:dyDescent="0.3">
      <c r="A29" s="13" t="s">
        <v>33</v>
      </c>
      <c r="B29" s="13" t="s">
        <v>34</v>
      </c>
      <c r="C29" s="13"/>
      <c r="D29" s="13"/>
      <c r="E29" s="13"/>
      <c r="F29" s="13"/>
      <c r="G29" s="13"/>
      <c r="H29" s="13" t="s">
        <v>34</v>
      </c>
    </row>
    <row r="30" spans="1:8" s="12" customFormat="1" ht="43.2" x14ac:dyDescent="0.3">
      <c r="A30" s="13" t="s">
        <v>35</v>
      </c>
      <c r="B30" s="13" t="s">
        <v>36</v>
      </c>
      <c r="C30" s="13"/>
      <c r="D30" s="13"/>
      <c r="E30" s="13"/>
      <c r="F30" s="13"/>
      <c r="G30" s="13"/>
      <c r="H30" s="18" t="s">
        <v>67</v>
      </c>
    </row>
    <row r="31" spans="1:8" s="12" customFormat="1" x14ac:dyDescent="0.3">
      <c r="A31" s="13" t="s">
        <v>37</v>
      </c>
      <c r="B31" s="13" t="s">
        <v>38</v>
      </c>
      <c r="C31" s="13"/>
      <c r="D31" s="13"/>
      <c r="E31" s="13"/>
      <c r="F31" s="13"/>
      <c r="G31" s="13"/>
      <c r="H31" s="18" t="s">
        <v>66</v>
      </c>
    </row>
    <row r="32" spans="1:8" s="12" customFormat="1" ht="43.2" x14ac:dyDescent="0.3">
      <c r="A32" s="13" t="s">
        <v>39</v>
      </c>
      <c r="B32" s="13" t="s">
        <v>40</v>
      </c>
      <c r="C32" s="13">
        <v>30</v>
      </c>
      <c r="D32" s="13" t="s">
        <v>28</v>
      </c>
      <c r="E32" s="14">
        <v>7.2</v>
      </c>
      <c r="F32" s="13">
        <f>IF(ISBLANK(E32),"", PRODUCT(C32,E32))</f>
        <v>216</v>
      </c>
      <c r="G32" s="17" t="s">
        <v>65</v>
      </c>
      <c r="H32" s="13"/>
    </row>
    <row r="33" spans="1:8" s="12" customFormat="1" ht="28.8" x14ac:dyDescent="0.3">
      <c r="A33" s="13" t="s">
        <v>41</v>
      </c>
      <c r="B33" s="13" t="s">
        <v>42</v>
      </c>
      <c r="C33" s="13"/>
      <c r="D33" s="13"/>
      <c r="E33" s="13"/>
      <c r="F33" s="13"/>
      <c r="G33" s="13"/>
      <c r="H33" s="13" t="s">
        <v>42</v>
      </c>
    </row>
    <row r="34" spans="1:8" s="12" customFormat="1" x14ac:dyDescent="0.3">
      <c r="A34" s="13" t="s">
        <v>43</v>
      </c>
      <c r="B34" s="13" t="s">
        <v>32</v>
      </c>
      <c r="C34" s="13"/>
      <c r="D34" s="13"/>
      <c r="E34" s="13"/>
      <c r="F34" s="13"/>
      <c r="G34" s="13"/>
      <c r="H34" s="13" t="s">
        <v>32</v>
      </c>
    </row>
    <row r="35" spans="1:8" s="12" customFormat="1" x14ac:dyDescent="0.3">
      <c r="A35" s="13" t="s">
        <v>44</v>
      </c>
      <c r="B35" s="13" t="s">
        <v>45</v>
      </c>
      <c r="C35" s="13"/>
      <c r="D35" s="13"/>
      <c r="E35" s="13"/>
      <c r="F35" s="13"/>
      <c r="G35" s="13"/>
      <c r="H35" s="18" t="s">
        <v>34</v>
      </c>
    </row>
    <row r="36" spans="1:8" s="12" customFormat="1" ht="86.4" x14ac:dyDescent="0.3">
      <c r="A36" s="13" t="s">
        <v>46</v>
      </c>
      <c r="B36" s="13" t="s">
        <v>47</v>
      </c>
      <c r="C36" s="13"/>
      <c r="D36" s="13"/>
      <c r="E36" s="13"/>
      <c r="F36" s="13"/>
      <c r="G36" s="13"/>
      <c r="H36" s="13" t="s">
        <v>47</v>
      </c>
    </row>
    <row r="37" spans="1:8" s="12" customFormat="1" x14ac:dyDescent="0.3">
      <c r="A37" s="13" t="s">
        <v>48</v>
      </c>
      <c r="B37" s="13" t="s">
        <v>38</v>
      </c>
      <c r="C37" s="13"/>
      <c r="D37" s="13"/>
      <c r="E37" s="13"/>
      <c r="F37" s="13"/>
      <c r="G37" s="13"/>
      <c r="H37" s="18" t="s">
        <v>66</v>
      </c>
    </row>
    <row r="38" spans="1:8" s="12" customFormat="1" ht="43.2" x14ac:dyDescent="0.3">
      <c r="A38" s="13" t="s">
        <v>49</v>
      </c>
      <c r="B38" s="13" t="s">
        <v>40</v>
      </c>
      <c r="C38" s="13">
        <v>30</v>
      </c>
      <c r="D38" s="13" t="s">
        <v>28</v>
      </c>
      <c r="E38" s="14">
        <v>6.4</v>
      </c>
      <c r="F38" s="13">
        <f>IF(ISBLANK(E38),"", PRODUCT(C38,E38))</f>
        <v>192</v>
      </c>
      <c r="G38" s="17" t="s">
        <v>64</v>
      </c>
      <c r="H38" s="13"/>
    </row>
    <row r="39" spans="1:8" s="12" customFormat="1" ht="28.8" x14ac:dyDescent="0.3">
      <c r="A39" s="13" t="s">
        <v>50</v>
      </c>
      <c r="B39" s="13" t="s">
        <v>51</v>
      </c>
      <c r="C39" s="13"/>
      <c r="D39" s="13"/>
      <c r="E39" s="13"/>
      <c r="F39" s="13"/>
      <c r="G39" s="13"/>
      <c r="H39" s="13" t="s">
        <v>51</v>
      </c>
    </row>
    <row r="40" spans="1:8" s="12" customFormat="1" x14ac:dyDescent="0.3">
      <c r="A40" s="13" t="s">
        <v>52</v>
      </c>
      <c r="B40" s="13" t="s">
        <v>32</v>
      </c>
      <c r="C40" s="13"/>
      <c r="D40" s="13"/>
      <c r="E40" s="13"/>
      <c r="F40" s="13"/>
      <c r="G40" s="13"/>
      <c r="H40" s="13" t="s">
        <v>32</v>
      </c>
    </row>
    <row r="41" spans="1:8" s="12" customFormat="1" x14ac:dyDescent="0.3">
      <c r="A41" s="13" t="s">
        <v>53</v>
      </c>
      <c r="B41" s="13" t="s">
        <v>34</v>
      </c>
      <c r="C41" s="13"/>
      <c r="D41" s="13"/>
      <c r="E41" s="13"/>
      <c r="F41" s="13"/>
      <c r="G41" s="13"/>
      <c r="H41" s="13" t="s">
        <v>34</v>
      </c>
    </row>
    <row r="42" spans="1:8" s="12" customFormat="1" ht="86.4" x14ac:dyDescent="0.3">
      <c r="A42" s="13" t="s">
        <v>54</v>
      </c>
      <c r="B42" s="13" t="s">
        <v>55</v>
      </c>
      <c r="C42" s="13"/>
      <c r="D42" s="13"/>
      <c r="E42" s="13"/>
      <c r="F42" s="13"/>
      <c r="G42" s="13"/>
      <c r="H42" s="13" t="s">
        <v>55</v>
      </c>
    </row>
    <row r="43" spans="1:8" s="12" customFormat="1" x14ac:dyDescent="0.3">
      <c r="A43" s="13" t="s">
        <v>56</v>
      </c>
      <c r="B43" s="13" t="s">
        <v>38</v>
      </c>
      <c r="C43" s="13"/>
      <c r="D43" s="13"/>
      <c r="E43" s="13"/>
      <c r="F43" s="13"/>
      <c r="G43" s="13"/>
      <c r="H43" s="18" t="s">
        <v>66</v>
      </c>
    </row>
    <row r="44" spans="1:8" s="12" customFormat="1" x14ac:dyDescent="0.3">
      <c r="E44" s="11" t="s">
        <v>57</v>
      </c>
      <c r="F44" s="11">
        <f>IF((COUNT(C26:C43)&lt;&gt;COUNT(F26:F43)),"", ROUND(SUM(F26:F43),2))</f>
        <v>20568</v>
      </c>
      <c r="G44" s="16" t="str">
        <f>IF((COUNT(C26:C43)&lt;&gt;COUNT(F26:F43)),"Neužpildytos visų objektų kainos", "")</f>
        <v/>
      </c>
    </row>
    <row r="45" spans="1:8" s="12" customFormat="1" ht="28.8" x14ac:dyDescent="0.3">
      <c r="C45" s="11" t="s">
        <v>58</v>
      </c>
      <c r="D45" s="15">
        <v>5</v>
      </c>
      <c r="E45" s="11" t="s">
        <v>59</v>
      </c>
      <c r="F45" s="11">
        <f>IF(OR(F44="",D45=""),"", ROUND(PRODUCT(D45,F44)/100,2))</f>
        <v>1028.4000000000001</v>
      </c>
      <c r="G45" s="16" t="str">
        <f>IF(D45="", "Nurodykite taikomą PVM dydį", "")</f>
        <v/>
      </c>
    </row>
    <row r="46" spans="1:8" s="12" customFormat="1" ht="28.8" x14ac:dyDescent="0.3">
      <c r="E46" s="11" t="s">
        <v>60</v>
      </c>
      <c r="F46" s="11">
        <f>IF(ISBLANK(F45), "", ROUND(SUM(F44:F45),2))</f>
        <v>21596.400000000001</v>
      </c>
      <c r="G46" s="16" t="s">
        <v>61</v>
      </c>
    </row>
    <row r="47" spans="1:8" s="12" customFormat="1" x14ac:dyDescent="0.3"/>
    <row r="48" spans="1:8" s="12" customFormat="1" x14ac:dyDescent="0.3"/>
    <row r="49" s="12" customFormat="1" x14ac:dyDescent="0.3"/>
  </sheetData>
  <mergeCells count="7">
    <mergeCell ref="A16:F16"/>
    <mergeCell ref="A15:F15"/>
    <mergeCell ref="A12:F12"/>
    <mergeCell ref="A18:F18"/>
    <mergeCell ref="A17:F17"/>
    <mergeCell ref="A13:F13"/>
    <mergeCell ref="A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_dlc_DocId xmlns="f401bc6b-16ae-4eec-874e-4b24bc321f82">FZJ6XTJY6WQ3-1352427771-474700</_dlc_DocId>
    <EISColCompany xmlns="06dd7db3-2e72-47be-aeb3-e0883d579c8c" xsi:nil="true"/>
    <_dlc_DocIdUrl xmlns="f401bc6b-16ae-4eec-874e-4b24bc321f82">
      <Url>https://bbraun.sharepoint.com/sites/bbraun_eis_ltmedical/_layouts/15/DocIdRedir.aspx?ID=FZJ6XTJY6WQ3-1352427771-474700</Url>
      <Description>FZJ6XTJY6WQ3-1352427771-474700</Description>
    </_dlc_DocIdUrl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lcf76f155ced4ddcb4097134ff3c332f xmlns="4905f377-a451-4615-9fa2-421809ba2b0c">
      <Terms xmlns="http://schemas.microsoft.com/office/infopath/2007/PartnerControls"/>
    </lcf76f155ced4ddcb4097134ff3c332f>
    <TaxCatchAll xmlns="f401bc6b-16ae-4eec-874e-4b24bc321f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1C660-4201-4CF9-B405-48131DBCECB0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2.xml><?xml version="1.0" encoding="utf-8"?>
<ds:datastoreItem xmlns:ds="http://schemas.openxmlformats.org/officeDocument/2006/customXml" ds:itemID="{B7C8695E-DFF5-40C8-B084-23F5EB1DDC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C888C-D991-4F0F-ACF5-D8CE1BAB49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744254E-D340-402E-8E82-DED2E621C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Aušra Baltrušaitė</cp:lastModifiedBy>
  <dcterms:created xsi:type="dcterms:W3CDTF">2023-04-04T12:16:45Z</dcterms:created>
  <dcterms:modified xsi:type="dcterms:W3CDTF">2025-06-08T05:58:37Z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2025-04-05T15:49:24Z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fee17240-37e8-4184-919b-c8a82ac51ff1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1f11d35a-73b5-48d4-9f99-73b310ac1a8e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