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P:\Klientai\2023 Klientai\LAKD\KK Nr. 164 Mažeikiai–Plungė–Tauragė 136,123 km tilto per Šuniją rekonstravimas\2_Pasiūlymas\"/>
    </mc:Choice>
  </mc:AlternateContent>
  <xr:revisionPtr revIDLastSave="0" documentId="13_ncr:1_{95559ECC-4B36-4FCC-A9CB-1A82D23E926E}" xr6:coauthVersionLast="47" xr6:coauthVersionMax="47" xr10:uidLastSave="{00000000-0000-0000-0000-000000000000}"/>
  <bookViews>
    <workbookView xWindow="-108" yWindow="-108" windowWidth="23256" windowHeight="12456" activeTab="3" xr2:uid="{00000000-000D-0000-FFFF-FFFF00000000}"/>
  </bookViews>
  <sheets>
    <sheet name="DKŽ_1 Konstrukcijų d" sheetId="1" r:id="rId1"/>
    <sheet name="DKŽ_2 Susisiekimo dalis" sheetId="6" r:id="rId2"/>
    <sheet name="DKŽ_3 Laikinas apvažia" sheetId="7" r:id="rId3"/>
    <sheet name="santrauk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0" i="1" l="1"/>
  <c r="G24" i="1" l="1"/>
  <c r="G23" i="1"/>
  <c r="G9" i="6"/>
  <c r="G5" i="7"/>
  <c r="I5" i="7" s="1"/>
  <c r="G6" i="7" l="1"/>
  <c r="G41" i="6" l="1"/>
  <c r="G44" i="6"/>
  <c r="G43" i="6"/>
  <c r="G42" i="6"/>
  <c r="G40" i="6"/>
  <c r="G39" i="6"/>
  <c r="G34" i="6"/>
  <c r="G38" i="6"/>
  <c r="G37" i="6"/>
  <c r="G36" i="6"/>
  <c r="G35" i="6"/>
  <c r="G33" i="6"/>
  <c r="G32" i="6"/>
  <c r="G31" i="6"/>
  <c r="G30" i="6"/>
  <c r="G29" i="6"/>
  <c r="G28" i="6"/>
  <c r="G27" i="6"/>
  <c r="G26" i="6"/>
  <c r="G25" i="6"/>
  <c r="G24" i="6"/>
  <c r="G23" i="6"/>
  <c r="G22" i="6"/>
  <c r="G21" i="6"/>
  <c r="G6" i="6"/>
  <c r="G10" i="6"/>
  <c r="G8" i="6"/>
  <c r="G7" i="6"/>
  <c r="G45" i="6"/>
  <c r="I45" i="6" s="1"/>
  <c r="G20" i="6"/>
  <c r="G19" i="6"/>
  <c r="G18" i="6"/>
  <c r="G17" i="6"/>
  <c r="G16" i="6"/>
  <c r="G15" i="6"/>
  <c r="G14" i="6"/>
  <c r="G13" i="6"/>
  <c r="G12" i="6"/>
  <c r="G11" i="6"/>
  <c r="G5" i="6"/>
  <c r="G133" i="1"/>
  <c r="G132" i="1"/>
  <c r="G131" i="1"/>
  <c r="G130" i="1"/>
  <c r="G129" i="1"/>
  <c r="G142" i="1"/>
  <c r="I142" i="1" s="1"/>
  <c r="G141" i="1"/>
  <c r="G140" i="1"/>
  <c r="G139" i="1"/>
  <c r="G138" i="1"/>
  <c r="G137" i="1"/>
  <c r="G136" i="1"/>
  <c r="G135" i="1"/>
  <c r="G134" i="1"/>
  <c r="G128" i="1"/>
  <c r="G127" i="1"/>
  <c r="G126" i="1"/>
  <c r="G125" i="1"/>
  <c r="I11" i="6" l="1"/>
  <c r="I38" i="6"/>
  <c r="I20" i="6"/>
  <c r="I44" i="6"/>
  <c r="G46" i="6"/>
  <c r="C5" i="2" s="1"/>
  <c r="C6" i="2"/>
  <c r="G143" i="1"/>
  <c r="G114" i="1"/>
  <c r="G113" i="1"/>
  <c r="G112" i="1"/>
  <c r="G101" i="1"/>
  <c r="G82" i="1"/>
  <c r="G70" i="1"/>
  <c r="G69" i="1"/>
  <c r="G68" i="1"/>
  <c r="G67" i="1"/>
  <c r="G89" i="1"/>
  <c r="G88" i="1"/>
  <c r="G87" i="1"/>
  <c r="G86" i="1"/>
  <c r="G85" i="1"/>
  <c r="G84" i="1"/>
  <c r="G83" i="1"/>
  <c r="G81" i="1"/>
  <c r="G80" i="1"/>
  <c r="G79" i="1"/>
  <c r="G78" i="1"/>
  <c r="G77" i="1"/>
  <c r="G76" i="1"/>
  <c r="G75" i="1"/>
  <c r="G74" i="1"/>
  <c r="G73" i="1"/>
  <c r="G72" i="1"/>
  <c r="G71" i="1"/>
  <c r="G65" i="1"/>
  <c r="G64" i="1"/>
  <c r="G63" i="1"/>
  <c r="G62" i="1"/>
  <c r="G61" i="1"/>
  <c r="G60" i="1"/>
  <c r="G59" i="1"/>
  <c r="G58" i="1"/>
  <c r="G57" i="1"/>
  <c r="G56" i="1"/>
  <c r="G55" i="1"/>
  <c r="G54" i="1"/>
  <c r="G53" i="1"/>
  <c r="G52" i="1"/>
  <c r="G51" i="1"/>
  <c r="G50" i="1"/>
  <c r="G32" i="1"/>
  <c r="G31" i="1"/>
  <c r="G30" i="1"/>
  <c r="G29" i="1"/>
  <c r="G28" i="1"/>
  <c r="G27" i="1"/>
  <c r="G36" i="1"/>
  <c r="G35" i="1"/>
  <c r="G34" i="1"/>
  <c r="G33" i="1"/>
  <c r="G16" i="1"/>
  <c r="G19" i="1"/>
  <c r="G11" i="1"/>
  <c r="I65" i="1" l="1"/>
  <c r="G15" i="1" l="1"/>
  <c r="G14" i="1"/>
  <c r="G13" i="1"/>
  <c r="G12" i="1"/>
  <c r="G10" i="1"/>
  <c r="G21" i="1" l="1"/>
  <c r="G20" i="1"/>
  <c r="G18" i="1"/>
  <c r="G17" i="1"/>
  <c r="G6" i="1" l="1"/>
  <c r="G7" i="1"/>
  <c r="G124" i="1" l="1"/>
  <c r="I124" i="1" l="1"/>
  <c r="G44" i="1"/>
  <c r="G22" i="1"/>
  <c r="G111" i="1"/>
  <c r="G115" i="1"/>
  <c r="G116" i="1"/>
  <c r="G117" i="1"/>
  <c r="G118" i="1"/>
  <c r="G119" i="1"/>
  <c r="G120" i="1"/>
  <c r="G121" i="1"/>
  <c r="G122" i="1"/>
  <c r="G103" i="1"/>
  <c r="G104" i="1"/>
  <c r="G105" i="1"/>
  <c r="G106" i="1"/>
  <c r="G91" i="1"/>
  <c r="G92" i="1"/>
  <c r="G93" i="1"/>
  <c r="G94" i="1"/>
  <c r="G95" i="1"/>
  <c r="G96" i="1"/>
  <c r="G97" i="1"/>
  <c r="G98" i="1"/>
  <c r="G99" i="1"/>
  <c r="G47" i="1"/>
  <c r="G48" i="1"/>
  <c r="G49" i="1"/>
  <c r="G25" i="1"/>
  <c r="G37" i="1" l="1"/>
  <c r="G26" i="1"/>
  <c r="G9" i="1"/>
  <c r="I25" i="1" s="1"/>
  <c r="G8" i="1"/>
  <c r="G45" i="1"/>
  <c r="G43" i="1"/>
  <c r="G42" i="1"/>
  <c r="G41" i="1"/>
  <c r="G40" i="1"/>
  <c r="G39" i="1"/>
  <c r="G38" i="1"/>
  <c r="G46" i="1"/>
  <c r="I49" i="1" l="1"/>
  <c r="G109" i="1"/>
  <c r="G108" i="1"/>
  <c r="G107" i="1"/>
  <c r="G102" i="1"/>
  <c r="G100" i="1"/>
  <c r="G123" i="1" l="1"/>
  <c r="I123" i="1" s="1"/>
  <c r="G110" i="1"/>
  <c r="G90" i="1"/>
  <c r="G66" i="1"/>
  <c r="G5" i="1" l="1"/>
  <c r="I8" i="1" l="1"/>
  <c r="I143" i="1"/>
  <c r="G144" i="1" l="1"/>
  <c r="C4" i="2" s="1"/>
  <c r="C7" i="2" s="1"/>
</calcChain>
</file>

<file path=xl/sharedStrings.xml><?xml version="1.0" encoding="utf-8"?>
<sst xmlns="http://schemas.openxmlformats.org/spreadsheetml/2006/main" count="785" uniqueCount="368">
  <si>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</si>
  <si>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</si>
  <si>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</si>
  <si>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</si>
  <si>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</si>
  <si>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</si>
  <si>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</si>
  <si>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</si>
  <si>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t>
  </si>
  <si>
    <t>6.1</t>
  </si>
  <si>
    <t>1.1</t>
  </si>
  <si>
    <t>1.2</t>
  </si>
  <si>
    <t>1.4</t>
  </si>
  <si>
    <t>1.5</t>
  </si>
  <si>
    <t>1.6</t>
  </si>
  <si>
    <t>vnt.</t>
  </si>
  <si>
    <t>2.1</t>
  </si>
  <si>
    <t>2.2</t>
  </si>
  <si>
    <t>2.3</t>
  </si>
  <si>
    <t>2.4</t>
  </si>
  <si>
    <t>2.5</t>
  </si>
  <si>
    <t>2.6</t>
  </si>
  <si>
    <t>2.7</t>
  </si>
  <si>
    <t>2.8</t>
  </si>
  <si>
    <t>2.9</t>
  </si>
  <si>
    <t>5.1</t>
  </si>
  <si>
    <t>5.2</t>
  </si>
  <si>
    <t>5.3</t>
  </si>
  <si>
    <t>5.4</t>
  </si>
  <si>
    <t>5.5</t>
  </si>
  <si>
    <t>5.6</t>
  </si>
  <si>
    <t>3.1</t>
  </si>
  <si>
    <t>3.2</t>
  </si>
  <si>
    <t>3.3</t>
  </si>
  <si>
    <t>3.4</t>
  </si>
  <si>
    <t>Skyrius</t>
  </si>
  <si>
    <t>Iš viso skyriuje 1, Eur be PVM</t>
  </si>
  <si>
    <t>Iš viso skyriuje 2, Eur be PVM</t>
  </si>
  <si>
    <t>Iš viso skyriuje 3, Eur be PVM</t>
  </si>
  <si>
    <t>Iš viso skyriuje 7, Eur be PVM</t>
  </si>
  <si>
    <t>IŠ VISO ŽINIARAŠTYJE 1, EUR BE PVM</t>
  </si>
  <si>
    <t>5.7</t>
  </si>
  <si>
    <t>5.8</t>
  </si>
  <si>
    <t>DARBŲ KIEKIŲ ŽINIARAŠČIŲ SANTRAUKA</t>
  </si>
  <si>
    <t>Darbų kiekių žin. nr.</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</si>
  <si>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</si>
  <si>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</si>
  <si>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</si>
  <si>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</si>
  <si>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</si>
  <si>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</si>
  <si>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</si>
  <si>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</si>
  <si>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5.9</t>
  </si>
  <si>
    <t>Iš viso skyriuje 6, Eur be PVM</t>
  </si>
  <si>
    <t>7.1</t>
  </si>
  <si>
    <t>5.10</t>
  </si>
  <si>
    <t>5.11</t>
  </si>
  <si>
    <t>5.12</t>
  </si>
  <si>
    <t>2.10</t>
  </si>
  <si>
    <t>2.11</t>
  </si>
  <si>
    <t>2.12</t>
  </si>
  <si>
    <t>4.1</t>
  </si>
  <si>
    <t>4.2</t>
  </si>
  <si>
    <t>4.3</t>
  </si>
  <si>
    <t>4.4</t>
  </si>
  <si>
    <t>4.5</t>
  </si>
  <si>
    <t>4.6</t>
  </si>
  <si>
    <t>4.7</t>
  </si>
  <si>
    <t>Iš viso skyriuje 4, Eur be PVM</t>
  </si>
  <si>
    <t>5.13</t>
  </si>
  <si>
    <t>5.14</t>
  </si>
  <si>
    <t>5.15</t>
  </si>
  <si>
    <t>5.16</t>
  </si>
  <si>
    <t>vnt</t>
  </si>
  <si>
    <t>3.5</t>
  </si>
  <si>
    <t>6.2</t>
  </si>
  <si>
    <t>6.3</t>
  </si>
  <si>
    <t>6.4</t>
  </si>
  <si>
    <t>6.5</t>
  </si>
  <si>
    <t>6.6</t>
  </si>
  <si>
    <t>6.7</t>
  </si>
  <si>
    <t>6.8</t>
  </si>
  <si>
    <t>6.9</t>
  </si>
  <si>
    <t>6.10</t>
  </si>
  <si>
    <t>6.11</t>
  </si>
  <si>
    <t>6.12</t>
  </si>
  <si>
    <t>IŠ VISO ŽINIARAŠTYJE 2, EUR BE PVM</t>
  </si>
  <si>
    <t>3.6</t>
  </si>
  <si>
    <t>3.7</t>
  </si>
  <si>
    <t>3.8</t>
  </si>
  <si>
    <t>3.9</t>
  </si>
  <si>
    <t>3.10</t>
  </si>
  <si>
    <t>3.11</t>
  </si>
  <si>
    <t>3.12</t>
  </si>
  <si>
    <t>3.13</t>
  </si>
  <si>
    <t>3.14</t>
  </si>
  <si>
    <t>3.15</t>
  </si>
  <si>
    <t>4.8</t>
  </si>
  <si>
    <t>4.9</t>
  </si>
  <si>
    <t>4.10</t>
  </si>
  <si>
    <t>4.11</t>
  </si>
  <si>
    <t>4.12</t>
  </si>
  <si>
    <t>4.13</t>
  </si>
  <si>
    <t>4.14</t>
  </si>
  <si>
    <t>4.15</t>
  </si>
  <si>
    <t>4.16</t>
  </si>
  <si>
    <t>2.13</t>
  </si>
  <si>
    <t>6.13</t>
  </si>
  <si>
    <t>DARBŲ KIEKIŲ ŽINIARAŠTIS NR. 1 – KONSTRUKCIJŲ DALIS</t>
  </si>
  <si>
    <t>Grunto kasimas rankiniu būdu</t>
  </si>
  <si>
    <t>Elastomerinių atraminių guolių įrengimas</t>
  </si>
  <si>
    <t>kg</t>
  </si>
  <si>
    <t>5.17</t>
  </si>
  <si>
    <t>5.18</t>
  </si>
  <si>
    <t>5.19</t>
  </si>
  <si>
    <t>5.20</t>
  </si>
  <si>
    <t>5.21</t>
  </si>
  <si>
    <t>5.22</t>
  </si>
  <si>
    <t>5.23</t>
  </si>
  <si>
    <t>5.24</t>
  </si>
  <si>
    <t>5.25</t>
  </si>
  <si>
    <t>5.26</t>
  </si>
  <si>
    <t>5.27</t>
  </si>
  <si>
    <t>7. Baigiamieji darbai</t>
  </si>
  <si>
    <t>Iš viso skyriuje 8, Eur be PVM</t>
  </si>
  <si>
    <t>8.1</t>
  </si>
  <si>
    <t>2.14</t>
  </si>
  <si>
    <t>2.15</t>
  </si>
  <si>
    <t>KONSTRUKCIJŲ DALIS</t>
  </si>
  <si>
    <t>8.2</t>
  </si>
  <si>
    <t>Grįžtamosios medžiagos (nufrezuotas asfaltas) (vieneto kaina didesnė arba lygi ≥ 9,58 Eur/m3) (sąmatoje įvertinamas su minuso ženklu)</t>
  </si>
  <si>
    <t>Vandens surinkimo šulinėlių po danga įrengimas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</si>
  <si>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</si>
  <si>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VALSTYBINĖS REIKŠMĖS KRAŠTO KELIO NR. 164 MAŽEIKIAI–PLUNGĖ–TAURAGĖ 136,123 KM TILTO PER ŠUNIJĄ  REKONSTRAVIMAS</t>
  </si>
  <si>
    <t>m³</t>
  </si>
  <si>
    <t>m2</t>
  </si>
  <si>
    <t>Turėklinių blokų montavimo pastolių įrengimas ir išardymas (1 kartą perstatant)</t>
  </si>
  <si>
    <t xml:space="preserve">Perdangos sijų montavimo pastolių įrengimas ir išardymas </t>
  </si>
  <si>
    <t xml:space="preserve">Laikinos metalinės spraustasienės įrengimas ir išardymas </t>
  </si>
  <si>
    <t>Pastoliai tarpinių atramų glaistymui ir dažymui įrengimas ir išardymas (1 kartą perstatant)</t>
  </si>
  <si>
    <t>2. Esamų konstrukcijų išardymas</t>
  </si>
  <si>
    <t>2.16</t>
  </si>
  <si>
    <t>m3</t>
  </si>
  <si>
    <t>m3 </t>
  </si>
  <si>
    <r>
      <t>Metalinių turėklų išardymas, pakrovimas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</si>
  <si>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r>
      <t xml:space="preserve">Metalinių atitvarų išardymas pakrovimas ir išvežimas į Užsakovo nurodytą vietą  </t>
    </r>
    <r>
      <rPr>
        <i/>
        <sz val="11"/>
        <rFont val="Times New Roman"/>
        <family val="1"/>
        <charset val="186"/>
      </rPr>
      <t>(žiūrėti žiniaraščio priedą dėl išvežimo</t>
    </r>
    <r>
      <rPr>
        <sz val="11"/>
        <rFont val="Times New Roman"/>
        <family val="1"/>
        <charset val="186"/>
      </rPr>
      <t>)</t>
    </r>
  </si>
  <si>
    <t>Armuoto apsauginio betono sluoksnio (ant tilto) išardymas ir išvežimas Rangovo pasirinktu atstumu</t>
  </si>
  <si>
    <t>Asfalto dangos išardymas (ant tilto) ir išvežimas Rangovo pasirinktu atstumu</t>
  </si>
  <si>
    <t>Hidroizoliacijos (ant tilto)  išardymas ir išvežimas Rangovo pasirinktu atstumu</t>
  </si>
  <si>
    <t>Išlyginamojo betono sluoksnio (ant tilto) išardymas ir išvežimas Rangovo pasirinktu atstumu</t>
  </si>
  <si>
    <t>Asfaltbetonio dangos (prieiguose) išardymas ir išvežimas Rangovo pasirinktu atstumu</t>
  </si>
  <si>
    <t>G/b pereinamųjų plokščių ir gulekšnių išardymas ir išvežimas Rangovo pasirinktu atstumu</t>
  </si>
  <si>
    <t>Žvyro-skaldos pagrindo išardymas ir išvežimas Rangovo pasirinktu atstumu</t>
  </si>
  <si>
    <t>G/b perdangos sijų išardymas ir išvežimas Rangovo pasirinktu atstumu</t>
  </si>
  <si>
    <t>Grįžtamosios medžiagos (išardytas žvyro-skalda) (vieneto kaina didesnė arba lygi ≥ 6,0 Eur/m3 ) (sąmatoje įvertinamas su minuso ženklu)</t>
  </si>
  <si>
    <t>Kraštinių atramų ir jų polių viršaus išardymas ir išvežimas Rangovo pasirinktu atstumu</t>
  </si>
  <si>
    <t>Tarpinių atramų rostverkų  išorinių dalių išardymas (išplatinimo įrengimui) ir išvežimas Rangovo pasirinktu atstumu</t>
  </si>
  <si>
    <t>Esamo tilto pamatų atkasimas (sandėliuojant vietoje)</t>
  </si>
  <si>
    <t>3. Kraštinės atramos</t>
  </si>
  <si>
    <t>3.16</t>
  </si>
  <si>
    <t>3.17</t>
  </si>
  <si>
    <t>3.18</t>
  </si>
  <si>
    <t>3.19</t>
  </si>
  <si>
    <t>3.20</t>
  </si>
  <si>
    <t>3.21</t>
  </si>
  <si>
    <t>3.22</t>
  </si>
  <si>
    <t>3.23</t>
  </si>
  <si>
    <t>3.24</t>
  </si>
  <si>
    <t>Skaldos pagrindo fr.0/45 po atramomis įrengimas h=20 cm</t>
  </si>
  <si>
    <t>Kraštinių atramų konstrukcijų, besiliečiančių su gruntu, padengimas teptine hidroizoliacija 2 kartus</t>
  </si>
  <si>
    <t>m²</t>
  </si>
  <si>
    <t>Atramų paviršiaus išlyginimas nuglaistant hmin=2mm R2 klasės skiediniu ir dažymas apsaugine danga</t>
  </si>
  <si>
    <t>Gelžbetoninių gręžtinių polių Ø400 mm įrengimas</t>
  </si>
  <si>
    <t>Kraštinių atramų įrengimas</t>
  </si>
  <si>
    <t xml:space="preserve">Armatūros gaminių sudėjimas į betonuojamas konstrukcijas  </t>
  </si>
  <si>
    <t>Drenuojančio grunto po pereinamosiomis plokštėmis užpilimas ir sutankinimas</t>
  </si>
  <si>
    <t>Skaldos prizmė po gulekšniais įrengimas</t>
  </si>
  <si>
    <t>Surenkamų gulekšnių įrengimas</t>
  </si>
  <si>
    <t>Surenkamų pereinamųjų plokščių įrengimas</t>
  </si>
  <si>
    <t>Skaldos pagrindo tarp pereinamų plokščių ir atramų sparnų įrengimas</t>
  </si>
  <si>
    <t>Išlyginamojo betono sluoksnio ant pereinamųjų plokščių įrengimas</t>
  </si>
  <si>
    <t>Hidroizoliacijos ant pereinamųjų plokščių įrengimas</t>
  </si>
  <si>
    <t>Apsauginio asfaltbetonio sluoksnio (SMA 5 S h=2 cm) ant pereinamųjų plokščių įrengimas</t>
  </si>
  <si>
    <t>Padengimas emulsija</t>
  </si>
  <si>
    <t>Asfalto pagrindo sluoksnio (AC 22 PS h=0÷12 cm) ant pereinamųjų plokščių įrengimas</t>
  </si>
  <si>
    <t>Asfalto pagrindo sluoksnio (AC 22 PS h=9÷27 cm) ant pereinamųjų plokščių įrengimas</t>
  </si>
  <si>
    <t>Asfalto apatinio sluoksnio (AC 16 AS h=8 cm) ant pereinamųjų plokščių įrengimas</t>
  </si>
  <si>
    <t>Asfalto apatinio sluoksnio (AC 16 AS  h=4 cm) ant pereinamųjų plokščių įrengimas</t>
  </si>
  <si>
    <t>Asfalto viršutinio sluoksnio (SMA 11 S h=4 cm) ant pereinamųjų plokščių įrengimas</t>
  </si>
  <si>
    <t>4. Tarpinės atramos</t>
  </si>
  <si>
    <t>Tarpinių atramų konstrukcijų, besiliečiančių su gruntu, padengimas teptine hidroizoliacija 2 kartus</t>
  </si>
  <si>
    <t>Atramų paviršiaus išlyginimas nuglaistant hmin=2mm R2 klasės skiedinio sluoksniu ir padengimas apsaugine danga</t>
  </si>
  <si>
    <t>Gelžbetoninių gręžtinių polių Ø500 mm įrengimas</t>
  </si>
  <si>
    <t>Betono sluoksnio po rostverku įrengimas (h=20 cm)</t>
  </si>
  <si>
    <t>Aukšto slėgio srautinis injektavimas po esamu rostverku (hv=1 m)</t>
  </si>
  <si>
    <t xml:space="preserve">G/b monolitinių atramų rostverkų įrengimas </t>
  </si>
  <si>
    <t>Lizdų ø30 L=300 mm gręžimas</t>
  </si>
  <si>
    <t>Lizdų ø18 L=200 mm gręžimas</t>
  </si>
  <si>
    <t>G/b monolitinio atramų liemens įrengimas</t>
  </si>
  <si>
    <t>Lizdų ø12 L=100 mm gręžimas</t>
  </si>
  <si>
    <t>G/b monolitinių atramų rygelių įrengimas</t>
  </si>
  <si>
    <t>Atramų užpylimas ir sutankinimas drenuojančiu gruntu</t>
  </si>
  <si>
    <t xml:space="preserve">Elastomerinių atraminių guolių įrengimas </t>
  </si>
  <si>
    <t>5. Perdangos ir pakloto įrengimas</t>
  </si>
  <si>
    <t>5.28</t>
  </si>
  <si>
    <t>5.29</t>
  </si>
  <si>
    <t>5.30</t>
  </si>
  <si>
    <t>5.31</t>
  </si>
  <si>
    <t>5.32</t>
  </si>
  <si>
    <t>5.33</t>
  </si>
  <si>
    <t>5.34</t>
  </si>
  <si>
    <t>5.35</t>
  </si>
  <si>
    <t>5.36</t>
  </si>
  <si>
    <t>5.37</t>
  </si>
  <si>
    <t>5.38</t>
  </si>
  <si>
    <t>5.39</t>
  </si>
  <si>
    <t>5.40</t>
  </si>
  <si>
    <t>5.41</t>
  </si>
  <si>
    <t>5.42</t>
  </si>
  <si>
    <t>5.43</t>
  </si>
  <si>
    <t>5.44</t>
  </si>
  <si>
    <t>5.45</t>
  </si>
  <si>
    <t>Plieninės S355 konstr. suvirinimui vonele</t>
  </si>
  <si>
    <t>Monolitinių apsauginių barjerų blokų deformacinių siūlių įrengimas  ir sandarinimas mastika</t>
  </si>
  <si>
    <t>Turėklinių blokų tarpų hermetizavimas</t>
  </si>
  <si>
    <t>Turėklų užbetonavimas</t>
  </si>
  <si>
    <t>Turėklinių blokų viršaus padengimas apsaugine epoksidine danga</t>
  </si>
  <si>
    <t>Apsauginių barjerų blokų viršaus padengimas apsaugine epoksidine danga</t>
  </si>
  <si>
    <t>Surenkamų perdangos sijų įrengimas</t>
  </si>
  <si>
    <t>Sijų  sumonolitinimas tarpusavyje (išilgai)</t>
  </si>
  <si>
    <t>Sijų viršatraminių dalių sumonolitinimas (tame skaičiuje ir prie deformacinių siūlių)</t>
  </si>
  <si>
    <t>Monolitiniai apsauginių barjerų blokų įrengimas</t>
  </si>
  <si>
    <t>Surenkamų turėklinių blokų įrengimas</t>
  </si>
  <si>
    <t xml:space="preserve">Monolitinių turėklinių blokų įrengimas </t>
  </si>
  <si>
    <t>Cemento skiedinio po šalitilčio plokštėmis ant tilto perdangos (h≥2 cm) įrengimas</t>
  </si>
  <si>
    <t xml:space="preserve">Dolomitinės skaldos sluoksnio (h=15) įrengimas (po šalitilčio plokštėmis tilto prieigose) </t>
  </si>
  <si>
    <t xml:space="preserve">Cemento skiedinio sluoksnio (h=3 cm) įrengimas (po šalitilčio plokštėmis tilto prieigose) </t>
  </si>
  <si>
    <t>Surenkamos šalitilčio plokštės įrengimas</t>
  </si>
  <si>
    <t>Monolitinių šalitilčio plokščių ir sumonolitinimo ruožų įrengimas</t>
  </si>
  <si>
    <t xml:space="preserve">Šalitilčio plokščių sumonolitinimas su turėkliniais blokais </t>
  </si>
  <si>
    <t>Epoksidinės dangos su kvarcinio smėlio pabarstu ant šalitilčių ( h=5 mm) įrengimas</t>
  </si>
  <si>
    <t>Sandarinimo juostos įrengimas</t>
  </si>
  <si>
    <t>Cinkuotų metalinių turėklų įrengimas</t>
  </si>
  <si>
    <t>Metalinių cinkuotų apsauginių barjerų (H2-B-W3) ant šalitilčio plokščių įrengimas</t>
  </si>
  <si>
    <t>Metalinių cinkuotų apsauginių barjerų (H2-B-W2) ant bloko įrengimas</t>
  </si>
  <si>
    <t>Vienprofilinės deformacinės siūlės su gumos intarpu įrengimas</t>
  </si>
  <si>
    <t>Polietileninės drenažinės juostos įrengimas</t>
  </si>
  <si>
    <t>Vandens nuleidimo šulinėlių ant tilto įrengimas</t>
  </si>
  <si>
    <t>Vandens nuleidimo latakų iš PVC Ø200 vamzdžių (tvirtinant kas 1,5 m) įrengimas</t>
  </si>
  <si>
    <t>Vandens nuleidimo latakų iš PVC vamzdių Ø70 (iš drenažinio šul.) įrengimas</t>
  </si>
  <si>
    <t xml:space="preserve">Tilto fasado išlyginimas nuglaistant hmin=2mm R2 klasės skiedinio sluoksniu </t>
  </si>
  <si>
    <t>Tilto fasado ir perdangos apačios padengimas apsaugine danga</t>
  </si>
  <si>
    <t xml:space="preserve">Išlyginamojo betono sluoksnio ant tilto perdangos įrengimas  </t>
  </si>
  <si>
    <t xml:space="preserve">Hidroizoliacijo ant tilto perdangos įrengimas  </t>
  </si>
  <si>
    <t xml:space="preserve">Apsauginio asfaltbetonio sluoksnio (SMA 5 S, h=2 cm) ant tilto perdangos įrengimas  </t>
  </si>
  <si>
    <t xml:space="preserve">Asfalto apatinio sluoksnio (AC 16 AS h=4 cm) ant tilto perdangos įrengimas  </t>
  </si>
  <si>
    <t xml:space="preserve">Asfalto viršutinio sluoksnio (SMA 11 S h=4 cm) ant tilto perdangos įrengimas  </t>
  </si>
  <si>
    <t xml:space="preserve">Dangos ant tilto perdangos pašiurkštinimas (2/5) granitine skaldele </t>
  </si>
  <si>
    <t>Dangos ant pereinamųjų plokščių pašiurkštinimas granitine skalda 2/5</t>
  </si>
  <si>
    <t xml:space="preserve">6. Kūgiai, prieigos prie tilto </t>
  </si>
  <si>
    <t>Šlaitų grunto nukasimas suformuojant reikalingą nuolydį</t>
  </si>
  <si>
    <t xml:space="preserve">Šlaitų planiravimas </t>
  </si>
  <si>
    <t>Grunto supylimas upės vagos šlaito tvirtinimo įrengimui</t>
  </si>
  <si>
    <t>Kraštinių atrmų drenuojančių gruntų užpilimas ir sutankinimas</t>
  </si>
  <si>
    <t>Kūgio tvirtinimas plytelėmis 49x49x8 cm ant 10 cm žvyro pagrindo</t>
  </si>
  <si>
    <t>Plytelių atrėmimo blokų  įrengimas</t>
  </si>
  <si>
    <t>Tvirtinimas užpilant 10 cm storio juodžemio sl. ir užsėjant žole</t>
  </si>
  <si>
    <t>Plokščių atrėmimo blokų įrengimas</t>
  </si>
  <si>
    <t>Upės šlaito tvirtinimas plokštėmis ant žvyro pagrindo</t>
  </si>
  <si>
    <t>Skaldos bermoje įrengimas</t>
  </si>
  <si>
    <t>Šlaitinių laiptų įrengimas</t>
  </si>
  <si>
    <t>Skaldos 16/32 ir 20% dirvožemio mišinio (h=10 cm) kelkraštyje įrengimas</t>
  </si>
  <si>
    <t xml:space="preserve">8. Lietaus nuotekų tinklai </t>
  </si>
  <si>
    <t>9.1</t>
  </si>
  <si>
    <t>8.3</t>
  </si>
  <si>
    <t>8.4</t>
  </si>
  <si>
    <t>8.5</t>
  </si>
  <si>
    <t>8.6</t>
  </si>
  <si>
    <t>8.7</t>
  </si>
  <si>
    <t>8.8</t>
  </si>
  <si>
    <t>8.9</t>
  </si>
  <si>
    <t>8.10</t>
  </si>
  <si>
    <t>8.11</t>
  </si>
  <si>
    <t>8.12</t>
  </si>
  <si>
    <t>8.13</t>
  </si>
  <si>
    <t>Iš viso skyriuje 9, Eur be PVM</t>
  </si>
  <si>
    <t>8.14</t>
  </si>
  <si>
    <t>8.15</t>
  </si>
  <si>
    <t>8.16</t>
  </si>
  <si>
    <t>8.17</t>
  </si>
  <si>
    <t>8.18</t>
  </si>
  <si>
    <t>Kasamų tranšėjų tvirtinimas</t>
  </si>
  <si>
    <t>Tranšėjos dugno tankinimas</t>
  </si>
  <si>
    <t>Smėlio pagrindo po vamzdynais įrengimas (10 cm)</t>
  </si>
  <si>
    <t>200 mm skersmens lygių PP S klasės vamzdžių klojimas ant paruošto pagrindo</t>
  </si>
  <si>
    <t>250 mm skersmens lygių PP S klasės vamzdžių klojimas ant paruošto pagrindo</t>
  </si>
  <si>
    <t>Sumontuotų tinklų praplovimas vandeniu, hidraulinis bandymas  ir TV diagnostika</t>
  </si>
  <si>
    <t>Smėlingo grunto aplink vamzdynus įrengimas</t>
  </si>
  <si>
    <t>Likusios tranšėjos dalies užpilimas II gr. gruntu</t>
  </si>
  <si>
    <t>II gr. grunto ir apsauginio sluoksnio tankinimas vibroplūktuvais</t>
  </si>
  <si>
    <t>Grunto kasimas, pakrovimas ir išvežimas Rangovo pasirinktu atstumu</t>
  </si>
  <si>
    <t>Grunto kasimas supilant vietoje</t>
  </si>
  <si>
    <t>Apvalių g/b šulinių (Ø1000mm H=2,9m, komplekte su protarpiais, lipynėmis, betono latakais ir standaus tvirtinimo ketiniais liukais 125kN) įrengimas</t>
  </si>
  <si>
    <t>Gofruotų plastikinių lietaus šulinių (425 mm skersmens 1,8-4,3m gylio su plastmasiniais dugnais (kinetėmis), dengiant standaus tvirtinimo ketiniais liukais su dangčiais 125kN) įrengimas</t>
  </si>
  <si>
    <t>Gofruotų plastikinių lietaus surinkimo šulinių (425 mm skersmens 1,8-2,0m gylio (iš jų 0,3m nusodinimo dalis) su plastmasiniais dugnais, dengiant plaukiojančio tipo ketiniais liukais 400kN su grotelėmis (kvadrato formos)) įrengimas</t>
  </si>
  <si>
    <t>Paviršinių nuotekų valymo įrenginio (nominalus našumas 6 l/s, su integruota naftos gaudykle, smėliagaude, apvedimo linija ir mėginių paėmimu) įrengimas</t>
  </si>
  <si>
    <t xml:space="preserve">Betoninių lietaus išleidimo žiočių įrengimas D250 vamzdžiui  </t>
  </si>
  <si>
    <t>Šulinių žymėjimo ženklų įrengimas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</si>
  <si>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</si>
  <si>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DARBŲ KIEKIŲ ŽINIARAŠTIS NR. 2 – SUSISIEKIMO DALIS</t>
  </si>
  <si>
    <t>Kelio trasos nužymėjimas</t>
  </si>
  <si>
    <t>km</t>
  </si>
  <si>
    <t>ha</t>
  </si>
  <si>
    <t>Asfaltbetonio dangos frezavimas, pakrovimas ir išvežimas Rangovo pasirinktu atstumu</t>
  </si>
  <si>
    <r>
      <t xml:space="preserve">Dvistiebių kelio ženklų demontavimas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</si>
  <si>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r>
      <t xml:space="preserve">Plastikinių signalinių stulpelių demontavimas ir išvežimas į Užsakovo nurodytą vietą  </t>
    </r>
    <r>
      <rPr>
        <i/>
        <sz val="11"/>
        <rFont val="Times New Roman"/>
        <family val="1"/>
        <charset val="186"/>
      </rPr>
      <t>(žiūrėti žiniaraščio priedą dėl išvežimo</t>
    </r>
    <r>
      <rPr>
        <sz val="11"/>
        <rFont val="Times New Roman"/>
        <family val="1"/>
        <charset val="186"/>
      </rPr>
      <t>)</t>
    </r>
  </si>
  <si>
    <r>
      <t xml:space="preserve">Esamų atitvarų demontavimas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</si>
  <si>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t>2. Žemės sankasa</t>
  </si>
  <si>
    <t>Žemės sankasos viršaus planiravimas mechanizuotai</t>
  </si>
  <si>
    <t>Žemės sankasos viršaus planiravimas rankiniu būdu</t>
  </si>
  <si>
    <t>II gr. grunto kasimas rankiniu būdu</t>
  </si>
  <si>
    <t>Žemės sankasos viršaus 0,30 m sluoksnio tankinimas</t>
  </si>
  <si>
    <t>Žemės sankasos viršaus 0,30 m sluoksnio tankinimas rankiniu būdu</t>
  </si>
  <si>
    <t>Žemės sankasos posluoksnio (grunto po žemės sankasa) viršaus 0,20 m sluoksnio tankinimas (važiuojamoji dalis)</t>
  </si>
  <si>
    <t>Žemės sankasos pagerininimas pagal MN GPSR 12, 20 cm storiu (važiuojamoji dalis)</t>
  </si>
  <si>
    <t>II gr. grunto kasimas ekskavatoriais 0,65 m³ kaušu, pakrovimas į autosavivarčius ir išvežimas Rangovo pasirintu atstumu</t>
  </si>
  <si>
    <t>3. Kelio dangos konstrukcijos įrengimas (I dangos konstrukcijos parinkimo variantas)</t>
  </si>
  <si>
    <t>Pastaba: Tiekėjas pildo pasirinktinai I arba II dangos konstrukcijos variantą</t>
  </si>
  <si>
    <t>Apsauginio šalčiui atsparaus sluoksnio įrengimas (h=0,26 m)</t>
  </si>
  <si>
    <t>3. Kelio dangos konstrukcijos įrengimas (II dangos konstrukcijos parinkimo variantas)</t>
  </si>
  <si>
    <t xml:space="preserve">Gruntavimas bitumine emulsija C 40 BF 1-S </t>
  </si>
  <si>
    <t>Bituminės sandarinimo juostos įrengimas</t>
  </si>
  <si>
    <t>Asfalto armavimo tinklo įrengimas</t>
  </si>
  <si>
    <t>Kelkraščių užpylimas drenuojančiu gruntu</t>
  </si>
  <si>
    <t xml:space="preserve">Kelkraščių įrengimas iš 85% skaldos ir 15% dirvožemio mišinio </t>
  </si>
  <si>
    <t>Asfalto dangos viršutinio sluoksnio iš mišinio (AC11VN, 4 cm) įrengimas</t>
  </si>
  <si>
    <t>Asfalto pagrindo sluoksnio iš mišinio (AC22PN, 10 cm) įrengimas</t>
  </si>
  <si>
    <t>Apsauginio šalčiui atsparaus sluoksnio įrengimas (h=0,31 m)</t>
  </si>
  <si>
    <t>Žvyro pagrindas iš nesurištų mineralinių medžiagų mišinio 0/32 pridedant iki 30% frezuoto asfalto granulių ( h=0,25 m)</t>
  </si>
  <si>
    <t>Skaldos pagrindas iš nesurištų mineralinių medžiagų mišinio 0/45 pridedant iki 30% frezuoto asfalto granulių (h=0,20 m)</t>
  </si>
  <si>
    <t>Kelio ženklų skydų ant dvistiebių metalinių atramų sumontavimas</t>
  </si>
  <si>
    <t>4. Kelio apstatymas ir saugaus eismo organizavimas</t>
  </si>
  <si>
    <t>Kelio ženklų dvistiebių metalinių atramų (d=76,1/2,9 mm, h=4,00 m) pastatymas</t>
  </si>
  <si>
    <t>Apsauginių atitvarų įrengimas (tame tarpe 1 pradinis-galinis komponentas, 12 m ilgio)</t>
  </si>
  <si>
    <t>Signalinių stulpelių įrengimas</t>
  </si>
  <si>
    <t>Betoninių kelio bordiūrų 1000x150x300 ant betono pagrindo įrengimas</t>
  </si>
  <si>
    <t>Horizontalus kelio ženklinimas dažais, Nr. 1.1 (polimerinėmis medžiagomis su stiklo rutuliukais)</t>
  </si>
  <si>
    <t>Augalinio grunto nuėmimas ir pervežimas į sandėliavimo vietą</t>
  </si>
  <si>
    <t>9. Kitos darbai</t>
  </si>
  <si>
    <t>Iš viso skyriuje 5, Eur be PVM</t>
  </si>
  <si>
    <t>Sandariklio įrengimas</t>
  </si>
  <si>
    <t xml:space="preserve">Augalinio grunto paskleidimas ir užsėjimas </t>
  </si>
  <si>
    <t>DARBŲ KIEKIŲ ŽINIARAŠTIS NR. 3 – PASIRENGIMO STATYBAI IR STATYBOS DARBŲ ORGANIZAVIMO DALIS (LAIKINAS APVAŽIVIMAS)</t>
  </si>
  <si>
    <t>Vidutinio tankumo krūmų rovimas ir išvežimas Rangovo pasirinktu atstumų (utelizavimas)</t>
  </si>
  <si>
    <t>6. Baigiamieji darbai</t>
  </si>
  <si>
    <t>IŠ VISO ŽINIARAŠTYJE 3, EUR BE PVM</t>
  </si>
  <si>
    <t>SUSISIEKIMO DALIS</t>
  </si>
  <si>
    <t>PASIRENGIMO STATYBAI IR STATYBOS DARBŲ ORGANIZAVIMO DALIS (LAIKINAS APVAŽIVIMAS)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</si>
  <si>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Kuršėnų kelių tarnybos asfaltbetonio bazę (Pramonės g. 24, Kuršėnai).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</si>
  <si>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Šlaitų tvirtinimas priešeroziniais dembliais užpilant 10 cm storio dirvožemio sluoksniu ir užsėjant žole</t>
  </si>
  <si>
    <t>Plotų rekultivacija</t>
  </si>
  <si>
    <t>1. Eismo organizavimas</t>
  </si>
  <si>
    <t>2.17</t>
  </si>
  <si>
    <t>Senojo tilto medinių polių išardymas ir atliekų išvežimas Rangovo pasirinktu atstumu</t>
  </si>
  <si>
    <t>koml.</t>
  </si>
  <si>
    <t>Eismo organizavimas įrengiant laikiną tiltą (ar kitokios konstrukcijos statinį) ir privažiuojamuosius kelius prie jo. Išardymas ir išvežimas atlikus darbus*</t>
  </si>
  <si>
    <t>*Rangovas laikiną apvažiavimą ir jo elementus (laikiną tiltą ar kitokios konstrukcijos statinį) įsipareigoja įrengti per 3 mėnesius nuo sutarties įsigaliojimo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</si>
</sst>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sz val="11"/>
      <color rgb="FF000000"/>
      <name val="Times New Roman"/>
      <family val="1"/>
      <charset val="186"/>
    </font>
    <font>
      <sz val="11"/>
      <color theme="1"/>
      <name val="Calibri"/>
      <family val="2"/>
      <charset val="186"/>
      <scheme val="minor"/>
    </font>
    <font>
      <b/>
      <i/>
      <sz val="16"/>
      <name val="Times New Roman"/>
      <family val="1"/>
      <charset val="186"/>
    </font>
    <font>
      <b/>
      <sz val="16"/>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8" fillId="0" borderId="0"/>
  </cellStyleXfs>
  <cellXfs count="181">
    <xf numFmtId="0" fontId="0" fillId="0" borderId="0" xfId="0"/>
    <xf numFmtId="0" fontId="2" fillId="0" borderId="0" xfId="1" applyFont="1" applyAlignment="1" applyProtection="1">
      <alignment horizontal="center" vertical="center" wrapText="1"/>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Font="1" applyAlignment="1">
      <alignment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18"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0" xfId="0" applyNumberFormat="1" applyFont="1" applyAlignment="1">
      <alignment horizontal="left" vertical="center" wrapText="1"/>
    </xf>
    <xf numFmtId="4" fontId="5" fillId="0" borderId="22"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4" fillId="0" borderId="23" xfId="0" applyNumberFormat="1" applyFont="1" applyBorder="1" applyAlignment="1" applyProtection="1">
      <alignment horizontal="center" vertical="center" wrapText="1"/>
      <protection locked="0"/>
    </xf>
    <xf numFmtId="0" fontId="4" fillId="0" borderId="24"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11" xfId="0" applyNumberFormat="1" applyFont="1" applyBorder="1" applyAlignment="1">
      <alignment horizontal="center" vertical="center"/>
    </xf>
    <xf numFmtId="49" fontId="5" fillId="0" borderId="20" xfId="0" applyNumberFormat="1" applyFont="1" applyBorder="1" applyAlignment="1">
      <alignment horizontal="center" vertical="center"/>
    </xf>
    <xf numFmtId="4" fontId="4" fillId="4" borderId="16" xfId="3" applyNumberFormat="1" applyFont="1" applyFill="1" applyBorder="1" applyAlignment="1" applyProtection="1">
      <alignment horizontal="center" vertical="center" wrapText="1"/>
      <protection locked="0"/>
    </xf>
    <xf numFmtId="4" fontId="4" fillId="4" borderId="17" xfId="3" applyNumberFormat="1" applyFont="1" applyFill="1" applyBorder="1" applyAlignment="1" applyProtection="1">
      <alignment horizontal="center" vertical="center" wrapText="1"/>
      <protection locked="0"/>
    </xf>
    <xf numFmtId="0" fontId="7" fillId="0" borderId="1" xfId="0" applyFont="1" applyBorder="1" applyAlignment="1">
      <alignment vertical="center" wrapText="1"/>
    </xf>
    <xf numFmtId="49" fontId="11" fillId="0" borderId="27" xfId="0" applyNumberFormat="1" applyFont="1" applyBorder="1" applyAlignment="1">
      <alignment horizontal="center" vertical="center" wrapText="1"/>
    </xf>
    <xf numFmtId="49" fontId="5" fillId="0" borderId="28" xfId="0" applyNumberFormat="1" applyFont="1" applyBorder="1" applyAlignment="1">
      <alignment horizontal="center" vertical="center"/>
    </xf>
    <xf numFmtId="0" fontId="7" fillId="0" borderId="26" xfId="0" applyFont="1" applyBorder="1" applyAlignment="1">
      <alignment vertical="center" wrapText="1"/>
    </xf>
    <xf numFmtId="4" fontId="4" fillId="4" borderId="29" xfId="3" applyNumberFormat="1" applyFont="1" applyFill="1" applyBorder="1" applyAlignment="1" applyProtection="1">
      <alignment horizontal="center" vertical="center" wrapText="1"/>
      <protection locked="0"/>
    </xf>
    <xf numFmtId="4" fontId="5" fillId="0" borderId="30" xfId="0" applyNumberFormat="1" applyFont="1" applyBorder="1" applyAlignment="1">
      <alignment horizontal="center" vertical="center" wrapText="1"/>
    </xf>
    <xf numFmtId="49" fontId="5" fillId="0" borderId="31" xfId="0" applyNumberFormat="1" applyFont="1" applyBorder="1" applyAlignment="1">
      <alignment horizontal="center" vertical="center"/>
    </xf>
    <xf numFmtId="0" fontId="7" fillId="0" borderId="8" xfId="0" applyFont="1" applyBorder="1" applyAlignment="1">
      <alignment vertical="center" wrapText="1"/>
    </xf>
    <xf numFmtId="4" fontId="4" fillId="4" borderId="18" xfId="3" applyNumberFormat="1" applyFont="1" applyFill="1" applyBorder="1" applyAlignment="1" applyProtection="1">
      <alignment horizontal="center" vertical="center" wrapText="1"/>
      <protection locked="0"/>
    </xf>
    <xf numFmtId="49" fontId="11" fillId="0" borderId="15"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xf>
    <xf numFmtId="4" fontId="4" fillId="4" borderId="34" xfId="3" applyNumberFormat="1" applyFont="1" applyFill="1" applyBorder="1" applyAlignment="1" applyProtection="1">
      <alignment horizontal="center" vertical="center" wrapText="1"/>
      <protection locked="0"/>
    </xf>
    <xf numFmtId="49" fontId="11" fillId="0" borderId="35"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5" fillId="4" borderId="17" xfId="0" applyNumberFormat="1" applyFont="1" applyFill="1" applyBorder="1" applyAlignment="1" applyProtection="1">
      <alignment horizontal="center" vertical="center"/>
      <protection locked="0"/>
    </xf>
    <xf numFmtId="49" fontId="5" fillId="0" borderId="21" xfId="0" applyNumberFormat="1" applyFont="1" applyBorder="1" applyAlignment="1">
      <alignment horizontal="center" vertical="center"/>
    </xf>
    <xf numFmtId="164" fontId="5" fillId="4" borderId="16" xfId="0" applyNumberFormat="1" applyFont="1" applyFill="1" applyBorder="1" applyAlignment="1" applyProtection="1">
      <alignment horizontal="center" vertical="center"/>
      <protection locked="0"/>
    </xf>
    <xf numFmtId="4" fontId="12" fillId="0" borderId="23" xfId="0" applyNumberFormat="1" applyFont="1" applyBorder="1" applyAlignment="1" applyProtection="1">
      <alignment horizontal="center" vertical="center"/>
      <protection locked="0"/>
    </xf>
    <xf numFmtId="164" fontId="5" fillId="4" borderId="34" xfId="0" applyNumberFormat="1" applyFont="1" applyFill="1" applyBorder="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4" fontId="5" fillId="4" borderId="8" xfId="0" applyNumberFormat="1" applyFont="1" applyFill="1" applyBorder="1" applyAlignment="1" applyProtection="1">
      <alignment horizontal="center" vertical="center" wrapText="1"/>
      <protection locked="0"/>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lignment vertical="center" wrapText="1"/>
    </xf>
    <xf numFmtId="2" fontId="7" fillId="0" borderId="26"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8"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21" xfId="0" applyNumberFormat="1" applyFont="1" applyBorder="1" applyAlignment="1">
      <alignment horizontal="center" vertical="center" wrapText="1"/>
    </xf>
    <xf numFmtId="2" fontId="17" fillId="6" borderId="1" xfId="0" applyNumberFormat="1" applyFont="1" applyFill="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4" fontId="5" fillId="0" borderId="36" xfId="0" applyNumberFormat="1" applyFont="1" applyBorder="1" applyAlignment="1">
      <alignment horizontal="center" vertical="center" wrapText="1"/>
    </xf>
    <xf numFmtId="4" fontId="4" fillId="0" borderId="35" xfId="0" applyNumberFormat="1" applyFont="1" applyBorder="1" applyAlignment="1" applyProtection="1">
      <alignment horizontal="center" vertical="center" wrapText="1"/>
      <protection locked="0"/>
    </xf>
    <xf numFmtId="4" fontId="12" fillId="0" borderId="25" xfId="0" applyNumberFormat="1" applyFont="1" applyBorder="1" applyAlignment="1" applyProtection="1">
      <alignment horizontal="center" vertical="center"/>
      <protection locked="0"/>
    </xf>
    <xf numFmtId="49" fontId="11" fillId="0" borderId="13"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0" fontId="5" fillId="0" borderId="37" xfId="4" applyFont="1" applyBorder="1" applyAlignment="1">
      <alignment horizontal="left" vertical="center" wrapText="1"/>
    </xf>
    <xf numFmtId="0" fontId="5" fillId="0" borderId="37" xfId="0" applyFont="1" applyBorder="1" applyAlignment="1">
      <alignment horizontal="center" vertical="center" wrapText="1"/>
    </xf>
    <xf numFmtId="2" fontId="5" fillId="0" borderId="37" xfId="0" applyNumberFormat="1" applyFont="1" applyBorder="1" applyAlignment="1">
      <alignment horizontal="center" vertical="center" wrapText="1"/>
    </xf>
    <xf numFmtId="4" fontId="5" fillId="4" borderId="37" xfId="4"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5" fillId="0" borderId="1" xfId="0" applyFont="1" applyBorder="1" applyAlignment="1">
      <alignment horizontal="center" vertical="center"/>
    </xf>
    <xf numFmtId="165" fontId="7" fillId="0" borderId="26"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49" fontId="5" fillId="0" borderId="29" xfId="0" applyNumberFormat="1"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2" fontId="5" fillId="0" borderId="3" xfId="0" applyNumberFormat="1" applyFont="1" applyBorder="1" applyAlignment="1">
      <alignment horizontal="center" vertical="center" wrapText="1"/>
    </xf>
    <xf numFmtId="0" fontId="5" fillId="0" borderId="0" xfId="0" applyFont="1" applyAlignment="1" applyProtection="1">
      <alignment wrapText="1"/>
      <protection locked="0"/>
    </xf>
    <xf numFmtId="0" fontId="5" fillId="0" borderId="26" xfId="0" applyFont="1" applyBorder="1" applyAlignment="1">
      <alignment horizontal="left" vertical="center" wrapText="1"/>
    </xf>
    <xf numFmtId="0" fontId="5" fillId="0" borderId="26" xfId="0" applyFont="1" applyBorder="1" applyAlignment="1">
      <alignment horizontal="center" vertical="center"/>
    </xf>
    <xf numFmtId="2" fontId="5" fillId="0" borderId="26" xfId="0" applyNumberFormat="1" applyFont="1" applyBorder="1" applyAlignment="1">
      <alignment horizontal="center" vertical="center" wrapText="1"/>
    </xf>
    <xf numFmtId="4" fontId="4" fillId="4" borderId="26" xfId="4" applyNumberFormat="1" applyFont="1" applyFill="1" applyBorder="1" applyAlignment="1" applyProtection="1">
      <alignment horizontal="center" vertical="center" wrapText="1"/>
      <protection locked="0"/>
    </xf>
    <xf numFmtId="2" fontId="5" fillId="0" borderId="1" xfId="0" applyNumberFormat="1" applyFont="1" applyBorder="1" applyAlignment="1">
      <alignment horizontal="center" vertical="center" wrapText="1"/>
    </xf>
    <xf numFmtId="4" fontId="4" fillId="4" borderId="1" xfId="4" applyNumberFormat="1" applyFont="1" applyFill="1" applyBorder="1" applyAlignment="1" applyProtection="1">
      <alignment horizontal="center" vertical="center" wrapText="1"/>
      <protection locked="0"/>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2" fontId="5" fillId="0" borderId="8"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 fontId="4" fillId="4" borderId="21" xfId="4" applyNumberFormat="1" applyFont="1" applyFill="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protection locked="0"/>
    </xf>
    <xf numFmtId="49" fontId="5" fillId="0" borderId="1" xfId="0" applyNumberFormat="1" applyFont="1" applyBorder="1" applyAlignment="1">
      <alignment horizontal="center" vertical="center" wrapText="1"/>
    </xf>
    <xf numFmtId="4" fontId="4" fillId="0" borderId="40" xfId="0" applyNumberFormat="1" applyFont="1" applyBorder="1" applyAlignment="1" applyProtection="1">
      <alignment horizontal="center" vertical="center" wrapText="1"/>
      <protection locked="0"/>
    </xf>
    <xf numFmtId="49" fontId="11" fillId="0" borderId="1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0" fontId="7" fillId="0" borderId="37" xfId="0" applyFont="1" applyBorder="1" applyAlignment="1">
      <alignment vertical="center" wrapText="1"/>
    </xf>
    <xf numFmtId="0" fontId="7" fillId="0" borderId="37" xfId="0" applyFont="1" applyBorder="1" applyAlignment="1">
      <alignment horizontal="center" vertical="center" wrapText="1"/>
    </xf>
    <xf numFmtId="2" fontId="7" fillId="0" borderId="37" xfId="0" applyNumberFormat="1" applyFont="1" applyBorder="1" applyAlignment="1">
      <alignment horizontal="center" vertical="center" wrapText="1"/>
    </xf>
    <xf numFmtId="4" fontId="4" fillId="4" borderId="37" xfId="4" applyNumberFormat="1" applyFont="1" applyFill="1" applyBorder="1" applyAlignment="1" applyProtection="1">
      <alignment horizontal="center" vertical="center" wrapText="1"/>
      <protection locked="0"/>
    </xf>
    <xf numFmtId="0" fontId="5" fillId="0" borderId="21" xfId="0" applyFont="1" applyBorder="1" applyAlignment="1">
      <alignment horizontal="left" vertical="center" wrapText="1"/>
    </xf>
    <xf numFmtId="0" fontId="5" fillId="0" borderId="1" xfId="0" applyFont="1" applyBorder="1" applyAlignment="1">
      <alignment horizontal="center" vertical="center" wrapText="1"/>
    </xf>
    <xf numFmtId="4" fontId="12" fillId="0" borderId="41" xfId="0" applyNumberFormat="1" applyFont="1" applyBorder="1" applyAlignment="1" applyProtection="1">
      <alignment horizontal="center" vertical="center"/>
      <protection locked="0"/>
    </xf>
    <xf numFmtId="49" fontId="5" fillId="0" borderId="21" xfId="0" applyNumberFormat="1" applyFont="1" applyBorder="1" applyAlignment="1">
      <alignment horizontal="center" vertical="center" wrapText="1"/>
    </xf>
    <xf numFmtId="0" fontId="5" fillId="0" borderId="21" xfId="0" applyFont="1" applyBorder="1" applyAlignment="1">
      <alignment horizontal="center" vertical="center"/>
    </xf>
    <xf numFmtId="2" fontId="5" fillId="0" borderId="21" xfId="0" applyNumberFormat="1" applyFont="1" applyBorder="1" applyAlignment="1">
      <alignment horizontal="center" vertical="center"/>
    </xf>
    <xf numFmtId="164" fontId="6" fillId="4" borderId="17" xfId="0" applyNumberFormat="1" applyFont="1" applyFill="1" applyBorder="1" applyAlignment="1" applyProtection="1">
      <alignment horizontal="center" vertical="center"/>
      <protection locked="0"/>
    </xf>
    <xf numFmtId="49" fontId="5" fillId="0" borderId="33" xfId="0" applyNumberFormat="1" applyFont="1" applyBorder="1" applyAlignment="1">
      <alignment horizontal="center" vertical="center"/>
    </xf>
    <xf numFmtId="0" fontId="5" fillId="0" borderId="21" xfId="0" applyFont="1" applyBorder="1" applyAlignment="1">
      <alignment vertical="center" wrapText="1"/>
    </xf>
    <xf numFmtId="2" fontId="5" fillId="0" borderId="21" xfId="0" applyNumberFormat="1" applyFont="1" applyBorder="1" applyAlignment="1">
      <alignment horizontal="center" vertical="center" wrapText="1"/>
    </xf>
    <xf numFmtId="4" fontId="4" fillId="0" borderId="0" xfId="0" applyNumberFormat="1" applyFont="1" applyAlignment="1" applyProtection="1">
      <alignment horizontal="center" vertical="center"/>
      <protection locked="0"/>
    </xf>
    <xf numFmtId="49" fontId="5" fillId="0" borderId="37" xfId="0" applyNumberFormat="1" applyFont="1" applyBorder="1" applyAlignment="1">
      <alignment horizontal="center" vertical="center"/>
    </xf>
    <xf numFmtId="0" fontId="5" fillId="0" borderId="37" xfId="0" applyFont="1" applyBorder="1" applyAlignment="1">
      <alignment horizontal="left" vertical="center" wrapText="1"/>
    </xf>
    <xf numFmtId="0" fontId="5" fillId="0" borderId="37" xfId="0" applyFont="1" applyBorder="1" applyAlignment="1">
      <alignment horizontal="center" vertical="center"/>
    </xf>
    <xf numFmtId="2" fontId="5" fillId="0" borderId="37" xfId="0" applyNumberFormat="1" applyFont="1" applyBorder="1" applyAlignment="1">
      <alignment horizontal="center" vertical="center"/>
    </xf>
    <xf numFmtId="4" fontId="4" fillId="4" borderId="37" xfId="3" applyNumberFormat="1" applyFont="1" applyFill="1" applyBorder="1" applyAlignment="1" applyProtection="1">
      <alignment horizontal="center" vertical="center" wrapText="1"/>
      <protection locked="0"/>
    </xf>
    <xf numFmtId="4" fontId="4" fillId="0" borderId="42" xfId="0" applyNumberFormat="1" applyFont="1" applyBorder="1" applyAlignment="1" applyProtection="1">
      <alignment horizontal="center" vertical="center" wrapText="1"/>
      <protection locked="0"/>
    </xf>
    <xf numFmtId="49" fontId="5" fillId="0" borderId="26" xfId="0" applyNumberFormat="1" applyFont="1" applyBorder="1" applyAlignment="1">
      <alignment horizontal="center" vertical="center"/>
    </xf>
    <xf numFmtId="4" fontId="4" fillId="4" borderId="1" xfId="3" applyNumberFormat="1" applyFont="1" applyFill="1" applyBorder="1" applyAlignment="1" applyProtection="1">
      <alignment horizontal="center" vertical="center" wrapText="1"/>
      <protection locked="0"/>
    </xf>
    <xf numFmtId="4" fontId="4" fillId="4" borderId="3" xfId="3" applyNumberFormat="1" applyFont="1" applyFill="1" applyBorder="1" applyAlignment="1" applyProtection="1">
      <alignment horizontal="center" vertical="center" wrapText="1"/>
      <protection locked="0"/>
    </xf>
    <xf numFmtId="4" fontId="4" fillId="4" borderId="8" xfId="3" applyNumberFormat="1" applyFont="1" applyFill="1" applyBorder="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38"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19" fillId="0" borderId="0" xfId="4" applyFont="1" applyAlignment="1">
      <alignment horizontal="left" vertical="top" wrapText="1"/>
    </xf>
    <xf numFmtId="0" fontId="20" fillId="0" borderId="0" xfId="4" applyFont="1" applyAlignment="1">
      <alignment horizontal="left" vertical="top" wrapText="1"/>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17" xfId="0" applyFont="1" applyFill="1" applyBorder="1" applyAlignment="1">
      <alignment horizontal="center" vertical="center"/>
    </xf>
  </cellXfs>
  <cellStyles count="6">
    <cellStyle name="Įprastas" xfId="0" builtinId="0"/>
    <cellStyle name="Normal 2 2" xfId="1" xr:uid="{00000000-0005-0000-0000-000001000000}"/>
    <cellStyle name="Normal 3" xfId="4" xr:uid="{00000000-0005-0000-0000-000002000000}"/>
    <cellStyle name="Normal 4" xfId="5" xr:uid="{A983E55C-6E82-4755-AA58-878E6D3C3383}"/>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0"/>
  <sheetViews>
    <sheetView topLeftCell="A136" zoomScale="70" zoomScaleNormal="70" workbookViewId="0">
      <selection activeCell="I143" sqref="I143"/>
    </sheetView>
  </sheetViews>
  <sheetFormatPr defaultColWidth="9.109375" defaultRowHeight="13.8" x14ac:dyDescent="0.25"/>
  <cols>
    <col min="1" max="1" width="39.6640625" style="21" customWidth="1"/>
    <col min="2" max="2" width="10.5546875" style="11" customWidth="1"/>
    <col min="3" max="3" width="71.6640625" style="12" customWidth="1"/>
    <col min="4" max="4" width="9.109375" style="11"/>
    <col min="5" max="5" width="16.33203125" style="11" customWidth="1"/>
    <col min="6" max="6" width="20.6640625" style="18" customWidth="1"/>
    <col min="7" max="7" width="14.6640625" style="11" customWidth="1"/>
    <col min="8" max="8" width="21.5546875" style="19" customWidth="1"/>
    <col min="9" max="9" width="20.6640625" style="8" customWidth="1"/>
    <col min="10" max="16384" width="9.109375" style="8"/>
  </cols>
  <sheetData>
    <row r="1" spans="1:9" ht="39.9" customHeight="1" x14ac:dyDescent="0.25">
      <c r="A1" s="164" t="s">
        <v>134</v>
      </c>
      <c r="B1" s="164"/>
      <c r="C1" s="164"/>
      <c r="D1" s="164"/>
      <c r="E1" s="164"/>
      <c r="F1" s="164"/>
      <c r="G1" s="164"/>
    </row>
    <row r="2" spans="1:9" ht="21.75" customHeight="1" thickBot="1" x14ac:dyDescent="0.3">
      <c r="A2" s="1"/>
      <c r="B2" s="1"/>
      <c r="C2" s="1"/>
      <c r="D2" s="1"/>
      <c r="E2" s="20"/>
      <c r="F2" s="1"/>
      <c r="G2" s="1"/>
    </row>
    <row r="3" spans="1:9" ht="21.75" customHeight="1" x14ac:dyDescent="0.25">
      <c r="A3" s="165" t="s">
        <v>109</v>
      </c>
      <c r="B3" s="166"/>
      <c r="C3" s="166"/>
      <c r="D3" s="166"/>
      <c r="E3" s="166"/>
      <c r="F3" s="166"/>
      <c r="G3" s="167"/>
    </row>
    <row r="4" spans="1:9" ht="42" thickBot="1" x14ac:dyDescent="0.3">
      <c r="A4" s="26" t="s">
        <v>35</v>
      </c>
      <c r="B4" s="43" t="s">
        <v>0</v>
      </c>
      <c r="C4" s="27" t="s">
        <v>1</v>
      </c>
      <c r="D4" s="27" t="s">
        <v>2</v>
      </c>
      <c r="E4" s="28" t="s">
        <v>3</v>
      </c>
      <c r="F4" s="29" t="s">
        <v>4</v>
      </c>
      <c r="G4" s="30" t="s">
        <v>5</v>
      </c>
    </row>
    <row r="5" spans="1:9" ht="29.25" customHeight="1" x14ac:dyDescent="0.25">
      <c r="A5" s="66" t="s">
        <v>6</v>
      </c>
      <c r="B5" s="67" t="s">
        <v>10</v>
      </c>
      <c r="C5" s="68" t="s">
        <v>139</v>
      </c>
      <c r="D5" s="89" t="s">
        <v>112</v>
      </c>
      <c r="E5" s="96">
        <v>37200</v>
      </c>
      <c r="F5" s="69">
        <v>2.2599999999999998</v>
      </c>
      <c r="G5" s="70">
        <f t="shared" ref="G5:G7" si="0">ROUND((E5*F5),2)</f>
        <v>84072</v>
      </c>
    </row>
    <row r="6" spans="1:9" ht="29.25" customHeight="1" x14ac:dyDescent="0.25">
      <c r="A6" s="42" t="s">
        <v>6</v>
      </c>
      <c r="B6" s="62" t="s">
        <v>11</v>
      </c>
      <c r="C6" s="102" t="s">
        <v>137</v>
      </c>
      <c r="D6" s="90" t="s">
        <v>7</v>
      </c>
      <c r="E6" s="97">
        <v>1</v>
      </c>
      <c r="F6" s="64">
        <v>5900</v>
      </c>
      <c r="G6" s="24">
        <f t="shared" ref="G6" si="1">ROUND((E6*F6),2)</f>
        <v>5900</v>
      </c>
    </row>
    <row r="7" spans="1:9" ht="29.25" customHeight="1" thickBot="1" x14ac:dyDescent="0.3">
      <c r="A7" s="42" t="s">
        <v>6</v>
      </c>
      <c r="B7" s="62" t="s">
        <v>51</v>
      </c>
      <c r="C7" s="65" t="s">
        <v>138</v>
      </c>
      <c r="D7" s="90" t="s">
        <v>7</v>
      </c>
      <c r="E7" s="97">
        <v>1</v>
      </c>
      <c r="F7" s="64">
        <v>16834.8</v>
      </c>
      <c r="G7" s="24">
        <f t="shared" si="0"/>
        <v>16834.8</v>
      </c>
      <c r="I7" s="54"/>
    </row>
    <row r="8" spans="1:9" ht="31.5" customHeight="1" thickBot="1" x14ac:dyDescent="0.3">
      <c r="A8" s="75" t="s">
        <v>6</v>
      </c>
      <c r="B8" s="150" t="s">
        <v>12</v>
      </c>
      <c r="C8" s="95" t="s">
        <v>140</v>
      </c>
      <c r="D8" s="94" t="s">
        <v>7</v>
      </c>
      <c r="E8" s="100">
        <v>1</v>
      </c>
      <c r="F8" s="76">
        <v>32638</v>
      </c>
      <c r="G8" s="55">
        <f t="shared" ref="G8:G49" si="2">ROUND((E8*F8),2)</f>
        <v>32638</v>
      </c>
      <c r="H8" s="33" t="s">
        <v>36</v>
      </c>
      <c r="I8" s="34">
        <f>ROUND(SUM(G5:G8),2)</f>
        <v>139444.79999999999</v>
      </c>
    </row>
    <row r="9" spans="1:9" ht="29.25" customHeight="1" x14ac:dyDescent="0.25">
      <c r="A9" s="41" t="s">
        <v>141</v>
      </c>
      <c r="B9" s="79" t="s">
        <v>16</v>
      </c>
      <c r="C9" s="92" t="s">
        <v>145</v>
      </c>
      <c r="D9" s="93" t="s">
        <v>112</v>
      </c>
      <c r="E9" s="99">
        <v>4040</v>
      </c>
      <c r="F9" s="162">
        <v>0.89</v>
      </c>
      <c r="G9" s="23">
        <f t="shared" si="2"/>
        <v>3595.6</v>
      </c>
    </row>
    <row r="10" spans="1:9" ht="33" customHeight="1" x14ac:dyDescent="0.25">
      <c r="A10" s="42" t="s">
        <v>141</v>
      </c>
      <c r="B10" s="78" t="s">
        <v>17</v>
      </c>
      <c r="C10" s="103" t="s">
        <v>146</v>
      </c>
      <c r="D10" s="90" t="s">
        <v>112</v>
      </c>
      <c r="E10" s="97">
        <v>20200</v>
      </c>
      <c r="F10" s="161">
        <v>7.0000000000000007E-2</v>
      </c>
      <c r="G10" s="24">
        <f t="shared" ref="G10:G15" si="3">ROUND((E10*F10),2)</f>
        <v>1414</v>
      </c>
      <c r="H10" s="32"/>
    </row>
    <row r="11" spans="1:9" ht="33" customHeight="1" x14ac:dyDescent="0.25">
      <c r="A11" s="42" t="s">
        <v>141</v>
      </c>
      <c r="B11" s="78" t="s">
        <v>18</v>
      </c>
      <c r="C11" s="65" t="s">
        <v>148</v>
      </c>
      <c r="D11" s="90" t="s">
        <v>136</v>
      </c>
      <c r="E11" s="97">
        <v>430</v>
      </c>
      <c r="F11" s="161">
        <v>7</v>
      </c>
      <c r="G11" s="24">
        <f t="shared" ref="G11" si="4">ROUND((E11*F11),2)</f>
        <v>3010</v>
      </c>
      <c r="H11" s="32"/>
    </row>
    <row r="12" spans="1:9" ht="33" customHeight="1" x14ac:dyDescent="0.25">
      <c r="A12" s="42" t="s">
        <v>141</v>
      </c>
      <c r="B12" s="78" t="s">
        <v>19</v>
      </c>
      <c r="C12" s="104" t="s">
        <v>131</v>
      </c>
      <c r="D12" s="90" t="s">
        <v>143</v>
      </c>
      <c r="E12" s="97">
        <v>43</v>
      </c>
      <c r="F12" s="161">
        <v>-9.58</v>
      </c>
      <c r="G12" s="24">
        <f t="shared" si="3"/>
        <v>-411.94</v>
      </c>
      <c r="H12" s="32"/>
    </row>
    <row r="13" spans="1:9" ht="33" customHeight="1" x14ac:dyDescent="0.25">
      <c r="A13" s="42" t="s">
        <v>141</v>
      </c>
      <c r="B13" s="78" t="s">
        <v>20</v>
      </c>
      <c r="C13" s="65" t="s">
        <v>147</v>
      </c>
      <c r="D13" s="90" t="s">
        <v>136</v>
      </c>
      <c r="E13" s="97">
        <v>430</v>
      </c>
      <c r="F13" s="161">
        <v>8</v>
      </c>
      <c r="G13" s="24">
        <f t="shared" si="3"/>
        <v>3440</v>
      </c>
      <c r="H13" s="32"/>
    </row>
    <row r="14" spans="1:9" ht="29.25" customHeight="1" x14ac:dyDescent="0.25">
      <c r="A14" s="42" t="s">
        <v>141</v>
      </c>
      <c r="B14" s="78" t="s">
        <v>21</v>
      </c>
      <c r="C14" s="65" t="s">
        <v>149</v>
      </c>
      <c r="D14" s="90" t="s">
        <v>136</v>
      </c>
      <c r="E14" s="97">
        <v>430</v>
      </c>
      <c r="F14" s="161">
        <v>8</v>
      </c>
      <c r="G14" s="24">
        <f t="shared" si="3"/>
        <v>3440</v>
      </c>
    </row>
    <row r="15" spans="1:9" ht="33" customHeight="1" x14ac:dyDescent="0.25">
      <c r="A15" s="42" t="s">
        <v>141</v>
      </c>
      <c r="B15" s="78" t="s">
        <v>22</v>
      </c>
      <c r="C15" s="103" t="s">
        <v>150</v>
      </c>
      <c r="D15" s="90" t="s">
        <v>136</v>
      </c>
      <c r="E15" s="97">
        <v>430</v>
      </c>
      <c r="F15" s="161">
        <v>8</v>
      </c>
      <c r="G15" s="24">
        <f t="shared" si="3"/>
        <v>3440</v>
      </c>
      <c r="H15" s="32"/>
    </row>
    <row r="16" spans="1:9" ht="33" customHeight="1" x14ac:dyDescent="0.25">
      <c r="A16" s="42" t="s">
        <v>141</v>
      </c>
      <c r="B16" s="78" t="s">
        <v>23</v>
      </c>
      <c r="C16" s="65" t="s">
        <v>151</v>
      </c>
      <c r="D16" s="90" t="s">
        <v>136</v>
      </c>
      <c r="E16" s="97">
        <v>130</v>
      </c>
      <c r="F16" s="161">
        <v>7</v>
      </c>
      <c r="G16" s="24">
        <f t="shared" si="2"/>
        <v>910</v>
      </c>
      <c r="H16" s="32"/>
    </row>
    <row r="17" spans="1:9" ht="33" customHeight="1" x14ac:dyDescent="0.25">
      <c r="A17" s="42" t="s">
        <v>141</v>
      </c>
      <c r="B17" s="78" t="s">
        <v>24</v>
      </c>
      <c r="C17" s="104" t="s">
        <v>131</v>
      </c>
      <c r="D17" s="90" t="s">
        <v>143</v>
      </c>
      <c r="E17" s="97">
        <v>15.6</v>
      </c>
      <c r="F17" s="161">
        <v>-9.58</v>
      </c>
      <c r="G17" s="24">
        <f t="shared" ref="G17:G21" si="5">ROUND((E17*F17),2)</f>
        <v>-149.44999999999999</v>
      </c>
      <c r="H17" s="32"/>
    </row>
    <row r="18" spans="1:9" ht="33" customHeight="1" x14ac:dyDescent="0.25">
      <c r="A18" s="42" t="s">
        <v>141</v>
      </c>
      <c r="B18" s="78" t="s">
        <v>59</v>
      </c>
      <c r="C18" s="65" t="s">
        <v>152</v>
      </c>
      <c r="D18" s="90" t="s">
        <v>143</v>
      </c>
      <c r="E18" s="97">
        <v>33</v>
      </c>
      <c r="F18" s="161">
        <v>90.4</v>
      </c>
      <c r="G18" s="24">
        <f t="shared" si="5"/>
        <v>2983.2</v>
      </c>
      <c r="H18" s="32"/>
    </row>
    <row r="19" spans="1:9" ht="33" customHeight="1" x14ac:dyDescent="0.25">
      <c r="A19" s="42" t="s">
        <v>141</v>
      </c>
      <c r="B19" s="78" t="s">
        <v>60</v>
      </c>
      <c r="C19" s="65" t="s">
        <v>153</v>
      </c>
      <c r="D19" s="90" t="s">
        <v>136</v>
      </c>
      <c r="E19" s="97">
        <v>130</v>
      </c>
      <c r="F19" s="161">
        <v>12.5</v>
      </c>
      <c r="G19" s="24">
        <f t="shared" ref="G19" si="6">ROUND((E19*F19),2)</f>
        <v>1625</v>
      </c>
      <c r="H19" s="32"/>
    </row>
    <row r="20" spans="1:9" ht="33" customHeight="1" x14ac:dyDescent="0.25">
      <c r="A20" s="42" t="s">
        <v>141</v>
      </c>
      <c r="B20" s="78" t="s">
        <v>61</v>
      </c>
      <c r="C20" s="65" t="s">
        <v>155</v>
      </c>
      <c r="D20" s="90" t="s">
        <v>143</v>
      </c>
      <c r="E20" s="97">
        <v>39</v>
      </c>
      <c r="F20" s="161">
        <v>-6</v>
      </c>
      <c r="G20" s="24">
        <f t="shared" si="5"/>
        <v>-234</v>
      </c>
      <c r="H20" s="32"/>
    </row>
    <row r="21" spans="1:9" ht="29.25" customHeight="1" x14ac:dyDescent="0.25">
      <c r="A21" s="42" t="s">
        <v>141</v>
      </c>
      <c r="B21" s="78" t="s">
        <v>107</v>
      </c>
      <c r="C21" s="65" t="s">
        <v>154</v>
      </c>
      <c r="D21" s="90" t="s">
        <v>143</v>
      </c>
      <c r="E21" s="97">
        <v>148</v>
      </c>
      <c r="F21" s="161">
        <v>180.6</v>
      </c>
      <c r="G21" s="24">
        <f t="shared" si="5"/>
        <v>26728.799999999999</v>
      </c>
    </row>
    <row r="22" spans="1:9" ht="33" customHeight="1" x14ac:dyDescent="0.25">
      <c r="A22" s="42" t="s">
        <v>141</v>
      </c>
      <c r="B22" s="78" t="s">
        <v>127</v>
      </c>
      <c r="C22" s="103" t="s">
        <v>158</v>
      </c>
      <c r="D22" s="90" t="s">
        <v>143</v>
      </c>
      <c r="E22" s="97">
        <v>557</v>
      </c>
      <c r="F22" s="161">
        <v>8.4499999999999993</v>
      </c>
      <c r="G22" s="24">
        <f t="shared" ref="G22:G23" si="7">ROUND((E22*F22),2)</f>
        <v>4706.6499999999996</v>
      </c>
      <c r="H22" s="32"/>
    </row>
    <row r="23" spans="1:9" ht="33" customHeight="1" x14ac:dyDescent="0.25">
      <c r="A23" s="42" t="s">
        <v>141</v>
      </c>
      <c r="B23" s="78" t="s">
        <v>128</v>
      </c>
      <c r="C23" s="65" t="s">
        <v>156</v>
      </c>
      <c r="D23" s="90" t="s">
        <v>144</v>
      </c>
      <c r="E23" s="97">
        <v>10.6</v>
      </c>
      <c r="F23" s="161">
        <v>840</v>
      </c>
      <c r="G23" s="24">
        <f t="shared" si="7"/>
        <v>8904</v>
      </c>
      <c r="H23" s="32"/>
    </row>
    <row r="24" spans="1:9" ht="33" customHeight="1" thickBot="1" x14ac:dyDescent="0.3">
      <c r="A24" s="42" t="s">
        <v>141</v>
      </c>
      <c r="B24" s="78" t="s">
        <v>142</v>
      </c>
      <c r="C24" s="65" t="s">
        <v>157</v>
      </c>
      <c r="D24" s="90" t="s">
        <v>143</v>
      </c>
      <c r="E24" s="97">
        <v>82</v>
      </c>
      <c r="F24" s="161">
        <v>195</v>
      </c>
      <c r="G24" s="24">
        <f>ROUND((E24*F24),2)</f>
        <v>15990</v>
      </c>
      <c r="H24" s="32"/>
    </row>
    <row r="25" spans="1:9" ht="31.5" customHeight="1" thickBot="1" x14ac:dyDescent="0.3">
      <c r="A25" s="60" t="s">
        <v>141</v>
      </c>
      <c r="B25" s="80" t="s">
        <v>363</v>
      </c>
      <c r="C25" s="72" t="s">
        <v>364</v>
      </c>
      <c r="D25" s="91" t="s">
        <v>365</v>
      </c>
      <c r="E25" s="98">
        <v>1</v>
      </c>
      <c r="F25" s="163">
        <v>5250</v>
      </c>
      <c r="G25" s="56">
        <f>ROUND((E25*F25),2)</f>
        <v>5250</v>
      </c>
      <c r="H25" s="159" t="s">
        <v>37</v>
      </c>
      <c r="I25" s="34">
        <f>ROUND(SUM(G9:G25),2)</f>
        <v>84641.86</v>
      </c>
    </row>
    <row r="26" spans="1:9" ht="29.25" customHeight="1" x14ac:dyDescent="0.25">
      <c r="A26" s="66" t="s">
        <v>159</v>
      </c>
      <c r="B26" s="160" t="s">
        <v>31</v>
      </c>
      <c r="C26" s="68" t="s">
        <v>173</v>
      </c>
      <c r="D26" s="89" t="s">
        <v>8</v>
      </c>
      <c r="E26" s="96">
        <v>441</v>
      </c>
      <c r="F26" s="69">
        <v>130.15</v>
      </c>
      <c r="G26" s="70">
        <f t="shared" si="2"/>
        <v>57396.15</v>
      </c>
    </row>
    <row r="27" spans="1:9" ht="29.25" customHeight="1" x14ac:dyDescent="0.25">
      <c r="A27" s="42" t="s">
        <v>159</v>
      </c>
      <c r="B27" s="78" t="s">
        <v>32</v>
      </c>
      <c r="C27" s="65" t="s">
        <v>169</v>
      </c>
      <c r="D27" s="90" t="s">
        <v>143</v>
      </c>
      <c r="E27" s="97">
        <v>15.8</v>
      </c>
      <c r="F27" s="64">
        <v>101</v>
      </c>
      <c r="G27" s="24">
        <f t="shared" ref="G27:G32" si="8">ROUND((E27*F27),2)</f>
        <v>1595.8</v>
      </c>
      <c r="I27" s="54"/>
    </row>
    <row r="28" spans="1:9" ht="31.5" customHeight="1" x14ac:dyDescent="0.25">
      <c r="A28" s="42" t="s">
        <v>159</v>
      </c>
      <c r="B28" s="78" t="s">
        <v>33</v>
      </c>
      <c r="C28" s="65" t="s">
        <v>174</v>
      </c>
      <c r="D28" s="90" t="s">
        <v>143</v>
      </c>
      <c r="E28" s="97">
        <v>68</v>
      </c>
      <c r="F28" s="64">
        <v>901</v>
      </c>
      <c r="G28" s="24">
        <f t="shared" si="8"/>
        <v>61268</v>
      </c>
    </row>
    <row r="29" spans="1:9" ht="29.25" customHeight="1" x14ac:dyDescent="0.25">
      <c r="A29" s="42" t="s">
        <v>159</v>
      </c>
      <c r="B29" s="78" t="s">
        <v>34</v>
      </c>
      <c r="C29" s="104" t="s">
        <v>175</v>
      </c>
      <c r="D29" s="90" t="s">
        <v>112</v>
      </c>
      <c r="E29" s="97">
        <v>4945</v>
      </c>
      <c r="F29" s="64">
        <v>3.73</v>
      </c>
      <c r="G29" s="24">
        <f t="shared" si="8"/>
        <v>18444.849999999999</v>
      </c>
    </row>
    <row r="30" spans="1:9" ht="29.25" customHeight="1" x14ac:dyDescent="0.25">
      <c r="A30" s="42" t="s">
        <v>159</v>
      </c>
      <c r="B30" s="78" t="s">
        <v>75</v>
      </c>
      <c r="C30" s="65" t="s">
        <v>176</v>
      </c>
      <c r="D30" s="90" t="s">
        <v>143</v>
      </c>
      <c r="E30" s="97">
        <v>220</v>
      </c>
      <c r="F30" s="64">
        <v>35.950000000000003</v>
      </c>
      <c r="G30" s="24">
        <f t="shared" si="8"/>
        <v>7909</v>
      </c>
    </row>
    <row r="31" spans="1:9" ht="29.25" customHeight="1" x14ac:dyDescent="0.25">
      <c r="A31" s="42" t="s">
        <v>159</v>
      </c>
      <c r="B31" s="78" t="s">
        <v>88</v>
      </c>
      <c r="C31" s="65" t="s">
        <v>177</v>
      </c>
      <c r="D31" s="90" t="s">
        <v>143</v>
      </c>
      <c r="E31" s="97">
        <v>12</v>
      </c>
      <c r="F31" s="64">
        <v>108.35</v>
      </c>
      <c r="G31" s="24">
        <f t="shared" si="8"/>
        <v>1300.2</v>
      </c>
      <c r="I31" s="54"/>
    </row>
    <row r="32" spans="1:9" ht="31.5" customHeight="1" x14ac:dyDescent="0.25">
      <c r="A32" s="42" t="s">
        <v>159</v>
      </c>
      <c r="B32" s="78" t="s">
        <v>89</v>
      </c>
      <c r="C32" s="65" t="s">
        <v>178</v>
      </c>
      <c r="D32" s="90" t="s">
        <v>15</v>
      </c>
      <c r="E32" s="97">
        <v>4</v>
      </c>
      <c r="F32" s="64">
        <v>1482.5</v>
      </c>
      <c r="G32" s="24">
        <f t="shared" si="8"/>
        <v>5930</v>
      </c>
    </row>
    <row r="33" spans="1:9" ht="29.25" customHeight="1" x14ac:dyDescent="0.25">
      <c r="A33" s="42" t="s">
        <v>159</v>
      </c>
      <c r="B33" s="78" t="s">
        <v>90</v>
      </c>
      <c r="C33" s="65" t="s">
        <v>179</v>
      </c>
      <c r="D33" s="90" t="s">
        <v>74</v>
      </c>
      <c r="E33" s="97">
        <v>18</v>
      </c>
      <c r="F33" s="64">
        <v>1924.2</v>
      </c>
      <c r="G33" s="24">
        <f t="shared" si="2"/>
        <v>34635.599999999999</v>
      </c>
    </row>
    <row r="34" spans="1:9" ht="31.5" customHeight="1" x14ac:dyDescent="0.25">
      <c r="A34" s="42" t="s">
        <v>159</v>
      </c>
      <c r="B34" s="78" t="s">
        <v>91</v>
      </c>
      <c r="C34" s="65" t="s">
        <v>180</v>
      </c>
      <c r="D34" s="90" t="s">
        <v>143</v>
      </c>
      <c r="E34" s="97">
        <v>3.8</v>
      </c>
      <c r="F34" s="64">
        <v>108.35</v>
      </c>
      <c r="G34" s="24">
        <f t="shared" si="2"/>
        <v>411.73</v>
      </c>
    </row>
    <row r="35" spans="1:9" ht="29.25" customHeight="1" x14ac:dyDescent="0.25">
      <c r="A35" s="42" t="s">
        <v>159</v>
      </c>
      <c r="B35" s="78" t="s">
        <v>92</v>
      </c>
      <c r="C35" s="65" t="s">
        <v>170</v>
      </c>
      <c r="D35" s="90" t="s">
        <v>136</v>
      </c>
      <c r="E35" s="97">
        <v>46</v>
      </c>
      <c r="F35" s="64">
        <v>10.3</v>
      </c>
      <c r="G35" s="24">
        <f t="shared" si="2"/>
        <v>473.8</v>
      </c>
    </row>
    <row r="36" spans="1:9" ht="29.25" customHeight="1" x14ac:dyDescent="0.25">
      <c r="A36" s="42" t="s">
        <v>159</v>
      </c>
      <c r="B36" s="78" t="s">
        <v>93</v>
      </c>
      <c r="C36" s="65" t="s">
        <v>172</v>
      </c>
      <c r="D36" s="90" t="s">
        <v>136</v>
      </c>
      <c r="E36" s="97">
        <v>116</v>
      </c>
      <c r="F36" s="64">
        <v>45.1</v>
      </c>
      <c r="G36" s="24">
        <f t="shared" ref="G36" si="9">ROUND((E36*F36),2)</f>
        <v>5231.6000000000004</v>
      </c>
      <c r="I36" s="54"/>
    </row>
    <row r="37" spans="1:9" ht="29.25" customHeight="1" x14ac:dyDescent="0.25">
      <c r="A37" s="42" t="s">
        <v>159</v>
      </c>
      <c r="B37" s="78" t="s">
        <v>94</v>
      </c>
      <c r="C37" s="65" t="s">
        <v>111</v>
      </c>
      <c r="D37" s="90" t="s">
        <v>74</v>
      </c>
      <c r="E37" s="97">
        <v>20</v>
      </c>
      <c r="F37" s="64">
        <v>585.70000000000005</v>
      </c>
      <c r="G37" s="24">
        <f t="shared" ref="G37" si="10">ROUND((E37*F37),2)</f>
        <v>11714</v>
      </c>
      <c r="I37" s="54"/>
    </row>
    <row r="38" spans="1:9" ht="29.25" customHeight="1" x14ac:dyDescent="0.25">
      <c r="A38" s="42" t="s">
        <v>159</v>
      </c>
      <c r="B38" s="78" t="s">
        <v>95</v>
      </c>
      <c r="C38" s="65" t="s">
        <v>181</v>
      </c>
      <c r="D38" s="90" t="s">
        <v>136</v>
      </c>
      <c r="E38" s="97">
        <v>108</v>
      </c>
      <c r="F38" s="64">
        <v>38.9</v>
      </c>
      <c r="G38" s="24">
        <f t="shared" ref="G38:G45" si="11">ROUND((E38*F38),2)</f>
        <v>4201.2</v>
      </c>
      <c r="I38" s="54"/>
    </row>
    <row r="39" spans="1:9" ht="31.5" customHeight="1" x14ac:dyDescent="0.25">
      <c r="A39" s="42" t="s">
        <v>159</v>
      </c>
      <c r="B39" s="78" t="s">
        <v>96</v>
      </c>
      <c r="C39" s="65" t="s">
        <v>182</v>
      </c>
      <c r="D39" s="90" t="s">
        <v>136</v>
      </c>
      <c r="E39" s="97">
        <v>121</v>
      </c>
      <c r="F39" s="64">
        <v>61.25</v>
      </c>
      <c r="G39" s="24">
        <f t="shared" si="11"/>
        <v>7411.25</v>
      </c>
    </row>
    <row r="40" spans="1:9" ht="29.25" customHeight="1" x14ac:dyDescent="0.25">
      <c r="A40" s="42" t="s">
        <v>159</v>
      </c>
      <c r="B40" s="78" t="s">
        <v>97</v>
      </c>
      <c r="C40" s="65" t="s">
        <v>183</v>
      </c>
      <c r="D40" s="90" t="s">
        <v>136</v>
      </c>
      <c r="E40" s="97">
        <v>108</v>
      </c>
      <c r="F40" s="64">
        <v>16.329999999999998</v>
      </c>
      <c r="G40" s="24">
        <f t="shared" si="11"/>
        <v>1763.64</v>
      </c>
    </row>
    <row r="41" spans="1:9" ht="33" customHeight="1" x14ac:dyDescent="0.25">
      <c r="A41" s="42" t="s">
        <v>159</v>
      </c>
      <c r="B41" s="78" t="s">
        <v>160</v>
      </c>
      <c r="C41" s="65" t="s">
        <v>184</v>
      </c>
      <c r="D41" s="90" t="s">
        <v>136</v>
      </c>
      <c r="E41" s="97">
        <v>108</v>
      </c>
      <c r="F41" s="64">
        <v>2.2200000000000002</v>
      </c>
      <c r="G41" s="24">
        <f t="shared" si="11"/>
        <v>239.76</v>
      </c>
      <c r="H41" s="32"/>
    </row>
    <row r="42" spans="1:9" ht="29.25" customHeight="1" x14ac:dyDescent="0.25">
      <c r="A42" s="42" t="s">
        <v>159</v>
      </c>
      <c r="B42" s="78" t="s">
        <v>161</v>
      </c>
      <c r="C42" s="65" t="s">
        <v>185</v>
      </c>
      <c r="D42" s="90" t="s">
        <v>136</v>
      </c>
      <c r="E42" s="97">
        <v>43</v>
      </c>
      <c r="F42" s="64">
        <v>54.55</v>
      </c>
      <c r="G42" s="24">
        <f t="shared" si="11"/>
        <v>2345.65</v>
      </c>
    </row>
    <row r="43" spans="1:9" ht="29.25" customHeight="1" x14ac:dyDescent="0.25">
      <c r="A43" s="42" t="s">
        <v>159</v>
      </c>
      <c r="B43" s="78" t="s">
        <v>162</v>
      </c>
      <c r="C43" s="65" t="s">
        <v>184</v>
      </c>
      <c r="D43" s="90" t="s">
        <v>136</v>
      </c>
      <c r="E43" s="97">
        <v>43</v>
      </c>
      <c r="F43" s="64">
        <v>2.2200000000000002</v>
      </c>
      <c r="G43" s="24">
        <f t="shared" si="11"/>
        <v>95.46</v>
      </c>
      <c r="I43" s="54"/>
    </row>
    <row r="44" spans="1:9" ht="31.5" customHeight="1" x14ac:dyDescent="0.25">
      <c r="A44" s="42" t="s">
        <v>159</v>
      </c>
      <c r="B44" s="78" t="s">
        <v>163</v>
      </c>
      <c r="C44" s="65" t="s">
        <v>186</v>
      </c>
      <c r="D44" s="90" t="s">
        <v>136</v>
      </c>
      <c r="E44" s="97">
        <v>65</v>
      </c>
      <c r="F44" s="64">
        <v>82.65</v>
      </c>
      <c r="G44" s="24">
        <f t="shared" ref="G44" si="12">ROUND((E44*F44),2)</f>
        <v>5372.25</v>
      </c>
    </row>
    <row r="45" spans="1:9" ht="29.25" customHeight="1" x14ac:dyDescent="0.25">
      <c r="A45" s="42" t="s">
        <v>159</v>
      </c>
      <c r="B45" s="78" t="s">
        <v>164</v>
      </c>
      <c r="C45" s="65" t="s">
        <v>187</v>
      </c>
      <c r="D45" s="90" t="s">
        <v>136</v>
      </c>
      <c r="E45" s="97">
        <v>65</v>
      </c>
      <c r="F45" s="64">
        <v>31.88</v>
      </c>
      <c r="G45" s="24">
        <f t="shared" si="11"/>
        <v>2072.1999999999998</v>
      </c>
    </row>
    <row r="46" spans="1:9" ht="29.25" customHeight="1" x14ac:dyDescent="0.25">
      <c r="A46" s="42" t="s">
        <v>159</v>
      </c>
      <c r="B46" s="78" t="s">
        <v>165</v>
      </c>
      <c r="C46" s="65" t="s">
        <v>188</v>
      </c>
      <c r="D46" s="90" t="s">
        <v>136</v>
      </c>
      <c r="E46" s="97">
        <v>43</v>
      </c>
      <c r="F46" s="64">
        <v>21.58</v>
      </c>
      <c r="G46" s="24">
        <f t="shared" si="2"/>
        <v>927.94</v>
      </c>
      <c r="I46" s="54"/>
    </row>
    <row r="47" spans="1:9" ht="29.25" customHeight="1" x14ac:dyDescent="0.25">
      <c r="A47" s="42" t="s">
        <v>159</v>
      </c>
      <c r="B47" s="78" t="s">
        <v>166</v>
      </c>
      <c r="C47" s="65" t="s">
        <v>184</v>
      </c>
      <c r="D47" s="90" t="s">
        <v>136</v>
      </c>
      <c r="E47" s="97">
        <v>108</v>
      </c>
      <c r="F47" s="64">
        <v>4.24</v>
      </c>
      <c r="G47" s="24">
        <f t="shared" si="2"/>
        <v>457.92</v>
      </c>
      <c r="I47" s="54"/>
    </row>
    <row r="48" spans="1:9" ht="29.25" customHeight="1" thickBot="1" x14ac:dyDescent="0.3">
      <c r="A48" s="42" t="s">
        <v>159</v>
      </c>
      <c r="B48" s="78" t="s">
        <v>167</v>
      </c>
      <c r="C48" s="65" t="s">
        <v>189</v>
      </c>
      <c r="D48" s="90" t="s">
        <v>136</v>
      </c>
      <c r="E48" s="97">
        <v>108</v>
      </c>
      <c r="F48" s="64">
        <v>24.63</v>
      </c>
      <c r="G48" s="24">
        <f t="shared" si="2"/>
        <v>2660.04</v>
      </c>
      <c r="I48" s="54"/>
    </row>
    <row r="49" spans="1:9" ht="29.25" customHeight="1" thickBot="1" x14ac:dyDescent="0.3">
      <c r="A49" s="75" t="s">
        <v>159</v>
      </c>
      <c r="B49" s="82" t="s">
        <v>168</v>
      </c>
      <c r="C49" s="95" t="s">
        <v>259</v>
      </c>
      <c r="D49" s="94" t="s">
        <v>136</v>
      </c>
      <c r="E49" s="100">
        <v>108</v>
      </c>
      <c r="F49" s="76">
        <v>1.07</v>
      </c>
      <c r="G49" s="55">
        <f t="shared" si="2"/>
        <v>115.56</v>
      </c>
      <c r="H49" s="33" t="s">
        <v>38</v>
      </c>
      <c r="I49" s="34">
        <f>ROUND(SUM(G26:G49),2)</f>
        <v>233973.6</v>
      </c>
    </row>
    <row r="50" spans="1:9" ht="29.25" customHeight="1" x14ac:dyDescent="0.25">
      <c r="A50" s="41" t="s">
        <v>190</v>
      </c>
      <c r="B50" s="79" t="s">
        <v>62</v>
      </c>
      <c r="C50" s="92" t="s">
        <v>193</v>
      </c>
      <c r="D50" s="93" t="s">
        <v>8</v>
      </c>
      <c r="E50" s="99">
        <v>308</v>
      </c>
      <c r="F50" s="63">
        <v>190.15</v>
      </c>
      <c r="G50" s="23">
        <f t="shared" ref="G50:G65" si="13">ROUND((E50*F50),2)</f>
        <v>58566.2</v>
      </c>
    </row>
    <row r="51" spans="1:9" ht="29.25" customHeight="1" x14ac:dyDescent="0.25">
      <c r="A51" s="42" t="s">
        <v>190</v>
      </c>
      <c r="B51" s="78" t="s">
        <v>63</v>
      </c>
      <c r="C51" s="104" t="s">
        <v>195</v>
      </c>
      <c r="D51" s="90" t="s">
        <v>143</v>
      </c>
      <c r="E51" s="97">
        <v>50</v>
      </c>
      <c r="F51" s="64">
        <v>550</v>
      </c>
      <c r="G51" s="24">
        <f t="shared" si="13"/>
        <v>27500</v>
      </c>
    </row>
    <row r="52" spans="1:9" ht="29.25" customHeight="1" x14ac:dyDescent="0.25">
      <c r="A52" s="42" t="s">
        <v>190</v>
      </c>
      <c r="B52" s="78" t="s">
        <v>64</v>
      </c>
      <c r="C52" s="65" t="s">
        <v>194</v>
      </c>
      <c r="D52" s="90" t="s">
        <v>143</v>
      </c>
      <c r="E52" s="97">
        <v>12</v>
      </c>
      <c r="F52" s="64">
        <v>542.1</v>
      </c>
      <c r="G52" s="24">
        <f t="shared" si="13"/>
        <v>6505.2</v>
      </c>
    </row>
    <row r="53" spans="1:9" ht="29.25" customHeight="1" x14ac:dyDescent="0.25">
      <c r="A53" s="42" t="s">
        <v>190</v>
      </c>
      <c r="B53" s="78" t="s">
        <v>65</v>
      </c>
      <c r="C53" s="65" t="s">
        <v>196</v>
      </c>
      <c r="D53" s="90" t="s">
        <v>143</v>
      </c>
      <c r="E53" s="97">
        <v>236</v>
      </c>
      <c r="F53" s="64">
        <v>734.1</v>
      </c>
      <c r="G53" s="24">
        <f t="shared" si="13"/>
        <v>173247.6</v>
      </c>
      <c r="I53" s="54"/>
    </row>
    <row r="54" spans="1:9" ht="31.5" customHeight="1" x14ac:dyDescent="0.25">
      <c r="A54" s="42" t="s">
        <v>190</v>
      </c>
      <c r="B54" s="78" t="s">
        <v>66</v>
      </c>
      <c r="C54" s="104" t="s">
        <v>175</v>
      </c>
      <c r="D54" s="90" t="s">
        <v>112</v>
      </c>
      <c r="E54" s="97">
        <v>9394</v>
      </c>
      <c r="F54" s="64">
        <v>3.73</v>
      </c>
      <c r="G54" s="24">
        <f t="shared" si="13"/>
        <v>35039.620000000003</v>
      </c>
    </row>
    <row r="55" spans="1:9" ht="29.25" customHeight="1" x14ac:dyDescent="0.25">
      <c r="A55" s="42" t="s">
        <v>190</v>
      </c>
      <c r="B55" s="78" t="s">
        <v>67</v>
      </c>
      <c r="C55" s="65" t="s">
        <v>197</v>
      </c>
      <c r="D55" s="90" t="s">
        <v>15</v>
      </c>
      <c r="E55" s="97">
        <v>392</v>
      </c>
      <c r="F55" s="64">
        <v>18.45</v>
      </c>
      <c r="G55" s="24">
        <f t="shared" si="13"/>
        <v>7232.4</v>
      </c>
    </row>
    <row r="56" spans="1:9" ht="31.5" customHeight="1" x14ac:dyDescent="0.25">
      <c r="A56" s="42" t="s">
        <v>190</v>
      </c>
      <c r="B56" s="78" t="s">
        <v>68</v>
      </c>
      <c r="C56" s="65" t="s">
        <v>198</v>
      </c>
      <c r="D56" s="90" t="s">
        <v>15</v>
      </c>
      <c r="E56" s="97">
        <v>196</v>
      </c>
      <c r="F56" s="64">
        <v>8.5</v>
      </c>
      <c r="G56" s="24">
        <f t="shared" si="13"/>
        <v>1666</v>
      </c>
    </row>
    <row r="57" spans="1:9" ht="29.25" customHeight="1" x14ac:dyDescent="0.25">
      <c r="A57" s="42" t="s">
        <v>190</v>
      </c>
      <c r="B57" s="78" t="s">
        <v>98</v>
      </c>
      <c r="C57" s="65" t="s">
        <v>199</v>
      </c>
      <c r="D57" s="90" t="s">
        <v>143</v>
      </c>
      <c r="E57" s="97">
        <v>161</v>
      </c>
      <c r="F57" s="64">
        <v>1256.5</v>
      </c>
      <c r="G57" s="24">
        <f t="shared" si="13"/>
        <v>202296.5</v>
      </c>
    </row>
    <row r="58" spans="1:9" ht="29.25" customHeight="1" x14ac:dyDescent="0.25">
      <c r="A58" s="42" t="s">
        <v>190</v>
      </c>
      <c r="B58" s="78" t="s">
        <v>99</v>
      </c>
      <c r="C58" s="104" t="s">
        <v>175</v>
      </c>
      <c r="D58" s="90" t="s">
        <v>112</v>
      </c>
      <c r="E58" s="97">
        <v>3478</v>
      </c>
      <c r="F58" s="64">
        <v>3.73</v>
      </c>
      <c r="G58" s="24">
        <f t="shared" si="13"/>
        <v>12972.94</v>
      </c>
      <c r="I58" s="54"/>
    </row>
    <row r="59" spans="1:9" ht="29.25" customHeight="1" x14ac:dyDescent="0.25">
      <c r="A59" s="42" t="s">
        <v>190</v>
      </c>
      <c r="B59" s="78" t="s">
        <v>100</v>
      </c>
      <c r="C59" s="65" t="s">
        <v>200</v>
      </c>
      <c r="D59" s="90" t="s">
        <v>15</v>
      </c>
      <c r="E59" s="97">
        <v>880</v>
      </c>
      <c r="F59" s="64">
        <v>4.5</v>
      </c>
      <c r="G59" s="24">
        <f t="shared" si="13"/>
        <v>3960</v>
      </c>
      <c r="I59" s="54"/>
    </row>
    <row r="60" spans="1:9" ht="31.5" customHeight="1" x14ac:dyDescent="0.25">
      <c r="A60" s="42" t="s">
        <v>190</v>
      </c>
      <c r="B60" s="78" t="s">
        <v>101</v>
      </c>
      <c r="C60" s="65" t="s">
        <v>201</v>
      </c>
      <c r="D60" s="90" t="s">
        <v>143</v>
      </c>
      <c r="E60" s="97">
        <v>52</v>
      </c>
      <c r="F60" s="64">
        <v>1256.5999999999999</v>
      </c>
      <c r="G60" s="24">
        <f t="shared" si="13"/>
        <v>65343.199999999997</v>
      </c>
    </row>
    <row r="61" spans="1:9" ht="29.25" customHeight="1" x14ac:dyDescent="0.25">
      <c r="A61" s="42" t="s">
        <v>190</v>
      </c>
      <c r="B61" s="78" t="s">
        <v>102</v>
      </c>
      <c r="C61" s="104" t="s">
        <v>175</v>
      </c>
      <c r="D61" s="90" t="s">
        <v>112</v>
      </c>
      <c r="E61" s="97">
        <v>3466</v>
      </c>
      <c r="F61" s="64">
        <v>3.73</v>
      </c>
      <c r="G61" s="24">
        <f t="shared" si="13"/>
        <v>12928.18</v>
      </c>
      <c r="I61" s="54"/>
    </row>
    <row r="62" spans="1:9" ht="31.5" customHeight="1" x14ac:dyDescent="0.25">
      <c r="A62" s="42" t="s">
        <v>190</v>
      </c>
      <c r="B62" s="78" t="s">
        <v>103</v>
      </c>
      <c r="C62" s="65" t="s">
        <v>202</v>
      </c>
      <c r="D62" s="90" t="s">
        <v>143</v>
      </c>
      <c r="E62" s="97">
        <v>50</v>
      </c>
      <c r="F62" s="64">
        <v>38.700000000000003</v>
      </c>
      <c r="G62" s="24">
        <f t="shared" si="13"/>
        <v>1935</v>
      </c>
    </row>
    <row r="63" spans="1:9" ht="29.25" customHeight="1" x14ac:dyDescent="0.25">
      <c r="A63" s="42" t="s">
        <v>190</v>
      </c>
      <c r="B63" s="78" t="s">
        <v>104</v>
      </c>
      <c r="C63" s="65" t="s">
        <v>191</v>
      </c>
      <c r="D63" s="90" t="s">
        <v>136</v>
      </c>
      <c r="E63" s="97">
        <v>166</v>
      </c>
      <c r="F63" s="64">
        <v>10.3</v>
      </c>
      <c r="G63" s="24">
        <f t="shared" si="13"/>
        <v>1709.8</v>
      </c>
    </row>
    <row r="64" spans="1:9" ht="29.25" customHeight="1" thickBot="1" x14ac:dyDescent="0.3">
      <c r="A64" s="42" t="s">
        <v>190</v>
      </c>
      <c r="B64" s="78" t="s">
        <v>105</v>
      </c>
      <c r="C64" s="65" t="s">
        <v>192</v>
      </c>
      <c r="D64" s="90" t="s">
        <v>136</v>
      </c>
      <c r="E64" s="97">
        <v>362</v>
      </c>
      <c r="F64" s="64">
        <v>45.1</v>
      </c>
      <c r="G64" s="24">
        <f t="shared" si="13"/>
        <v>16326.2</v>
      </c>
    </row>
    <row r="65" spans="1:9" ht="29.25" customHeight="1" thickBot="1" x14ac:dyDescent="0.3">
      <c r="A65" s="75" t="s">
        <v>190</v>
      </c>
      <c r="B65" s="82" t="s">
        <v>106</v>
      </c>
      <c r="C65" s="65" t="s">
        <v>203</v>
      </c>
      <c r="D65" s="90" t="s">
        <v>74</v>
      </c>
      <c r="E65" s="97">
        <v>20</v>
      </c>
      <c r="F65" s="76">
        <v>685.7</v>
      </c>
      <c r="G65" s="55">
        <f t="shared" si="13"/>
        <v>13714</v>
      </c>
      <c r="H65" s="33" t="s">
        <v>38</v>
      </c>
      <c r="I65" s="34">
        <f>ROUND(SUM(G50:G65),2)</f>
        <v>640942.84</v>
      </c>
    </row>
    <row r="66" spans="1:9" s="9" customFormat="1" ht="30" customHeight="1" x14ac:dyDescent="0.25">
      <c r="A66" s="41" t="s">
        <v>204</v>
      </c>
      <c r="B66" s="61" t="s">
        <v>25</v>
      </c>
      <c r="C66" s="92" t="s">
        <v>229</v>
      </c>
      <c r="D66" s="93" t="s">
        <v>15</v>
      </c>
      <c r="E66" s="99">
        <v>30</v>
      </c>
      <c r="F66" s="83">
        <v>11181.25</v>
      </c>
      <c r="G66" s="23">
        <f t="shared" ref="G66:G89" si="14">ROUND((E66*F66),2)</f>
        <v>335437.5</v>
      </c>
      <c r="H66" s="10"/>
    </row>
    <row r="67" spans="1:9" s="9" customFormat="1" ht="30" customHeight="1" x14ac:dyDescent="0.25">
      <c r="A67" s="66" t="s">
        <v>204</v>
      </c>
      <c r="B67" s="67" t="s">
        <v>26</v>
      </c>
      <c r="C67" s="65" t="s">
        <v>230</v>
      </c>
      <c r="D67" s="90" t="s">
        <v>143</v>
      </c>
      <c r="E67" s="97">
        <v>41</v>
      </c>
      <c r="F67" s="81">
        <v>1351.65</v>
      </c>
      <c r="G67" s="24">
        <f t="shared" ref="G67:G70" si="15">ROUND((E67*F67),2)</f>
        <v>55417.65</v>
      </c>
      <c r="H67" s="10"/>
    </row>
    <row r="68" spans="1:9" s="9" customFormat="1" ht="30" customHeight="1" x14ac:dyDescent="0.25">
      <c r="A68" s="66" t="s">
        <v>204</v>
      </c>
      <c r="B68" s="62" t="s">
        <v>27</v>
      </c>
      <c r="C68" s="104" t="s">
        <v>175</v>
      </c>
      <c r="D68" s="90" t="s">
        <v>112</v>
      </c>
      <c r="E68" s="97">
        <v>4055</v>
      </c>
      <c r="F68" s="81">
        <v>3.73</v>
      </c>
      <c r="G68" s="24">
        <f t="shared" si="15"/>
        <v>15125.15</v>
      </c>
      <c r="H68" s="10"/>
    </row>
    <row r="69" spans="1:9" s="9" customFormat="1" ht="30" customHeight="1" x14ac:dyDescent="0.25">
      <c r="A69" s="66" t="s">
        <v>204</v>
      </c>
      <c r="B69" s="62" t="s">
        <v>28</v>
      </c>
      <c r="C69" s="65" t="s">
        <v>231</v>
      </c>
      <c r="D69" s="90" t="s">
        <v>143</v>
      </c>
      <c r="E69" s="97">
        <v>52</v>
      </c>
      <c r="F69" s="81">
        <v>1058.95</v>
      </c>
      <c r="G69" s="24">
        <f t="shared" si="15"/>
        <v>55065.4</v>
      </c>
      <c r="H69" s="10"/>
    </row>
    <row r="70" spans="1:9" s="9" customFormat="1" ht="30" customHeight="1" x14ac:dyDescent="0.25">
      <c r="A70" s="66" t="s">
        <v>204</v>
      </c>
      <c r="B70" s="67" t="s">
        <v>29</v>
      </c>
      <c r="C70" s="104" t="s">
        <v>175</v>
      </c>
      <c r="D70" s="90" t="s">
        <v>112</v>
      </c>
      <c r="E70" s="97">
        <v>3682</v>
      </c>
      <c r="F70" s="81">
        <v>3.73</v>
      </c>
      <c r="G70" s="24">
        <f t="shared" si="15"/>
        <v>13733.86</v>
      </c>
      <c r="H70" s="10"/>
    </row>
    <row r="71" spans="1:9" s="9" customFormat="1" ht="30" customHeight="1" x14ac:dyDescent="0.25">
      <c r="A71" s="66" t="s">
        <v>204</v>
      </c>
      <c r="B71" s="67" t="s">
        <v>30</v>
      </c>
      <c r="C71" s="65" t="s">
        <v>223</v>
      </c>
      <c r="D71" s="90" t="s">
        <v>112</v>
      </c>
      <c r="E71" s="97">
        <v>157</v>
      </c>
      <c r="F71" s="81">
        <v>4.1500000000000004</v>
      </c>
      <c r="G71" s="24">
        <f t="shared" si="14"/>
        <v>651.54999999999995</v>
      </c>
      <c r="H71" s="10"/>
    </row>
    <row r="72" spans="1:9" s="9" customFormat="1" ht="30" customHeight="1" x14ac:dyDescent="0.25">
      <c r="A72" s="66" t="s">
        <v>204</v>
      </c>
      <c r="B72" s="62" t="s">
        <v>41</v>
      </c>
      <c r="C72" s="65" t="s">
        <v>232</v>
      </c>
      <c r="D72" s="90" t="s">
        <v>135</v>
      </c>
      <c r="E72" s="97">
        <v>9</v>
      </c>
      <c r="F72" s="81">
        <v>1058.95</v>
      </c>
      <c r="G72" s="24">
        <f t="shared" si="14"/>
        <v>9530.5499999999993</v>
      </c>
      <c r="H72" s="10"/>
    </row>
    <row r="73" spans="1:9" s="9" customFormat="1" ht="30" customHeight="1" x14ac:dyDescent="0.25">
      <c r="A73" s="66" t="s">
        <v>204</v>
      </c>
      <c r="B73" s="62" t="s">
        <v>42</v>
      </c>
      <c r="C73" s="104" t="s">
        <v>175</v>
      </c>
      <c r="D73" s="90" t="s">
        <v>112</v>
      </c>
      <c r="E73" s="97">
        <v>519</v>
      </c>
      <c r="F73" s="81">
        <v>3.73</v>
      </c>
      <c r="G73" s="24">
        <f t="shared" si="14"/>
        <v>1935.87</v>
      </c>
      <c r="H73" s="10"/>
    </row>
    <row r="74" spans="1:9" s="9" customFormat="1" ht="30" customHeight="1" x14ac:dyDescent="0.25">
      <c r="A74" s="66" t="s">
        <v>204</v>
      </c>
      <c r="B74" s="67" t="s">
        <v>53</v>
      </c>
      <c r="C74" s="65" t="s">
        <v>224</v>
      </c>
      <c r="D74" s="90" t="s">
        <v>8</v>
      </c>
      <c r="E74" s="97">
        <v>13</v>
      </c>
      <c r="F74" s="81">
        <v>42.4</v>
      </c>
      <c r="G74" s="24">
        <f t="shared" si="14"/>
        <v>551.20000000000005</v>
      </c>
      <c r="H74" s="10"/>
    </row>
    <row r="75" spans="1:9" s="9" customFormat="1" ht="30" customHeight="1" x14ac:dyDescent="0.25">
      <c r="A75" s="66" t="s">
        <v>204</v>
      </c>
      <c r="B75" s="67" t="s">
        <v>56</v>
      </c>
      <c r="C75" s="65" t="s">
        <v>233</v>
      </c>
      <c r="D75" s="90" t="s">
        <v>15</v>
      </c>
      <c r="E75" s="97">
        <v>14</v>
      </c>
      <c r="F75" s="81">
        <v>1050.4000000000001</v>
      </c>
      <c r="G75" s="24">
        <f t="shared" si="14"/>
        <v>14705.6</v>
      </c>
      <c r="H75" s="10"/>
    </row>
    <row r="76" spans="1:9" s="9" customFormat="1" ht="30" customHeight="1" x14ac:dyDescent="0.25">
      <c r="A76" s="66" t="s">
        <v>204</v>
      </c>
      <c r="B76" s="62" t="s">
        <v>57</v>
      </c>
      <c r="C76" s="65" t="s">
        <v>234</v>
      </c>
      <c r="D76" s="90" t="s">
        <v>143</v>
      </c>
      <c r="E76" s="101">
        <v>0.62</v>
      </c>
      <c r="F76" s="81">
        <v>1058.95</v>
      </c>
      <c r="G76" s="24">
        <f t="shared" si="14"/>
        <v>656.55</v>
      </c>
      <c r="H76" s="10"/>
    </row>
    <row r="77" spans="1:9" s="9" customFormat="1" ht="30" customHeight="1" x14ac:dyDescent="0.25">
      <c r="A77" s="66" t="s">
        <v>204</v>
      </c>
      <c r="B77" s="62" t="s">
        <v>58</v>
      </c>
      <c r="C77" s="104" t="s">
        <v>175</v>
      </c>
      <c r="D77" s="90" t="s">
        <v>112</v>
      </c>
      <c r="E77" s="97">
        <v>54</v>
      </c>
      <c r="F77" s="81">
        <v>3.73</v>
      </c>
      <c r="G77" s="24">
        <f t="shared" si="14"/>
        <v>201.42</v>
      </c>
      <c r="H77" s="10"/>
    </row>
    <row r="78" spans="1:9" s="9" customFormat="1" ht="30" customHeight="1" x14ac:dyDescent="0.25">
      <c r="A78" s="66" t="s">
        <v>204</v>
      </c>
      <c r="B78" s="67" t="s">
        <v>70</v>
      </c>
      <c r="C78" s="102" t="s">
        <v>225</v>
      </c>
      <c r="D78" s="144" t="s">
        <v>8</v>
      </c>
      <c r="E78" s="127">
        <v>33</v>
      </c>
      <c r="F78" s="81">
        <v>43.55</v>
      </c>
      <c r="G78" s="24">
        <f t="shared" si="14"/>
        <v>1437.15</v>
      </c>
      <c r="H78" s="10"/>
    </row>
    <row r="79" spans="1:9" s="9" customFormat="1" ht="30" customHeight="1" x14ac:dyDescent="0.25">
      <c r="A79" s="66" t="s">
        <v>204</v>
      </c>
      <c r="B79" s="67" t="s">
        <v>71</v>
      </c>
      <c r="C79" s="102" t="s">
        <v>351</v>
      </c>
      <c r="D79" s="144" t="s">
        <v>8</v>
      </c>
      <c r="E79" s="127">
        <v>57</v>
      </c>
      <c r="F79" s="81">
        <v>10.65</v>
      </c>
      <c r="G79" s="24">
        <f t="shared" si="14"/>
        <v>607.04999999999995</v>
      </c>
      <c r="H79" s="10"/>
    </row>
    <row r="80" spans="1:9" s="9" customFormat="1" ht="30" customHeight="1" x14ac:dyDescent="0.25">
      <c r="A80" s="66" t="s">
        <v>204</v>
      </c>
      <c r="B80" s="62" t="s">
        <v>72</v>
      </c>
      <c r="C80" s="65" t="s">
        <v>235</v>
      </c>
      <c r="D80" s="90" t="s">
        <v>136</v>
      </c>
      <c r="E80" s="97">
        <v>153</v>
      </c>
      <c r="F80" s="81">
        <v>29.15</v>
      </c>
      <c r="G80" s="24">
        <f t="shared" si="14"/>
        <v>4459.95</v>
      </c>
      <c r="H80" s="10"/>
    </row>
    <row r="81" spans="1:8" s="9" customFormat="1" ht="30" customHeight="1" x14ac:dyDescent="0.25">
      <c r="A81" s="66" t="s">
        <v>204</v>
      </c>
      <c r="B81" s="62" t="s">
        <v>73</v>
      </c>
      <c r="C81" s="65" t="s">
        <v>236</v>
      </c>
      <c r="D81" s="90" t="s">
        <v>171</v>
      </c>
      <c r="E81" s="97">
        <v>22</v>
      </c>
      <c r="F81" s="81">
        <v>15.8</v>
      </c>
      <c r="G81" s="24">
        <f t="shared" si="14"/>
        <v>347.6</v>
      </c>
      <c r="H81" s="10"/>
    </row>
    <row r="82" spans="1:8" s="9" customFormat="1" ht="30" customHeight="1" x14ac:dyDescent="0.25">
      <c r="A82" s="66" t="s">
        <v>204</v>
      </c>
      <c r="B82" s="67" t="s">
        <v>113</v>
      </c>
      <c r="C82" s="65" t="s">
        <v>237</v>
      </c>
      <c r="D82" s="90" t="s">
        <v>136</v>
      </c>
      <c r="E82" s="97">
        <v>22</v>
      </c>
      <c r="F82" s="81">
        <v>43.75</v>
      </c>
      <c r="G82" s="24">
        <f t="shared" si="14"/>
        <v>962.5</v>
      </c>
      <c r="H82" s="10"/>
    </row>
    <row r="83" spans="1:8" s="9" customFormat="1" ht="33.75" customHeight="1" x14ac:dyDescent="0.25">
      <c r="A83" s="66" t="s">
        <v>204</v>
      </c>
      <c r="B83" s="67" t="s">
        <v>114</v>
      </c>
      <c r="C83" s="65" t="s">
        <v>238</v>
      </c>
      <c r="D83" s="90" t="s">
        <v>15</v>
      </c>
      <c r="E83" s="97">
        <v>14</v>
      </c>
      <c r="F83" s="81">
        <v>1851.45</v>
      </c>
      <c r="G83" s="24">
        <f t="shared" si="14"/>
        <v>25920.3</v>
      </c>
      <c r="H83" s="10"/>
    </row>
    <row r="84" spans="1:8" s="9" customFormat="1" ht="33" customHeight="1" x14ac:dyDescent="0.25">
      <c r="A84" s="66" t="s">
        <v>204</v>
      </c>
      <c r="B84" s="62" t="s">
        <v>115</v>
      </c>
      <c r="C84" s="65" t="s">
        <v>239</v>
      </c>
      <c r="D84" s="90" t="s">
        <v>143</v>
      </c>
      <c r="E84" s="97">
        <v>3</v>
      </c>
      <c r="F84" s="81">
        <v>1851.45</v>
      </c>
      <c r="G84" s="24">
        <f t="shared" si="14"/>
        <v>5554.35</v>
      </c>
      <c r="H84" s="10"/>
    </row>
    <row r="85" spans="1:8" s="9" customFormat="1" ht="33" customHeight="1" x14ac:dyDescent="0.25">
      <c r="A85" s="66" t="s">
        <v>204</v>
      </c>
      <c r="B85" s="62" t="s">
        <v>116</v>
      </c>
      <c r="C85" s="104" t="s">
        <v>175</v>
      </c>
      <c r="D85" s="90" t="s">
        <v>112</v>
      </c>
      <c r="E85" s="97">
        <v>290</v>
      </c>
      <c r="F85" s="81">
        <v>3.73</v>
      </c>
      <c r="G85" s="24">
        <f t="shared" si="14"/>
        <v>1081.7</v>
      </c>
      <c r="H85" s="10"/>
    </row>
    <row r="86" spans="1:8" s="9" customFormat="1" ht="33" customHeight="1" x14ac:dyDescent="0.25">
      <c r="A86" s="66" t="s">
        <v>204</v>
      </c>
      <c r="B86" s="67" t="s">
        <v>117</v>
      </c>
      <c r="C86" s="65" t="s">
        <v>240</v>
      </c>
      <c r="D86" s="90" t="s">
        <v>143</v>
      </c>
      <c r="E86" s="97">
        <v>1.3</v>
      </c>
      <c r="F86" s="81">
        <v>1851.45</v>
      </c>
      <c r="G86" s="24">
        <f t="shared" si="14"/>
        <v>2406.89</v>
      </c>
      <c r="H86" s="10"/>
    </row>
    <row r="87" spans="1:8" s="9" customFormat="1" ht="33" customHeight="1" x14ac:dyDescent="0.25">
      <c r="A87" s="66" t="s">
        <v>204</v>
      </c>
      <c r="B87" s="67" t="s">
        <v>118</v>
      </c>
      <c r="C87" s="65" t="s">
        <v>241</v>
      </c>
      <c r="D87" s="90" t="s">
        <v>136</v>
      </c>
      <c r="E87" s="97">
        <v>230</v>
      </c>
      <c r="F87" s="81">
        <v>78</v>
      </c>
      <c r="G87" s="24">
        <f t="shared" si="14"/>
        <v>17940</v>
      </c>
      <c r="H87" s="10"/>
    </row>
    <row r="88" spans="1:8" s="9" customFormat="1" ht="33" customHeight="1" x14ac:dyDescent="0.25">
      <c r="A88" s="66" t="s">
        <v>204</v>
      </c>
      <c r="B88" s="62" t="s">
        <v>119</v>
      </c>
      <c r="C88" s="65" t="s">
        <v>242</v>
      </c>
      <c r="D88" s="90" t="s">
        <v>8</v>
      </c>
      <c r="E88" s="97">
        <v>136</v>
      </c>
      <c r="F88" s="81">
        <v>4.22</v>
      </c>
      <c r="G88" s="24">
        <f t="shared" si="14"/>
        <v>573.91999999999996</v>
      </c>
      <c r="H88" s="10"/>
    </row>
    <row r="89" spans="1:8" s="9" customFormat="1" ht="38.25" customHeight="1" x14ac:dyDescent="0.25">
      <c r="A89" s="66" t="s">
        <v>204</v>
      </c>
      <c r="B89" s="62" t="s">
        <v>120</v>
      </c>
      <c r="C89" s="65" t="s">
        <v>243</v>
      </c>
      <c r="D89" s="90" t="s">
        <v>112</v>
      </c>
      <c r="E89" s="97">
        <v>2152</v>
      </c>
      <c r="F89" s="81">
        <v>6.8</v>
      </c>
      <c r="G89" s="24">
        <f t="shared" si="14"/>
        <v>14633.6</v>
      </c>
      <c r="H89" s="10"/>
    </row>
    <row r="90" spans="1:8" s="9" customFormat="1" ht="30" customHeight="1" x14ac:dyDescent="0.25">
      <c r="A90" s="66" t="s">
        <v>204</v>
      </c>
      <c r="B90" s="67" t="s">
        <v>121</v>
      </c>
      <c r="C90" s="65" t="s">
        <v>226</v>
      </c>
      <c r="D90" s="90" t="s">
        <v>143</v>
      </c>
      <c r="E90" s="97">
        <v>0.1</v>
      </c>
      <c r="F90" s="81">
        <v>3116.6</v>
      </c>
      <c r="G90" s="24">
        <f t="shared" ref="G90:G122" si="16">ROUND((E90*F90),2)</f>
        <v>311.66000000000003</v>
      </c>
      <c r="H90" s="10"/>
    </row>
    <row r="91" spans="1:8" s="9" customFormat="1" ht="30" customHeight="1" x14ac:dyDescent="0.25">
      <c r="A91" s="66" t="s">
        <v>204</v>
      </c>
      <c r="B91" s="67" t="s">
        <v>122</v>
      </c>
      <c r="C91" s="65" t="s">
        <v>244</v>
      </c>
      <c r="D91" s="90" t="s">
        <v>8</v>
      </c>
      <c r="E91" s="97">
        <v>59</v>
      </c>
      <c r="F91" s="81">
        <v>171.54</v>
      </c>
      <c r="G91" s="24">
        <f t="shared" si="16"/>
        <v>10120.86</v>
      </c>
      <c r="H91" s="10"/>
    </row>
    <row r="92" spans="1:8" s="9" customFormat="1" ht="30" customHeight="1" x14ac:dyDescent="0.25">
      <c r="A92" s="66" t="s">
        <v>204</v>
      </c>
      <c r="B92" s="62" t="s">
        <v>123</v>
      </c>
      <c r="C92" s="65" t="s">
        <v>245</v>
      </c>
      <c r="D92" s="90" t="s">
        <v>8</v>
      </c>
      <c r="E92" s="97">
        <v>57</v>
      </c>
      <c r="F92" s="81">
        <v>214.5</v>
      </c>
      <c r="G92" s="24">
        <f t="shared" si="16"/>
        <v>12226.5</v>
      </c>
      <c r="H92" s="10"/>
    </row>
    <row r="93" spans="1:8" s="9" customFormat="1" ht="30" customHeight="1" x14ac:dyDescent="0.25">
      <c r="A93" s="66" t="s">
        <v>204</v>
      </c>
      <c r="B93" s="62" t="s">
        <v>205</v>
      </c>
      <c r="C93" s="65" t="s">
        <v>246</v>
      </c>
      <c r="D93" s="90" t="s">
        <v>8</v>
      </c>
      <c r="E93" s="97">
        <v>24</v>
      </c>
      <c r="F93" s="81">
        <v>1528</v>
      </c>
      <c r="G93" s="24">
        <f t="shared" si="16"/>
        <v>36672</v>
      </c>
      <c r="H93" s="10"/>
    </row>
    <row r="94" spans="1:8" s="9" customFormat="1" ht="30" customHeight="1" x14ac:dyDescent="0.25">
      <c r="A94" s="66" t="s">
        <v>204</v>
      </c>
      <c r="B94" s="67" t="s">
        <v>206</v>
      </c>
      <c r="C94" s="65" t="s">
        <v>247</v>
      </c>
      <c r="D94" s="90" t="s">
        <v>8</v>
      </c>
      <c r="E94" s="97">
        <v>121</v>
      </c>
      <c r="F94" s="81">
        <v>17.05</v>
      </c>
      <c r="G94" s="24">
        <f t="shared" si="16"/>
        <v>2063.0500000000002</v>
      </c>
      <c r="H94" s="10"/>
    </row>
    <row r="95" spans="1:8" s="9" customFormat="1" ht="30" customHeight="1" x14ac:dyDescent="0.25">
      <c r="A95" s="66" t="s">
        <v>204</v>
      </c>
      <c r="B95" s="67" t="s">
        <v>207</v>
      </c>
      <c r="C95" s="65" t="s">
        <v>248</v>
      </c>
      <c r="D95" s="90" t="s">
        <v>15</v>
      </c>
      <c r="E95" s="97">
        <v>12</v>
      </c>
      <c r="F95" s="81">
        <v>811.35</v>
      </c>
      <c r="G95" s="24">
        <f t="shared" si="16"/>
        <v>9736.2000000000007</v>
      </c>
      <c r="H95" s="10"/>
    </row>
    <row r="96" spans="1:8" s="9" customFormat="1" ht="30" customHeight="1" x14ac:dyDescent="0.25">
      <c r="A96" s="66" t="s">
        <v>204</v>
      </c>
      <c r="B96" s="62" t="s">
        <v>208</v>
      </c>
      <c r="C96" s="65" t="s">
        <v>132</v>
      </c>
      <c r="D96" s="90" t="s">
        <v>15</v>
      </c>
      <c r="E96" s="101">
        <v>4</v>
      </c>
      <c r="F96" s="81">
        <v>671.4</v>
      </c>
      <c r="G96" s="24">
        <f t="shared" si="16"/>
        <v>2685.6</v>
      </c>
      <c r="H96" s="10"/>
    </row>
    <row r="97" spans="1:9" s="9" customFormat="1" ht="30" customHeight="1" x14ac:dyDescent="0.25">
      <c r="A97" s="66" t="s">
        <v>204</v>
      </c>
      <c r="B97" s="62" t="s">
        <v>209</v>
      </c>
      <c r="C97" s="65" t="s">
        <v>249</v>
      </c>
      <c r="D97" s="90" t="s">
        <v>8</v>
      </c>
      <c r="E97" s="97">
        <v>122</v>
      </c>
      <c r="F97" s="81">
        <v>96</v>
      </c>
      <c r="G97" s="24">
        <f t="shared" si="16"/>
        <v>11712</v>
      </c>
      <c r="H97" s="10"/>
    </row>
    <row r="98" spans="1:9" s="9" customFormat="1" ht="30" customHeight="1" x14ac:dyDescent="0.25">
      <c r="A98" s="66" t="s">
        <v>204</v>
      </c>
      <c r="B98" s="67" t="s">
        <v>210</v>
      </c>
      <c r="C98" s="65" t="s">
        <v>250</v>
      </c>
      <c r="D98" s="90" t="s">
        <v>8</v>
      </c>
      <c r="E98" s="97">
        <v>4</v>
      </c>
      <c r="F98" s="81">
        <v>90.95</v>
      </c>
      <c r="G98" s="24">
        <f t="shared" si="16"/>
        <v>363.8</v>
      </c>
      <c r="H98" s="10"/>
    </row>
    <row r="99" spans="1:9" s="9" customFormat="1" ht="30" customHeight="1" x14ac:dyDescent="0.25">
      <c r="A99" s="66" t="s">
        <v>204</v>
      </c>
      <c r="B99" s="67" t="s">
        <v>211</v>
      </c>
      <c r="C99" s="65" t="s">
        <v>227</v>
      </c>
      <c r="D99" s="90" t="s">
        <v>136</v>
      </c>
      <c r="E99" s="97">
        <v>38</v>
      </c>
      <c r="F99" s="81">
        <v>42</v>
      </c>
      <c r="G99" s="24">
        <f t="shared" si="16"/>
        <v>1596</v>
      </c>
      <c r="H99" s="10"/>
    </row>
    <row r="100" spans="1:9" s="9" customFormat="1" ht="30" customHeight="1" x14ac:dyDescent="0.25">
      <c r="A100" s="66" t="s">
        <v>204</v>
      </c>
      <c r="B100" s="62" t="s">
        <v>212</v>
      </c>
      <c r="C100" s="65" t="s">
        <v>228</v>
      </c>
      <c r="D100" s="90" t="s">
        <v>136</v>
      </c>
      <c r="E100" s="97">
        <v>59</v>
      </c>
      <c r="F100" s="81">
        <v>42</v>
      </c>
      <c r="G100" s="24">
        <f t="shared" ref="G100:G101" si="17">ROUND((E100*F100),2)</f>
        <v>2478</v>
      </c>
      <c r="H100" s="10"/>
    </row>
    <row r="101" spans="1:9" s="9" customFormat="1" ht="33.75" customHeight="1" x14ac:dyDescent="0.25">
      <c r="A101" s="66" t="s">
        <v>204</v>
      </c>
      <c r="B101" s="62" t="s">
        <v>213</v>
      </c>
      <c r="C101" s="65" t="s">
        <v>251</v>
      </c>
      <c r="D101" s="90" t="s">
        <v>136</v>
      </c>
      <c r="E101" s="97">
        <v>30</v>
      </c>
      <c r="F101" s="81">
        <v>117.15</v>
      </c>
      <c r="G101" s="24">
        <f t="shared" si="17"/>
        <v>3514.5</v>
      </c>
      <c r="H101" s="10"/>
    </row>
    <row r="102" spans="1:9" s="9" customFormat="1" ht="33.75" customHeight="1" x14ac:dyDescent="0.25">
      <c r="A102" s="66" t="s">
        <v>204</v>
      </c>
      <c r="B102" s="67" t="s">
        <v>214</v>
      </c>
      <c r="C102" s="102" t="s">
        <v>252</v>
      </c>
      <c r="D102" s="144" t="s">
        <v>136</v>
      </c>
      <c r="E102" s="127">
        <v>1835</v>
      </c>
      <c r="F102" s="149">
        <v>18.600000000000001</v>
      </c>
      <c r="G102" s="24">
        <f t="shared" ref="G102:G109" si="18">ROUND((E102*F102),2)</f>
        <v>34131</v>
      </c>
      <c r="H102" s="10"/>
    </row>
    <row r="103" spans="1:9" s="9" customFormat="1" ht="33" customHeight="1" x14ac:dyDescent="0.25">
      <c r="A103" s="66" t="s">
        <v>204</v>
      </c>
      <c r="B103" s="62" t="s">
        <v>215</v>
      </c>
      <c r="C103" s="102" t="s">
        <v>253</v>
      </c>
      <c r="D103" s="144" t="s">
        <v>136</v>
      </c>
      <c r="E103" s="127">
        <v>557</v>
      </c>
      <c r="F103" s="81">
        <v>38.9</v>
      </c>
      <c r="G103" s="24">
        <f t="shared" si="18"/>
        <v>21667.3</v>
      </c>
      <c r="H103" s="10"/>
    </row>
    <row r="104" spans="1:9" s="9" customFormat="1" ht="33" customHeight="1" x14ac:dyDescent="0.25">
      <c r="A104" s="66" t="s">
        <v>204</v>
      </c>
      <c r="B104" s="62" t="s">
        <v>216</v>
      </c>
      <c r="C104" s="102" t="s">
        <v>254</v>
      </c>
      <c r="D104" s="144" t="s">
        <v>136</v>
      </c>
      <c r="E104" s="127">
        <v>565</v>
      </c>
      <c r="F104" s="81">
        <v>55.8</v>
      </c>
      <c r="G104" s="24">
        <f t="shared" si="18"/>
        <v>31527</v>
      </c>
      <c r="H104" s="10"/>
    </row>
    <row r="105" spans="1:9" s="9" customFormat="1" ht="33" customHeight="1" x14ac:dyDescent="0.25">
      <c r="A105" s="66" t="s">
        <v>204</v>
      </c>
      <c r="B105" s="67" t="s">
        <v>217</v>
      </c>
      <c r="C105" s="102" t="s">
        <v>255</v>
      </c>
      <c r="D105" s="144" t="s">
        <v>136</v>
      </c>
      <c r="E105" s="127">
        <v>426</v>
      </c>
      <c r="F105" s="81">
        <v>16.329999999999998</v>
      </c>
      <c r="G105" s="24">
        <f t="shared" si="18"/>
        <v>6956.58</v>
      </c>
      <c r="H105" s="10"/>
    </row>
    <row r="106" spans="1:9" s="9" customFormat="1" ht="33" customHeight="1" x14ac:dyDescent="0.25">
      <c r="A106" s="66" t="s">
        <v>204</v>
      </c>
      <c r="B106" s="67" t="s">
        <v>218</v>
      </c>
      <c r="C106" s="102" t="s">
        <v>184</v>
      </c>
      <c r="D106" s="144" t="s">
        <v>136</v>
      </c>
      <c r="E106" s="127">
        <v>426</v>
      </c>
      <c r="F106" s="81">
        <v>2.12</v>
      </c>
      <c r="G106" s="24">
        <f t="shared" si="18"/>
        <v>903.12</v>
      </c>
      <c r="H106" s="10"/>
    </row>
    <row r="107" spans="1:9" s="9" customFormat="1" ht="30" customHeight="1" x14ac:dyDescent="0.25">
      <c r="A107" s="66" t="s">
        <v>204</v>
      </c>
      <c r="B107" s="62" t="s">
        <v>219</v>
      </c>
      <c r="C107" s="102" t="s">
        <v>256</v>
      </c>
      <c r="D107" s="144" t="s">
        <v>136</v>
      </c>
      <c r="E107" s="127">
        <v>426</v>
      </c>
      <c r="F107" s="81">
        <v>21.56</v>
      </c>
      <c r="G107" s="24">
        <f t="shared" si="18"/>
        <v>9184.56</v>
      </c>
      <c r="H107" s="10"/>
    </row>
    <row r="108" spans="1:9" s="9" customFormat="1" ht="33" customHeight="1" x14ac:dyDescent="0.25">
      <c r="A108" s="66" t="s">
        <v>204</v>
      </c>
      <c r="B108" s="62" t="s">
        <v>220</v>
      </c>
      <c r="C108" s="102" t="s">
        <v>184</v>
      </c>
      <c r="D108" s="144" t="s">
        <v>136</v>
      </c>
      <c r="E108" s="127">
        <v>426</v>
      </c>
      <c r="F108" s="81">
        <v>2.12</v>
      </c>
      <c r="G108" s="24">
        <f t="shared" si="18"/>
        <v>903.12</v>
      </c>
      <c r="H108" s="10"/>
    </row>
    <row r="109" spans="1:9" s="9" customFormat="1" ht="38.25" customHeight="1" thickBot="1" x14ac:dyDescent="0.3">
      <c r="A109" s="66" t="s">
        <v>204</v>
      </c>
      <c r="B109" s="67" t="s">
        <v>221</v>
      </c>
      <c r="C109" s="102" t="s">
        <v>257</v>
      </c>
      <c r="D109" s="144" t="s">
        <v>136</v>
      </c>
      <c r="E109" s="127">
        <v>426</v>
      </c>
      <c r="F109" s="81">
        <v>24.63</v>
      </c>
      <c r="G109" s="24">
        <f t="shared" si="18"/>
        <v>10492.38</v>
      </c>
      <c r="H109" s="10"/>
    </row>
    <row r="110" spans="1:9" s="9" customFormat="1" ht="38.25" customHeight="1" thickBot="1" x14ac:dyDescent="0.3">
      <c r="A110" s="74" t="s">
        <v>204</v>
      </c>
      <c r="B110" s="150" t="s">
        <v>222</v>
      </c>
      <c r="C110" s="151" t="s">
        <v>258</v>
      </c>
      <c r="D110" s="144" t="s">
        <v>136</v>
      </c>
      <c r="E110" s="152">
        <v>426</v>
      </c>
      <c r="F110" s="85">
        <v>1.07</v>
      </c>
      <c r="G110" s="55">
        <f t="shared" si="16"/>
        <v>455.82</v>
      </c>
      <c r="H110" s="57" t="s">
        <v>69</v>
      </c>
      <c r="I110" s="84">
        <f>ROUND(SUM(G66:G110),2)</f>
        <v>788638.36</v>
      </c>
    </row>
    <row r="111" spans="1:9" s="9" customFormat="1" ht="38.25" customHeight="1" x14ac:dyDescent="0.25">
      <c r="A111" s="41" t="s">
        <v>260</v>
      </c>
      <c r="B111" s="79" t="s">
        <v>9</v>
      </c>
      <c r="C111" s="92" t="s">
        <v>261</v>
      </c>
      <c r="D111" s="93" t="s">
        <v>143</v>
      </c>
      <c r="E111" s="99">
        <v>350</v>
      </c>
      <c r="F111" s="25">
        <v>10.3</v>
      </c>
      <c r="G111" s="23">
        <f t="shared" si="16"/>
        <v>3605</v>
      </c>
      <c r="H111" s="86"/>
      <c r="I111" s="35"/>
    </row>
    <row r="112" spans="1:9" s="9" customFormat="1" ht="38.25" customHeight="1" x14ac:dyDescent="0.25">
      <c r="A112" s="42" t="s">
        <v>260</v>
      </c>
      <c r="B112" s="78" t="s">
        <v>76</v>
      </c>
      <c r="C112" s="65" t="s">
        <v>264</v>
      </c>
      <c r="D112" s="90" t="s">
        <v>143</v>
      </c>
      <c r="E112" s="97">
        <v>60</v>
      </c>
      <c r="F112" s="5">
        <v>72.95</v>
      </c>
      <c r="G112" s="24">
        <f t="shared" ref="G112:G114" si="19">ROUND((E112*F112),2)</f>
        <v>4377</v>
      </c>
      <c r="H112" s="86"/>
      <c r="I112" s="35"/>
    </row>
    <row r="113" spans="1:9" s="9" customFormat="1" ht="38.25" customHeight="1" x14ac:dyDescent="0.25">
      <c r="A113" s="42" t="s">
        <v>260</v>
      </c>
      <c r="B113" s="78" t="s">
        <v>77</v>
      </c>
      <c r="C113" s="65" t="s">
        <v>262</v>
      </c>
      <c r="D113" s="90" t="s">
        <v>136</v>
      </c>
      <c r="E113" s="97">
        <v>1520</v>
      </c>
      <c r="F113" s="5">
        <v>5.45</v>
      </c>
      <c r="G113" s="24">
        <f t="shared" si="19"/>
        <v>8284</v>
      </c>
      <c r="H113" s="86"/>
      <c r="I113" s="35"/>
    </row>
    <row r="114" spans="1:9" s="9" customFormat="1" ht="38.25" customHeight="1" x14ac:dyDescent="0.25">
      <c r="A114" s="42" t="s">
        <v>260</v>
      </c>
      <c r="B114" s="78" t="s">
        <v>78</v>
      </c>
      <c r="C114" s="65" t="s">
        <v>263</v>
      </c>
      <c r="D114" s="90" t="s">
        <v>143</v>
      </c>
      <c r="E114" s="97">
        <v>340</v>
      </c>
      <c r="F114" s="5">
        <v>9.4499999999999993</v>
      </c>
      <c r="G114" s="24">
        <f t="shared" si="19"/>
        <v>3213</v>
      </c>
      <c r="H114" s="86"/>
      <c r="I114" s="35"/>
    </row>
    <row r="115" spans="1:9" s="9" customFormat="1" ht="38.25" customHeight="1" x14ac:dyDescent="0.25">
      <c r="A115" s="42" t="s">
        <v>260</v>
      </c>
      <c r="B115" s="78" t="s">
        <v>79</v>
      </c>
      <c r="C115" s="65" t="s">
        <v>265</v>
      </c>
      <c r="D115" s="90" t="s">
        <v>136</v>
      </c>
      <c r="E115" s="97">
        <v>450</v>
      </c>
      <c r="F115" s="5">
        <v>117</v>
      </c>
      <c r="G115" s="24">
        <f t="shared" si="16"/>
        <v>52650</v>
      </c>
      <c r="H115" s="86"/>
      <c r="I115" s="35"/>
    </row>
    <row r="116" spans="1:9" s="9" customFormat="1" ht="38.25" customHeight="1" x14ac:dyDescent="0.25">
      <c r="A116" s="42" t="s">
        <v>260</v>
      </c>
      <c r="B116" s="78" t="s">
        <v>80</v>
      </c>
      <c r="C116" s="65" t="s">
        <v>266</v>
      </c>
      <c r="D116" s="90" t="s">
        <v>8</v>
      </c>
      <c r="E116" s="97">
        <v>105</v>
      </c>
      <c r="F116" s="5">
        <v>130.9</v>
      </c>
      <c r="G116" s="24">
        <f t="shared" si="16"/>
        <v>13744.5</v>
      </c>
      <c r="H116" s="86"/>
      <c r="I116" s="35"/>
    </row>
    <row r="117" spans="1:9" s="9" customFormat="1" ht="38.25" customHeight="1" x14ac:dyDescent="0.25">
      <c r="A117" s="42" t="s">
        <v>260</v>
      </c>
      <c r="B117" s="78" t="s">
        <v>81</v>
      </c>
      <c r="C117" s="65" t="s">
        <v>269</v>
      </c>
      <c r="D117" s="90" t="s">
        <v>136</v>
      </c>
      <c r="E117" s="97">
        <v>185</v>
      </c>
      <c r="F117" s="5">
        <v>135.5</v>
      </c>
      <c r="G117" s="24">
        <f t="shared" si="16"/>
        <v>25067.5</v>
      </c>
      <c r="H117" s="86"/>
      <c r="I117" s="35"/>
    </row>
    <row r="118" spans="1:9" s="9" customFormat="1" ht="38.25" customHeight="1" x14ac:dyDescent="0.25">
      <c r="A118" s="42" t="s">
        <v>260</v>
      </c>
      <c r="B118" s="78" t="s">
        <v>82</v>
      </c>
      <c r="C118" s="65" t="s">
        <v>267</v>
      </c>
      <c r="D118" s="90" t="s">
        <v>136</v>
      </c>
      <c r="E118" s="97">
        <v>540</v>
      </c>
      <c r="F118" s="5">
        <v>13.5</v>
      </c>
      <c r="G118" s="24">
        <f t="shared" si="16"/>
        <v>7290</v>
      </c>
      <c r="H118" s="86"/>
      <c r="I118" s="35"/>
    </row>
    <row r="119" spans="1:9" s="9" customFormat="1" ht="38.25" customHeight="1" x14ac:dyDescent="0.25">
      <c r="A119" s="42" t="s">
        <v>260</v>
      </c>
      <c r="B119" s="78" t="s">
        <v>83</v>
      </c>
      <c r="C119" s="65" t="s">
        <v>268</v>
      </c>
      <c r="D119" s="90" t="s">
        <v>8</v>
      </c>
      <c r="E119" s="97">
        <v>80</v>
      </c>
      <c r="F119" s="5">
        <v>164.4</v>
      </c>
      <c r="G119" s="24">
        <f t="shared" si="16"/>
        <v>13152</v>
      </c>
      <c r="H119" s="86"/>
      <c r="I119" s="35"/>
    </row>
    <row r="120" spans="1:9" s="122" customFormat="1" ht="38.25" customHeight="1" x14ac:dyDescent="0.25">
      <c r="A120" s="42" t="s">
        <v>260</v>
      </c>
      <c r="B120" s="78" t="s">
        <v>84</v>
      </c>
      <c r="C120" s="102" t="s">
        <v>360</v>
      </c>
      <c r="D120" s="144" t="s">
        <v>136</v>
      </c>
      <c r="E120" s="127">
        <v>960</v>
      </c>
      <c r="F120" s="5">
        <v>25.95</v>
      </c>
      <c r="G120" s="24">
        <f t="shared" si="16"/>
        <v>24912</v>
      </c>
      <c r="H120" s="86"/>
      <c r="I120" s="153"/>
    </row>
    <row r="121" spans="1:9" s="9" customFormat="1" ht="38.25" customHeight="1" x14ac:dyDescent="0.25">
      <c r="A121" s="42" t="s">
        <v>260</v>
      </c>
      <c r="B121" s="78" t="s">
        <v>85</v>
      </c>
      <c r="C121" s="65" t="s">
        <v>270</v>
      </c>
      <c r="D121" s="90" t="s">
        <v>143</v>
      </c>
      <c r="E121" s="97">
        <v>6</v>
      </c>
      <c r="F121" s="5">
        <v>131.1</v>
      </c>
      <c r="G121" s="24">
        <f t="shared" si="16"/>
        <v>786.6</v>
      </c>
      <c r="H121" s="86"/>
      <c r="I121" s="35"/>
    </row>
    <row r="122" spans="1:9" s="9" customFormat="1" ht="38.25" customHeight="1" thickBot="1" x14ac:dyDescent="0.3">
      <c r="A122" s="42" t="s">
        <v>260</v>
      </c>
      <c r="B122" s="78" t="s">
        <v>86</v>
      </c>
      <c r="C122" s="65" t="s">
        <v>271</v>
      </c>
      <c r="D122" s="90" t="s">
        <v>7</v>
      </c>
      <c r="E122" s="97">
        <v>2</v>
      </c>
      <c r="F122" s="5">
        <v>5786.25</v>
      </c>
      <c r="G122" s="24">
        <f t="shared" si="16"/>
        <v>11572.5</v>
      </c>
      <c r="H122" s="86"/>
      <c r="I122" s="35"/>
    </row>
    <row r="123" spans="1:9" s="9" customFormat="1" ht="47.25" customHeight="1" thickBot="1" x14ac:dyDescent="0.3">
      <c r="A123" s="60" t="s">
        <v>260</v>
      </c>
      <c r="B123" s="87" t="s">
        <v>108</v>
      </c>
      <c r="C123" s="72" t="s">
        <v>272</v>
      </c>
      <c r="D123" s="91" t="s">
        <v>136</v>
      </c>
      <c r="E123" s="98">
        <v>2.7</v>
      </c>
      <c r="F123" s="88">
        <v>17.95</v>
      </c>
      <c r="G123" s="105">
        <f t="shared" ref="G123" si="20">ROUND((E123*F123),2)</f>
        <v>48.47</v>
      </c>
      <c r="H123" s="33" t="s">
        <v>54</v>
      </c>
      <c r="I123" s="34">
        <f>ROUND(SUM(G111:G123),2)</f>
        <v>168702.57</v>
      </c>
    </row>
    <row r="124" spans="1:9" s="9" customFormat="1" ht="30" customHeight="1" thickBot="1" x14ac:dyDescent="0.3">
      <c r="A124" s="75" t="s">
        <v>124</v>
      </c>
      <c r="B124" s="22" t="s">
        <v>55</v>
      </c>
      <c r="C124" s="92" t="s">
        <v>361</v>
      </c>
      <c r="D124" s="93" t="s">
        <v>136</v>
      </c>
      <c r="E124" s="99">
        <v>690</v>
      </c>
      <c r="F124" s="31">
        <v>10.25</v>
      </c>
      <c r="G124" s="23">
        <f t="shared" ref="G124:G142" si="21">ROUND((E124*F124),2)</f>
        <v>7072.5</v>
      </c>
      <c r="H124" s="106" t="s">
        <v>39</v>
      </c>
      <c r="I124" s="107">
        <f>ROUND(SUM(G124:G124),2)</f>
        <v>7072.5</v>
      </c>
    </row>
    <row r="125" spans="1:9" s="9" customFormat="1" ht="38.25" customHeight="1" x14ac:dyDescent="0.25">
      <c r="A125" s="41" t="s">
        <v>273</v>
      </c>
      <c r="B125" s="79" t="s">
        <v>126</v>
      </c>
      <c r="C125" s="92" t="s">
        <v>301</v>
      </c>
      <c r="D125" s="93" t="s">
        <v>143</v>
      </c>
      <c r="E125" s="99">
        <v>52</v>
      </c>
      <c r="F125" s="25">
        <v>16.850000000000001</v>
      </c>
      <c r="G125" s="23">
        <f t="shared" si="21"/>
        <v>876.2</v>
      </c>
      <c r="H125" s="86"/>
      <c r="I125" s="35"/>
    </row>
    <row r="126" spans="1:9" s="9" customFormat="1" ht="38.25" customHeight="1" x14ac:dyDescent="0.25">
      <c r="A126" s="42" t="s">
        <v>273</v>
      </c>
      <c r="B126" s="78" t="s">
        <v>130</v>
      </c>
      <c r="C126" s="65" t="s">
        <v>302</v>
      </c>
      <c r="D126" s="90" t="s">
        <v>143</v>
      </c>
      <c r="E126" s="97">
        <v>267</v>
      </c>
      <c r="F126" s="5">
        <v>9</v>
      </c>
      <c r="G126" s="24">
        <f t="shared" si="21"/>
        <v>2403</v>
      </c>
      <c r="H126" s="86"/>
      <c r="I126" s="35"/>
    </row>
    <row r="127" spans="1:9" s="9" customFormat="1" ht="38.25" customHeight="1" x14ac:dyDescent="0.25">
      <c r="A127" s="42" t="s">
        <v>273</v>
      </c>
      <c r="B127" s="78" t="s">
        <v>275</v>
      </c>
      <c r="C127" s="65" t="s">
        <v>110</v>
      </c>
      <c r="D127" s="90" t="s">
        <v>143</v>
      </c>
      <c r="E127" s="97">
        <v>10</v>
      </c>
      <c r="F127" s="5">
        <v>81.8</v>
      </c>
      <c r="G127" s="24">
        <f t="shared" si="21"/>
        <v>818</v>
      </c>
      <c r="H127" s="86"/>
      <c r="I127" s="35"/>
    </row>
    <row r="128" spans="1:9" s="9" customFormat="1" ht="38.25" customHeight="1" x14ac:dyDescent="0.25">
      <c r="A128" s="42" t="s">
        <v>273</v>
      </c>
      <c r="B128" s="78" t="s">
        <v>276</v>
      </c>
      <c r="C128" s="65" t="s">
        <v>292</v>
      </c>
      <c r="D128" s="90" t="s">
        <v>136</v>
      </c>
      <c r="E128" s="97">
        <v>454</v>
      </c>
      <c r="F128" s="5">
        <v>25</v>
      </c>
      <c r="G128" s="24">
        <f t="shared" si="21"/>
        <v>11350</v>
      </c>
      <c r="H128" s="86"/>
      <c r="I128" s="35"/>
    </row>
    <row r="129" spans="1:9" s="9" customFormat="1" ht="38.25" customHeight="1" x14ac:dyDescent="0.25">
      <c r="A129" s="42" t="s">
        <v>273</v>
      </c>
      <c r="B129" s="78" t="s">
        <v>277</v>
      </c>
      <c r="C129" s="65" t="s">
        <v>293</v>
      </c>
      <c r="D129" s="90" t="s">
        <v>143</v>
      </c>
      <c r="E129" s="97">
        <v>14</v>
      </c>
      <c r="F129" s="5">
        <v>3.35</v>
      </c>
      <c r="G129" s="24">
        <f t="shared" ref="G129:G133" si="22">ROUND((E129*F129),2)</f>
        <v>46.9</v>
      </c>
      <c r="H129" s="86"/>
      <c r="I129" s="35"/>
    </row>
    <row r="130" spans="1:9" s="9" customFormat="1" ht="38.25" customHeight="1" x14ac:dyDescent="0.25">
      <c r="A130" s="42" t="s">
        <v>273</v>
      </c>
      <c r="B130" s="78" t="s">
        <v>278</v>
      </c>
      <c r="C130" s="65" t="s">
        <v>294</v>
      </c>
      <c r="D130" s="90" t="s">
        <v>143</v>
      </c>
      <c r="E130" s="97">
        <v>7</v>
      </c>
      <c r="F130" s="5">
        <v>127.35</v>
      </c>
      <c r="G130" s="24">
        <f t="shared" si="22"/>
        <v>891.45</v>
      </c>
      <c r="H130" s="86"/>
      <c r="I130" s="35"/>
    </row>
    <row r="131" spans="1:9" s="9" customFormat="1" ht="38.25" customHeight="1" x14ac:dyDescent="0.25">
      <c r="A131" s="42" t="s">
        <v>273</v>
      </c>
      <c r="B131" s="78" t="s">
        <v>279</v>
      </c>
      <c r="C131" s="65" t="s">
        <v>295</v>
      </c>
      <c r="D131" s="90" t="s">
        <v>8</v>
      </c>
      <c r="E131" s="97">
        <v>16</v>
      </c>
      <c r="F131" s="5">
        <v>28</v>
      </c>
      <c r="G131" s="24">
        <f t="shared" si="22"/>
        <v>448</v>
      </c>
      <c r="H131" s="86"/>
      <c r="I131" s="35"/>
    </row>
    <row r="132" spans="1:9" s="9" customFormat="1" ht="38.25" customHeight="1" x14ac:dyDescent="0.25">
      <c r="A132" s="42" t="s">
        <v>273</v>
      </c>
      <c r="B132" s="78" t="s">
        <v>280</v>
      </c>
      <c r="C132" s="65" t="s">
        <v>296</v>
      </c>
      <c r="D132" s="90" t="s">
        <v>8</v>
      </c>
      <c r="E132" s="97">
        <v>65</v>
      </c>
      <c r="F132" s="5">
        <v>34.65</v>
      </c>
      <c r="G132" s="24">
        <f t="shared" si="22"/>
        <v>2252.25</v>
      </c>
      <c r="H132" s="86"/>
      <c r="I132" s="35"/>
    </row>
    <row r="133" spans="1:9" s="9" customFormat="1" ht="38.25" customHeight="1" x14ac:dyDescent="0.25">
      <c r="A133" s="42" t="s">
        <v>273</v>
      </c>
      <c r="B133" s="78" t="s">
        <v>281</v>
      </c>
      <c r="C133" s="65" t="s">
        <v>303</v>
      </c>
      <c r="D133" s="90" t="s">
        <v>7</v>
      </c>
      <c r="E133" s="97">
        <v>2</v>
      </c>
      <c r="F133" s="5">
        <v>2143.1</v>
      </c>
      <c r="G133" s="24">
        <f t="shared" si="22"/>
        <v>4286.2</v>
      </c>
      <c r="H133" s="86"/>
      <c r="I133" s="35"/>
    </row>
    <row r="134" spans="1:9" s="9" customFormat="1" ht="46.95" customHeight="1" x14ac:dyDescent="0.25">
      <c r="A134" s="42" t="s">
        <v>273</v>
      </c>
      <c r="B134" s="78" t="s">
        <v>282</v>
      </c>
      <c r="C134" s="65" t="s">
        <v>304</v>
      </c>
      <c r="D134" s="90" t="s">
        <v>7</v>
      </c>
      <c r="E134" s="97">
        <v>4</v>
      </c>
      <c r="F134" s="5">
        <v>1999.2</v>
      </c>
      <c r="G134" s="24">
        <f t="shared" si="21"/>
        <v>7996.8</v>
      </c>
      <c r="H134" s="86"/>
      <c r="I134" s="35"/>
    </row>
    <row r="135" spans="1:9" s="9" customFormat="1" ht="46.5" customHeight="1" x14ac:dyDescent="0.25">
      <c r="A135" s="42" t="s">
        <v>273</v>
      </c>
      <c r="B135" s="78" t="s">
        <v>283</v>
      </c>
      <c r="C135" s="65" t="s">
        <v>305</v>
      </c>
      <c r="D135" s="90" t="s">
        <v>7</v>
      </c>
      <c r="E135" s="97">
        <v>4</v>
      </c>
      <c r="F135" s="5">
        <v>2130.1999999999998</v>
      </c>
      <c r="G135" s="24">
        <f t="shared" si="21"/>
        <v>8520.7999999999993</v>
      </c>
      <c r="H135" s="86"/>
      <c r="I135" s="35"/>
    </row>
    <row r="136" spans="1:9" s="9" customFormat="1" ht="38.25" customHeight="1" x14ac:dyDescent="0.25">
      <c r="A136" s="42" t="s">
        <v>273</v>
      </c>
      <c r="B136" s="78" t="s">
        <v>284</v>
      </c>
      <c r="C136" s="65" t="s">
        <v>306</v>
      </c>
      <c r="D136" s="90" t="s">
        <v>7</v>
      </c>
      <c r="E136" s="97">
        <v>2</v>
      </c>
      <c r="F136" s="5">
        <v>1367.4</v>
      </c>
      <c r="G136" s="24">
        <f t="shared" si="21"/>
        <v>2734.8</v>
      </c>
      <c r="H136" s="86"/>
      <c r="I136" s="35"/>
    </row>
    <row r="137" spans="1:9" s="9" customFormat="1" ht="38.25" customHeight="1" x14ac:dyDescent="0.25">
      <c r="A137" s="42" t="s">
        <v>273</v>
      </c>
      <c r="B137" s="78" t="s">
        <v>285</v>
      </c>
      <c r="C137" s="65" t="s">
        <v>307</v>
      </c>
      <c r="D137" s="90" t="s">
        <v>7</v>
      </c>
      <c r="E137" s="97">
        <v>2</v>
      </c>
      <c r="F137" s="5">
        <v>9763</v>
      </c>
      <c r="G137" s="24">
        <f t="shared" si="21"/>
        <v>19526</v>
      </c>
      <c r="H137" s="86"/>
      <c r="I137" s="35"/>
    </row>
    <row r="138" spans="1:9" s="9" customFormat="1" ht="38.25" customHeight="1" x14ac:dyDescent="0.25">
      <c r="A138" s="42" t="s">
        <v>273</v>
      </c>
      <c r="B138" s="78" t="s">
        <v>287</v>
      </c>
      <c r="C138" s="65" t="s">
        <v>297</v>
      </c>
      <c r="D138" s="90" t="s">
        <v>8</v>
      </c>
      <c r="E138" s="97">
        <v>81</v>
      </c>
      <c r="F138" s="5">
        <v>9</v>
      </c>
      <c r="G138" s="24">
        <f t="shared" si="21"/>
        <v>729</v>
      </c>
      <c r="H138" s="86"/>
      <c r="I138" s="35"/>
    </row>
    <row r="139" spans="1:9" s="9" customFormat="1" ht="38.25" customHeight="1" x14ac:dyDescent="0.25">
      <c r="A139" s="42" t="s">
        <v>273</v>
      </c>
      <c r="B139" s="78" t="s">
        <v>288</v>
      </c>
      <c r="C139" s="65" t="s">
        <v>298</v>
      </c>
      <c r="D139" s="90" t="s">
        <v>143</v>
      </c>
      <c r="E139" s="97">
        <v>41</v>
      </c>
      <c r="F139" s="5">
        <v>48.9</v>
      </c>
      <c r="G139" s="24">
        <f t="shared" si="21"/>
        <v>2004.9</v>
      </c>
      <c r="H139" s="86"/>
      <c r="I139" s="35"/>
    </row>
    <row r="140" spans="1:9" s="9" customFormat="1" ht="38.25" customHeight="1" x14ac:dyDescent="0.25">
      <c r="A140" s="42" t="s">
        <v>273</v>
      </c>
      <c r="B140" s="78" t="s">
        <v>289</v>
      </c>
      <c r="C140" s="65" t="s">
        <v>299</v>
      </c>
      <c r="D140" s="90" t="s">
        <v>143</v>
      </c>
      <c r="E140" s="97">
        <v>267</v>
      </c>
      <c r="F140" s="5">
        <v>37.5</v>
      </c>
      <c r="G140" s="24">
        <f t="shared" si="21"/>
        <v>10012.5</v>
      </c>
      <c r="H140" s="86"/>
      <c r="I140" s="35"/>
    </row>
    <row r="141" spans="1:9" s="9" customFormat="1" ht="38.25" customHeight="1" thickBot="1" x14ac:dyDescent="0.3">
      <c r="A141" s="42" t="s">
        <v>273</v>
      </c>
      <c r="B141" s="78" t="s">
        <v>290</v>
      </c>
      <c r="C141" s="65" t="s">
        <v>300</v>
      </c>
      <c r="D141" s="90" t="s">
        <v>143</v>
      </c>
      <c r="E141" s="97">
        <v>315</v>
      </c>
      <c r="F141" s="5">
        <v>3.35</v>
      </c>
      <c r="G141" s="24">
        <f t="shared" si="21"/>
        <v>1055.25</v>
      </c>
      <c r="H141" s="86"/>
      <c r="I141" s="35"/>
    </row>
    <row r="142" spans="1:9" s="9" customFormat="1" ht="47.25" customHeight="1" thickBot="1" x14ac:dyDescent="0.3">
      <c r="A142" s="60" t="s">
        <v>273</v>
      </c>
      <c r="B142" s="87" t="s">
        <v>291</v>
      </c>
      <c r="C142" s="72" t="s">
        <v>308</v>
      </c>
      <c r="D142" s="91" t="s">
        <v>74</v>
      </c>
      <c r="E142" s="98">
        <v>8</v>
      </c>
      <c r="F142" s="88">
        <v>116.75</v>
      </c>
      <c r="G142" s="105">
        <f t="shared" si="21"/>
        <v>934</v>
      </c>
      <c r="H142" s="33" t="s">
        <v>125</v>
      </c>
      <c r="I142" s="34">
        <f>ROUND(SUM(G125:G142),2)</f>
        <v>76886.05</v>
      </c>
    </row>
    <row r="143" spans="1:9" s="9" customFormat="1" ht="61.95" customHeight="1" thickBot="1" x14ac:dyDescent="0.3">
      <c r="A143" s="108" t="s">
        <v>349</v>
      </c>
      <c r="B143" s="109" t="s">
        <v>274</v>
      </c>
      <c r="C143" s="110" t="s">
        <v>309</v>
      </c>
      <c r="D143" s="111" t="s">
        <v>7</v>
      </c>
      <c r="E143" s="112">
        <v>1</v>
      </c>
      <c r="F143" s="113">
        <v>6600</v>
      </c>
      <c r="G143" s="114">
        <f t="shared" ref="G143" si="23">ROUND((E143*F143),2)</f>
        <v>6600</v>
      </c>
      <c r="H143" s="33" t="s">
        <v>286</v>
      </c>
      <c r="I143" s="34">
        <f>ROUND(SUM(G143:G143),2)</f>
        <v>6600</v>
      </c>
    </row>
    <row r="144" spans="1:9" ht="44.25" customHeight="1" thickBot="1" x14ac:dyDescent="0.3">
      <c r="A144" s="6"/>
      <c r="B144" s="2"/>
      <c r="C144" s="6"/>
      <c r="D144" s="2"/>
      <c r="E144" s="2"/>
      <c r="F144" s="58" t="s">
        <v>40</v>
      </c>
      <c r="G144" s="59">
        <f>SUM(G5:G143)</f>
        <v>2146902.58</v>
      </c>
      <c r="H144" s="86"/>
      <c r="I144" s="35"/>
    </row>
    <row r="145" spans="1:7" ht="20.25" customHeight="1" x14ac:dyDescent="0.25">
      <c r="A145" s="37"/>
      <c r="B145" s="36"/>
      <c r="C145" s="36"/>
      <c r="D145" s="36"/>
      <c r="E145" s="38"/>
      <c r="F145" s="36"/>
      <c r="G145" s="13"/>
    </row>
    <row r="146" spans="1:7" x14ac:dyDescent="0.25">
      <c r="A146" s="6"/>
      <c r="B146" s="2"/>
      <c r="C146" s="6"/>
      <c r="D146" s="2"/>
      <c r="E146" s="2"/>
      <c r="F146" s="14"/>
      <c r="G146" s="13"/>
    </row>
    <row r="147" spans="1:7" x14ac:dyDescent="0.25">
      <c r="A147" s="6"/>
      <c r="B147" s="2"/>
      <c r="C147" s="6"/>
      <c r="D147" s="2"/>
      <c r="E147" s="2"/>
      <c r="F147" s="14"/>
      <c r="G147" s="13"/>
    </row>
    <row r="148" spans="1:7" x14ac:dyDescent="0.25">
      <c r="F148" s="15"/>
    </row>
    <row r="149" spans="1:7" x14ac:dyDescent="0.25">
      <c r="A149" s="7"/>
      <c r="B149" s="3"/>
      <c r="C149" s="7"/>
      <c r="D149" s="3"/>
      <c r="E149" s="3"/>
      <c r="F149" s="16"/>
      <c r="G149" s="3"/>
    </row>
    <row r="150" spans="1:7" ht="26.25" customHeight="1" x14ac:dyDescent="0.25">
      <c r="A150" s="4"/>
      <c r="B150" s="4"/>
      <c r="C150" s="4"/>
      <c r="D150" s="4"/>
      <c r="E150" s="4"/>
      <c r="F150" s="17"/>
      <c r="G150" s="4"/>
    </row>
  </sheetData>
  <sheetProtection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45B7-10A2-4C31-AA64-6B52E202C0BF}">
  <dimension ref="A1:K52"/>
  <sheetViews>
    <sheetView topLeftCell="A31" zoomScale="55" zoomScaleNormal="55" workbookViewId="0">
      <selection activeCell="I53" sqref="I53"/>
    </sheetView>
  </sheetViews>
  <sheetFormatPr defaultColWidth="9.109375" defaultRowHeight="13.8" x14ac:dyDescent="0.25"/>
  <cols>
    <col min="1" max="1" width="39.6640625" style="21" customWidth="1"/>
    <col min="2" max="2" width="10.5546875" style="11" customWidth="1"/>
    <col min="3" max="3" width="71.6640625" style="12" customWidth="1"/>
    <col min="4" max="4" width="9.109375" style="11"/>
    <col min="5" max="5" width="16.33203125" style="11" customWidth="1"/>
    <col min="6" max="6" width="20.6640625" style="18" customWidth="1"/>
    <col min="7" max="7" width="14.6640625" style="11" customWidth="1"/>
    <col min="8" max="8" width="21.5546875" style="19" customWidth="1"/>
    <col min="9" max="9" width="20.6640625" style="8" customWidth="1"/>
    <col min="10" max="16384" width="9.109375" style="8"/>
  </cols>
  <sheetData>
    <row r="1" spans="1:9" ht="39.9" customHeight="1" x14ac:dyDescent="0.25">
      <c r="A1" s="164" t="s">
        <v>134</v>
      </c>
      <c r="B1" s="164"/>
      <c r="C1" s="164"/>
      <c r="D1" s="164"/>
      <c r="E1" s="164"/>
      <c r="F1" s="164"/>
      <c r="G1" s="164"/>
    </row>
    <row r="2" spans="1:9" ht="21.75" customHeight="1" thickBot="1" x14ac:dyDescent="0.3">
      <c r="A2" s="1"/>
      <c r="B2" s="1"/>
      <c r="C2" s="1"/>
      <c r="D2" s="1"/>
      <c r="E2" s="20"/>
      <c r="F2" s="1"/>
      <c r="G2" s="1"/>
    </row>
    <row r="3" spans="1:9" ht="21.75" customHeight="1" x14ac:dyDescent="0.25">
      <c r="A3" s="165" t="s">
        <v>310</v>
      </c>
      <c r="B3" s="166"/>
      <c r="C3" s="166"/>
      <c r="D3" s="166"/>
      <c r="E3" s="166"/>
      <c r="F3" s="166"/>
      <c r="G3" s="167"/>
    </row>
    <row r="4" spans="1:9" ht="42" thickBot="1" x14ac:dyDescent="0.3">
      <c r="A4" s="26" t="s">
        <v>35</v>
      </c>
      <c r="B4" s="43" t="s">
        <v>0</v>
      </c>
      <c r="C4" s="27" t="s">
        <v>1</v>
      </c>
      <c r="D4" s="27" t="s">
        <v>2</v>
      </c>
      <c r="E4" s="28" t="s">
        <v>3</v>
      </c>
      <c r="F4" s="29" t="s">
        <v>4</v>
      </c>
      <c r="G4" s="30" t="s">
        <v>5</v>
      </c>
    </row>
    <row r="5" spans="1:9" ht="29.25" customHeight="1" x14ac:dyDescent="0.25">
      <c r="A5" s="66" t="s">
        <v>6</v>
      </c>
      <c r="B5" s="67" t="s">
        <v>10</v>
      </c>
      <c r="C5" s="68" t="s">
        <v>311</v>
      </c>
      <c r="D5" s="89" t="s">
        <v>312</v>
      </c>
      <c r="E5" s="116">
        <v>0.114</v>
      </c>
      <c r="F5" s="69">
        <v>7500</v>
      </c>
      <c r="G5" s="70">
        <f t="shared" ref="G5:G19" si="0">ROUND((E5*F5),2)</f>
        <v>855</v>
      </c>
    </row>
    <row r="6" spans="1:9" ht="29.25" customHeight="1" x14ac:dyDescent="0.25">
      <c r="A6" s="42" t="s">
        <v>6</v>
      </c>
      <c r="B6" s="62" t="s">
        <v>11</v>
      </c>
      <c r="C6" s="102" t="s">
        <v>314</v>
      </c>
      <c r="D6" s="90" t="s">
        <v>136</v>
      </c>
      <c r="E6" s="97">
        <v>350</v>
      </c>
      <c r="F6" s="64">
        <v>7</v>
      </c>
      <c r="G6" s="24">
        <f t="shared" ref="G6" si="1">ROUND((E6*F6),2)</f>
        <v>2450</v>
      </c>
    </row>
    <row r="7" spans="1:9" ht="29.25" customHeight="1" x14ac:dyDescent="0.25">
      <c r="A7" s="42" t="s">
        <v>6</v>
      </c>
      <c r="B7" s="62" t="s">
        <v>51</v>
      </c>
      <c r="C7" s="104" t="s">
        <v>131</v>
      </c>
      <c r="D7" s="90" t="s">
        <v>143</v>
      </c>
      <c r="E7" s="97">
        <v>35</v>
      </c>
      <c r="F7" s="64">
        <v>-9.58</v>
      </c>
      <c r="G7" s="24">
        <f t="shared" si="0"/>
        <v>-335.3</v>
      </c>
    </row>
    <row r="8" spans="1:9" ht="29.25" customHeight="1" x14ac:dyDescent="0.25">
      <c r="A8" s="42" t="s">
        <v>6</v>
      </c>
      <c r="B8" s="62" t="s">
        <v>12</v>
      </c>
      <c r="C8" s="65" t="s">
        <v>315</v>
      </c>
      <c r="D8" s="90" t="s">
        <v>15</v>
      </c>
      <c r="E8" s="97">
        <v>2</v>
      </c>
      <c r="F8" s="64">
        <v>15</v>
      </c>
      <c r="G8" s="24">
        <f t="shared" si="0"/>
        <v>30</v>
      </c>
      <c r="I8" s="54"/>
    </row>
    <row r="9" spans="1:9" ht="29.25" customHeight="1" x14ac:dyDescent="0.25">
      <c r="A9" s="42" t="s">
        <v>6</v>
      </c>
      <c r="B9" s="62" t="s">
        <v>13</v>
      </c>
      <c r="C9" s="102" t="s">
        <v>316</v>
      </c>
      <c r="D9" s="90" t="s">
        <v>15</v>
      </c>
      <c r="E9" s="97">
        <v>5</v>
      </c>
      <c r="F9" s="64">
        <v>3.5</v>
      </c>
      <c r="G9" s="24">
        <f t="shared" ref="G9" si="2">ROUND((E9*F9),2)</f>
        <v>17.5</v>
      </c>
    </row>
    <row r="10" spans="1:9" ht="29.25" customHeight="1" thickBot="1" x14ac:dyDescent="0.3">
      <c r="A10" s="42" t="s">
        <v>6</v>
      </c>
      <c r="B10" s="62" t="s">
        <v>14</v>
      </c>
      <c r="C10" s="65" t="s">
        <v>317</v>
      </c>
      <c r="D10" s="90" t="s">
        <v>8</v>
      </c>
      <c r="E10" s="97">
        <v>211</v>
      </c>
      <c r="F10" s="64">
        <v>8</v>
      </c>
      <c r="G10" s="24">
        <f t="shared" ref="G10" si="3">ROUND((E10*F10),2)</f>
        <v>1688</v>
      </c>
      <c r="I10" s="54"/>
    </row>
    <row r="11" spans="1:9" ht="31.5" customHeight="1" thickBot="1" x14ac:dyDescent="0.3">
      <c r="A11" s="60" t="s">
        <v>6</v>
      </c>
      <c r="B11" s="71" t="s">
        <v>52</v>
      </c>
      <c r="C11" s="102" t="s">
        <v>354</v>
      </c>
      <c r="D11" s="90" t="s">
        <v>313</v>
      </c>
      <c r="E11" s="97">
        <v>0.1</v>
      </c>
      <c r="F11" s="73">
        <v>11000</v>
      </c>
      <c r="G11" s="56">
        <f t="shared" si="0"/>
        <v>1100</v>
      </c>
      <c r="H11" s="33" t="s">
        <v>36</v>
      </c>
      <c r="I11" s="34">
        <f>ROUND(SUM(G5:G11),2)</f>
        <v>5805.2</v>
      </c>
    </row>
    <row r="12" spans="1:9" ht="29.25" customHeight="1" x14ac:dyDescent="0.25">
      <c r="A12" s="41" t="s">
        <v>318</v>
      </c>
      <c r="B12" s="39" t="s">
        <v>16</v>
      </c>
      <c r="C12" s="92" t="s">
        <v>348</v>
      </c>
      <c r="D12" s="93" t="s">
        <v>136</v>
      </c>
      <c r="E12" s="99">
        <v>700</v>
      </c>
      <c r="F12" s="63">
        <v>2.92</v>
      </c>
      <c r="G12" s="23">
        <f t="shared" si="0"/>
        <v>2044</v>
      </c>
    </row>
    <row r="13" spans="1:9" ht="33" customHeight="1" x14ac:dyDescent="0.25">
      <c r="A13" s="42" t="s">
        <v>318</v>
      </c>
      <c r="B13" s="40" t="s">
        <v>17</v>
      </c>
      <c r="C13" s="103" t="s">
        <v>319</v>
      </c>
      <c r="D13" s="90" t="s">
        <v>136</v>
      </c>
      <c r="E13" s="97">
        <v>720</v>
      </c>
      <c r="F13" s="64">
        <v>2.1</v>
      </c>
      <c r="G13" s="24">
        <f t="shared" si="0"/>
        <v>1512</v>
      </c>
      <c r="H13" s="32"/>
    </row>
    <row r="14" spans="1:9" ht="33" customHeight="1" x14ac:dyDescent="0.25">
      <c r="A14" s="42" t="s">
        <v>318</v>
      </c>
      <c r="B14" s="40" t="s">
        <v>18</v>
      </c>
      <c r="C14" s="65" t="s">
        <v>320</v>
      </c>
      <c r="D14" s="90" t="s">
        <v>136</v>
      </c>
      <c r="E14" s="97">
        <v>80</v>
      </c>
      <c r="F14" s="64">
        <v>3.85</v>
      </c>
      <c r="G14" s="24">
        <f t="shared" si="0"/>
        <v>308</v>
      </c>
      <c r="H14" s="32"/>
    </row>
    <row r="15" spans="1:9" ht="33" customHeight="1" x14ac:dyDescent="0.25">
      <c r="A15" s="42" t="s">
        <v>318</v>
      </c>
      <c r="B15" s="40" t="s">
        <v>19</v>
      </c>
      <c r="C15" s="104" t="s">
        <v>326</v>
      </c>
      <c r="D15" s="90" t="s">
        <v>143</v>
      </c>
      <c r="E15" s="97">
        <v>440</v>
      </c>
      <c r="F15" s="64">
        <v>9.65</v>
      </c>
      <c r="G15" s="24">
        <f t="shared" si="0"/>
        <v>4246</v>
      </c>
      <c r="H15" s="32"/>
    </row>
    <row r="16" spans="1:9" ht="33" customHeight="1" x14ac:dyDescent="0.25">
      <c r="A16" s="42" t="s">
        <v>318</v>
      </c>
      <c r="B16" s="40" t="s">
        <v>20</v>
      </c>
      <c r="C16" s="65" t="s">
        <v>321</v>
      </c>
      <c r="D16" s="90" t="s">
        <v>143</v>
      </c>
      <c r="E16" s="97">
        <v>50</v>
      </c>
      <c r="F16" s="64">
        <v>110</v>
      </c>
      <c r="G16" s="24">
        <f t="shared" si="0"/>
        <v>5500</v>
      </c>
      <c r="H16" s="32"/>
    </row>
    <row r="17" spans="1:11" ht="29.25" customHeight="1" x14ac:dyDescent="0.25">
      <c r="A17" s="42" t="s">
        <v>318</v>
      </c>
      <c r="B17" s="40" t="s">
        <v>21</v>
      </c>
      <c r="C17" s="65" t="s">
        <v>322</v>
      </c>
      <c r="D17" s="94" t="s">
        <v>143</v>
      </c>
      <c r="E17" s="100">
        <v>216</v>
      </c>
      <c r="F17" s="64">
        <v>2.82</v>
      </c>
      <c r="G17" s="24">
        <f t="shared" si="0"/>
        <v>609.12</v>
      </c>
    </row>
    <row r="18" spans="1:11" ht="33" customHeight="1" x14ac:dyDescent="0.25">
      <c r="A18" s="42" t="s">
        <v>318</v>
      </c>
      <c r="B18" s="40" t="s">
        <v>22</v>
      </c>
      <c r="C18" s="103" t="s">
        <v>323</v>
      </c>
      <c r="D18" s="90" t="s">
        <v>143</v>
      </c>
      <c r="E18" s="97">
        <v>24</v>
      </c>
      <c r="F18" s="64">
        <v>5.5</v>
      </c>
      <c r="G18" s="24">
        <f t="shared" si="0"/>
        <v>132</v>
      </c>
      <c r="H18" s="32"/>
    </row>
    <row r="19" spans="1:11" ht="33" customHeight="1" thickBot="1" x14ac:dyDescent="0.3">
      <c r="A19" s="42" t="s">
        <v>318</v>
      </c>
      <c r="B19" s="40" t="s">
        <v>23</v>
      </c>
      <c r="C19" s="68" t="s">
        <v>324</v>
      </c>
      <c r="D19" s="89" t="s">
        <v>136</v>
      </c>
      <c r="E19" s="96">
        <v>800</v>
      </c>
      <c r="F19" s="64">
        <v>2</v>
      </c>
      <c r="G19" s="24">
        <f t="shared" si="0"/>
        <v>1600</v>
      </c>
      <c r="H19" s="32"/>
    </row>
    <row r="20" spans="1:11" ht="31.5" customHeight="1" thickBot="1" x14ac:dyDescent="0.3">
      <c r="A20" s="77" t="s">
        <v>318</v>
      </c>
      <c r="B20" s="40" t="s">
        <v>24</v>
      </c>
      <c r="C20" s="65" t="s">
        <v>325</v>
      </c>
      <c r="D20" s="90" t="s">
        <v>136</v>
      </c>
      <c r="E20" s="97">
        <v>800</v>
      </c>
      <c r="F20" s="73">
        <v>10.45</v>
      </c>
      <c r="G20" s="56">
        <f>ROUND((E20*F20),2)</f>
        <v>8360</v>
      </c>
      <c r="H20" s="33" t="s">
        <v>37</v>
      </c>
      <c r="I20" s="34">
        <f>ROUND(SUM(G12:G20),2)</f>
        <v>24311.119999999999</v>
      </c>
    </row>
    <row r="21" spans="1:11" customFormat="1" ht="30" customHeight="1" x14ac:dyDescent="0.3">
      <c r="A21" s="41" t="s">
        <v>327</v>
      </c>
      <c r="B21" s="79" t="s">
        <v>31</v>
      </c>
      <c r="C21" s="119" t="s">
        <v>336</v>
      </c>
      <c r="D21" s="120" t="s">
        <v>136</v>
      </c>
      <c r="E21" s="121">
        <v>395</v>
      </c>
      <c r="F21" s="31">
        <v>23.25</v>
      </c>
      <c r="G21" s="23">
        <f t="shared" ref="G21:G44" si="4">ROUND((E21*F21),2)</f>
        <v>9183.75</v>
      </c>
      <c r="H21" s="168" t="s">
        <v>328</v>
      </c>
      <c r="I21" s="122"/>
      <c r="J21" s="9"/>
      <c r="K21" s="9"/>
    </row>
    <row r="22" spans="1:11" customFormat="1" ht="30" customHeight="1" x14ac:dyDescent="0.3">
      <c r="A22" s="42" t="s">
        <v>327</v>
      </c>
      <c r="B22" s="118" t="s">
        <v>32</v>
      </c>
      <c r="C22" s="123" t="s">
        <v>337</v>
      </c>
      <c r="D22" s="124" t="s">
        <v>136</v>
      </c>
      <c r="E22" s="125">
        <v>400</v>
      </c>
      <c r="F22" s="126">
        <v>52.7</v>
      </c>
      <c r="G22" s="70">
        <f t="shared" si="4"/>
        <v>21080</v>
      </c>
      <c r="H22" s="169"/>
      <c r="I22" s="122"/>
      <c r="J22" s="9"/>
      <c r="K22" s="9"/>
    </row>
    <row r="23" spans="1:11" customFormat="1" ht="30" customHeight="1" x14ac:dyDescent="0.3">
      <c r="A23" s="42" t="s">
        <v>327</v>
      </c>
      <c r="B23" s="78" t="s">
        <v>33</v>
      </c>
      <c r="C23" s="104" t="s">
        <v>340</v>
      </c>
      <c r="D23" s="115" t="s">
        <v>136</v>
      </c>
      <c r="E23" s="127">
        <v>455</v>
      </c>
      <c r="F23" s="128">
        <v>19.260000000000002</v>
      </c>
      <c r="G23" s="24">
        <f t="shared" si="4"/>
        <v>8763.2999999999993</v>
      </c>
      <c r="H23" s="169"/>
      <c r="I23" s="122"/>
      <c r="J23" s="9"/>
      <c r="K23" s="9"/>
    </row>
    <row r="24" spans="1:11" customFormat="1" ht="30" customHeight="1" x14ac:dyDescent="0.3">
      <c r="A24" s="42" t="s">
        <v>327</v>
      </c>
      <c r="B24" s="78" t="s">
        <v>34</v>
      </c>
      <c r="C24" s="104" t="s">
        <v>338</v>
      </c>
      <c r="D24" s="124" t="s">
        <v>143</v>
      </c>
      <c r="E24" s="127">
        <v>195</v>
      </c>
      <c r="F24" s="128">
        <v>36.57</v>
      </c>
      <c r="G24" s="24">
        <f t="shared" si="4"/>
        <v>7131.15</v>
      </c>
      <c r="H24" s="169"/>
      <c r="I24" s="122"/>
      <c r="J24" s="9"/>
      <c r="K24" s="9"/>
    </row>
    <row r="25" spans="1:11" customFormat="1" ht="30" customHeight="1" x14ac:dyDescent="0.3">
      <c r="A25" s="42" t="s">
        <v>327</v>
      </c>
      <c r="B25" s="118" t="s">
        <v>75</v>
      </c>
      <c r="C25" s="104" t="s">
        <v>331</v>
      </c>
      <c r="D25" s="115" t="s">
        <v>136</v>
      </c>
      <c r="E25" s="127">
        <v>400</v>
      </c>
      <c r="F25" s="128">
        <v>2.52</v>
      </c>
      <c r="G25" s="24">
        <f t="shared" si="4"/>
        <v>1008</v>
      </c>
      <c r="H25" s="169"/>
      <c r="I25" s="122"/>
      <c r="J25" s="9"/>
      <c r="K25" s="9"/>
    </row>
    <row r="26" spans="1:11" customFormat="1" ht="30" customHeight="1" x14ac:dyDescent="0.3">
      <c r="A26" s="42" t="s">
        <v>327</v>
      </c>
      <c r="B26" s="78" t="s">
        <v>88</v>
      </c>
      <c r="C26" s="104" t="s">
        <v>332</v>
      </c>
      <c r="D26" s="124" t="s">
        <v>8</v>
      </c>
      <c r="E26" s="127">
        <v>116</v>
      </c>
      <c r="F26" s="128">
        <v>4.0199999999999996</v>
      </c>
      <c r="G26" s="24">
        <f t="shared" si="4"/>
        <v>466.32</v>
      </c>
      <c r="H26" s="169"/>
      <c r="I26" s="122"/>
      <c r="J26" s="9"/>
      <c r="K26" s="9"/>
    </row>
    <row r="27" spans="1:11" customFormat="1" ht="30" customHeight="1" x14ac:dyDescent="0.3">
      <c r="A27" s="42" t="s">
        <v>327</v>
      </c>
      <c r="B27" s="78" t="s">
        <v>89</v>
      </c>
      <c r="C27" s="104" t="s">
        <v>333</v>
      </c>
      <c r="D27" s="115" t="s">
        <v>136</v>
      </c>
      <c r="E27" s="127">
        <v>13</v>
      </c>
      <c r="F27" s="128">
        <v>30</v>
      </c>
      <c r="G27" s="24">
        <f t="shared" si="4"/>
        <v>390</v>
      </c>
      <c r="H27" s="169"/>
      <c r="I27" s="122"/>
      <c r="J27" s="9"/>
      <c r="K27" s="9"/>
    </row>
    <row r="28" spans="1:11" customFormat="1" ht="30" customHeight="1" x14ac:dyDescent="0.3">
      <c r="A28" s="42" t="s">
        <v>327</v>
      </c>
      <c r="B28" s="118" t="s">
        <v>90</v>
      </c>
      <c r="C28" s="104" t="s">
        <v>334</v>
      </c>
      <c r="D28" s="124" t="s">
        <v>143</v>
      </c>
      <c r="E28" s="127">
        <v>115</v>
      </c>
      <c r="F28" s="128">
        <v>34.5</v>
      </c>
      <c r="G28" s="24">
        <f t="shared" si="4"/>
        <v>3967.5</v>
      </c>
      <c r="H28" s="169"/>
      <c r="I28" s="122"/>
      <c r="J28" s="10"/>
      <c r="K28" s="10"/>
    </row>
    <row r="29" spans="1:11" customFormat="1" ht="30" customHeight="1" thickBot="1" x14ac:dyDescent="0.35">
      <c r="A29" s="60" t="s">
        <v>327</v>
      </c>
      <c r="B29" s="80" t="s">
        <v>91</v>
      </c>
      <c r="C29" s="129" t="s">
        <v>335</v>
      </c>
      <c r="D29" s="130" t="s">
        <v>136</v>
      </c>
      <c r="E29" s="131">
        <v>360</v>
      </c>
      <c r="F29" s="132">
        <v>16.52</v>
      </c>
      <c r="G29" s="56">
        <f t="shared" si="4"/>
        <v>5947.2</v>
      </c>
      <c r="H29" s="169"/>
      <c r="I29" s="122"/>
      <c r="J29" s="10"/>
      <c r="K29" s="10"/>
    </row>
    <row r="30" spans="1:11" customFormat="1" ht="30" customHeight="1" x14ac:dyDescent="0.3">
      <c r="A30" s="41" t="s">
        <v>330</v>
      </c>
      <c r="B30" s="79" t="s">
        <v>31</v>
      </c>
      <c r="C30" s="119" t="s">
        <v>336</v>
      </c>
      <c r="D30" s="120" t="s">
        <v>136</v>
      </c>
      <c r="E30" s="121">
        <v>395</v>
      </c>
      <c r="F30" s="31"/>
      <c r="G30" s="23">
        <f t="shared" si="4"/>
        <v>0</v>
      </c>
      <c r="H30" s="169"/>
      <c r="I30" s="122"/>
      <c r="J30" s="9"/>
      <c r="K30" s="9"/>
    </row>
    <row r="31" spans="1:11" customFormat="1" ht="30" customHeight="1" x14ac:dyDescent="0.3">
      <c r="A31" s="42" t="s">
        <v>330</v>
      </c>
      <c r="B31" s="118" t="s">
        <v>32</v>
      </c>
      <c r="C31" s="123" t="s">
        <v>337</v>
      </c>
      <c r="D31" s="124" t="s">
        <v>136</v>
      </c>
      <c r="E31" s="127">
        <v>400</v>
      </c>
      <c r="F31" s="128"/>
      <c r="G31" s="24">
        <f t="shared" si="4"/>
        <v>0</v>
      </c>
      <c r="H31" s="169"/>
      <c r="I31" s="122"/>
      <c r="J31" s="10"/>
      <c r="K31" s="10"/>
    </row>
    <row r="32" spans="1:11" customFormat="1" ht="30" customHeight="1" x14ac:dyDescent="0.3">
      <c r="A32" s="42" t="s">
        <v>330</v>
      </c>
      <c r="B32" s="78" t="s">
        <v>33</v>
      </c>
      <c r="C32" s="104" t="s">
        <v>339</v>
      </c>
      <c r="D32" s="115" t="s">
        <v>136</v>
      </c>
      <c r="E32" s="127">
        <v>455</v>
      </c>
      <c r="F32" s="128"/>
      <c r="G32" s="24">
        <f t="shared" si="4"/>
        <v>0</v>
      </c>
      <c r="H32" s="169"/>
      <c r="I32" s="122"/>
      <c r="J32" s="9"/>
      <c r="K32" s="9"/>
    </row>
    <row r="33" spans="1:11" customFormat="1" ht="30" customHeight="1" x14ac:dyDescent="0.3">
      <c r="A33" s="42" t="s">
        <v>330</v>
      </c>
      <c r="B33" s="78" t="s">
        <v>34</v>
      </c>
      <c r="C33" s="104" t="s">
        <v>329</v>
      </c>
      <c r="D33" s="124" t="s">
        <v>143</v>
      </c>
      <c r="E33" s="127">
        <v>215</v>
      </c>
      <c r="F33" s="128"/>
      <c r="G33" s="24">
        <f t="shared" si="4"/>
        <v>0</v>
      </c>
      <c r="H33" s="169"/>
      <c r="I33" s="122"/>
      <c r="J33" s="10"/>
      <c r="K33" s="10"/>
    </row>
    <row r="34" spans="1:11" customFormat="1" ht="30" customHeight="1" x14ac:dyDescent="0.3">
      <c r="A34" s="42" t="s">
        <v>330</v>
      </c>
      <c r="B34" s="118" t="s">
        <v>75</v>
      </c>
      <c r="C34" s="104" t="s">
        <v>331</v>
      </c>
      <c r="D34" s="115" t="s">
        <v>136</v>
      </c>
      <c r="E34" s="127">
        <v>400</v>
      </c>
      <c r="F34" s="128"/>
      <c r="G34" s="24">
        <f t="shared" si="4"/>
        <v>0</v>
      </c>
      <c r="H34" s="169"/>
      <c r="I34" s="122"/>
      <c r="J34" s="10"/>
      <c r="K34" s="10"/>
    </row>
    <row r="35" spans="1:11" customFormat="1" ht="30" customHeight="1" x14ac:dyDescent="0.3">
      <c r="A35" s="42" t="s">
        <v>330</v>
      </c>
      <c r="B35" s="78" t="s">
        <v>88</v>
      </c>
      <c r="C35" s="104" t="s">
        <v>332</v>
      </c>
      <c r="D35" s="124" t="s">
        <v>8</v>
      </c>
      <c r="E35" s="127">
        <v>116</v>
      </c>
      <c r="F35" s="128"/>
      <c r="G35" s="24">
        <f t="shared" si="4"/>
        <v>0</v>
      </c>
      <c r="H35" s="169"/>
      <c r="I35" s="122"/>
      <c r="J35" s="9"/>
      <c r="K35" s="9"/>
    </row>
    <row r="36" spans="1:11" customFormat="1" ht="30" customHeight="1" x14ac:dyDescent="0.3">
      <c r="A36" s="42" t="s">
        <v>330</v>
      </c>
      <c r="B36" s="78" t="s">
        <v>89</v>
      </c>
      <c r="C36" s="104" t="s">
        <v>333</v>
      </c>
      <c r="D36" s="115" t="s">
        <v>136</v>
      </c>
      <c r="E36" s="127">
        <v>13</v>
      </c>
      <c r="F36" s="128"/>
      <c r="G36" s="24">
        <f t="shared" si="4"/>
        <v>0</v>
      </c>
      <c r="H36" s="169"/>
      <c r="I36" s="122"/>
      <c r="J36" s="10"/>
      <c r="K36" s="10"/>
    </row>
    <row r="37" spans="1:11" customFormat="1" ht="30" customHeight="1" thickBot="1" x14ac:dyDescent="0.35">
      <c r="A37" s="42" t="s">
        <v>330</v>
      </c>
      <c r="B37" s="78" t="s">
        <v>90</v>
      </c>
      <c r="C37" s="104" t="s">
        <v>334</v>
      </c>
      <c r="D37" s="124" t="s">
        <v>143</v>
      </c>
      <c r="E37" s="127">
        <v>115</v>
      </c>
      <c r="F37" s="128"/>
      <c r="G37" s="24">
        <f t="shared" si="4"/>
        <v>0</v>
      </c>
      <c r="H37" s="169"/>
      <c r="I37" s="122"/>
      <c r="J37" s="9"/>
      <c r="K37" s="9"/>
    </row>
    <row r="38" spans="1:11" customFormat="1" ht="30" customHeight="1" thickBot="1" x14ac:dyDescent="0.35">
      <c r="A38" s="60" t="s">
        <v>330</v>
      </c>
      <c r="B38" s="80" t="s">
        <v>91</v>
      </c>
      <c r="C38" s="129" t="s">
        <v>335</v>
      </c>
      <c r="D38" s="130" t="s">
        <v>136</v>
      </c>
      <c r="E38" s="131">
        <v>360</v>
      </c>
      <c r="F38" s="132"/>
      <c r="G38" s="56">
        <f t="shared" si="4"/>
        <v>0</v>
      </c>
      <c r="H38" s="57" t="s">
        <v>38</v>
      </c>
      <c r="I38" s="134">
        <f>ROUND(SUM(G21:G38),2)</f>
        <v>57937.22</v>
      </c>
      <c r="J38" s="9"/>
      <c r="K38" s="9"/>
    </row>
    <row r="39" spans="1:11" customFormat="1" ht="30" customHeight="1" x14ac:dyDescent="0.3">
      <c r="A39" s="42" t="s">
        <v>342</v>
      </c>
      <c r="B39" s="135" t="s">
        <v>62</v>
      </c>
      <c r="C39" s="104" t="s">
        <v>343</v>
      </c>
      <c r="D39" s="115" t="s">
        <v>15</v>
      </c>
      <c r="E39" s="117">
        <v>2</v>
      </c>
      <c r="F39" s="128">
        <v>230</v>
      </c>
      <c r="G39" s="24">
        <f t="shared" si="4"/>
        <v>460</v>
      </c>
      <c r="H39" s="122"/>
      <c r="I39" s="122"/>
      <c r="J39" s="9"/>
      <c r="K39" s="9"/>
    </row>
    <row r="40" spans="1:11" customFormat="1" ht="30" customHeight="1" x14ac:dyDescent="0.3">
      <c r="A40" s="42" t="s">
        <v>342</v>
      </c>
      <c r="B40" s="135" t="s">
        <v>63</v>
      </c>
      <c r="C40" s="104" t="s">
        <v>341</v>
      </c>
      <c r="D40" s="115" t="s">
        <v>15</v>
      </c>
      <c r="E40" s="117">
        <v>2</v>
      </c>
      <c r="F40" s="128">
        <v>78.75</v>
      </c>
      <c r="G40" s="24">
        <f t="shared" si="4"/>
        <v>157.5</v>
      </c>
      <c r="H40" s="122"/>
      <c r="I40" s="122"/>
      <c r="J40" s="9"/>
      <c r="K40" s="9"/>
    </row>
    <row r="41" spans="1:11" customFormat="1" ht="30" customHeight="1" x14ac:dyDescent="0.3">
      <c r="A41" s="42" t="s">
        <v>342</v>
      </c>
      <c r="B41" s="135" t="s">
        <v>64</v>
      </c>
      <c r="C41" s="104" t="s">
        <v>344</v>
      </c>
      <c r="D41" s="115" t="s">
        <v>8</v>
      </c>
      <c r="E41" s="117">
        <v>136</v>
      </c>
      <c r="F41" s="128">
        <v>41.15</v>
      </c>
      <c r="G41" s="24">
        <f t="shared" ref="G41" si="5">ROUND((E41*F41),2)</f>
        <v>5596.4</v>
      </c>
      <c r="H41" s="122"/>
      <c r="I41" s="122"/>
      <c r="J41" s="9"/>
      <c r="K41" s="9"/>
    </row>
    <row r="42" spans="1:11" customFormat="1" ht="30" customHeight="1" x14ac:dyDescent="0.3">
      <c r="A42" s="42" t="s">
        <v>342</v>
      </c>
      <c r="B42" s="135" t="s">
        <v>65</v>
      </c>
      <c r="C42" s="104" t="s">
        <v>345</v>
      </c>
      <c r="D42" s="115" t="s">
        <v>15</v>
      </c>
      <c r="E42" s="117">
        <v>3</v>
      </c>
      <c r="F42" s="128">
        <v>20</v>
      </c>
      <c r="G42" s="24">
        <f t="shared" si="4"/>
        <v>60</v>
      </c>
      <c r="H42" s="122"/>
      <c r="I42" s="122"/>
      <c r="J42" s="9"/>
      <c r="K42" s="9"/>
    </row>
    <row r="43" spans="1:11" customFormat="1" ht="30" customHeight="1" thickBot="1" x14ac:dyDescent="0.35">
      <c r="A43" s="42" t="s">
        <v>342</v>
      </c>
      <c r="B43" s="135" t="s">
        <v>66</v>
      </c>
      <c r="C43" s="104" t="s">
        <v>346</v>
      </c>
      <c r="D43" s="115" t="s">
        <v>8</v>
      </c>
      <c r="E43" s="117">
        <v>20</v>
      </c>
      <c r="F43" s="128">
        <v>50</v>
      </c>
      <c r="G43" s="24">
        <f t="shared" si="4"/>
        <v>1000</v>
      </c>
      <c r="H43" s="122"/>
      <c r="I43" s="122"/>
      <c r="J43" s="9"/>
      <c r="K43" s="9"/>
    </row>
    <row r="44" spans="1:11" customFormat="1" ht="30" customHeight="1" thickBot="1" x14ac:dyDescent="0.35">
      <c r="A44" s="75" t="s">
        <v>342</v>
      </c>
      <c r="B44" s="146" t="s">
        <v>67</v>
      </c>
      <c r="C44" s="143" t="s">
        <v>347</v>
      </c>
      <c r="D44" s="147" t="s">
        <v>8</v>
      </c>
      <c r="E44" s="148">
        <v>160</v>
      </c>
      <c r="F44" s="133">
        <v>6.5</v>
      </c>
      <c r="G44" s="55">
        <f t="shared" si="4"/>
        <v>1040</v>
      </c>
      <c r="H44" s="136" t="s">
        <v>69</v>
      </c>
      <c r="I44" s="134">
        <f>ROUND(SUM(G39:G44),2)</f>
        <v>8313.9</v>
      </c>
      <c r="J44" s="9"/>
      <c r="K44" s="9"/>
    </row>
    <row r="45" spans="1:11" s="9" customFormat="1" ht="30" customHeight="1" thickBot="1" x14ac:dyDescent="0.3">
      <c r="A45" s="137" t="s">
        <v>355</v>
      </c>
      <c r="B45" s="138" t="s">
        <v>9</v>
      </c>
      <c r="C45" s="139" t="s">
        <v>352</v>
      </c>
      <c r="D45" s="140" t="s">
        <v>136</v>
      </c>
      <c r="E45" s="141">
        <v>700</v>
      </c>
      <c r="F45" s="142">
        <v>6.15</v>
      </c>
      <c r="G45" s="114">
        <f t="shared" ref="G45" si="6">ROUND((E45*F45),2)</f>
        <v>4305</v>
      </c>
      <c r="H45" s="57" t="s">
        <v>350</v>
      </c>
      <c r="I45" s="145">
        <f>ROUND(SUM(G45:G45),2)</f>
        <v>4305</v>
      </c>
    </row>
    <row r="46" spans="1:11" ht="44.25" customHeight="1" thickBot="1" x14ac:dyDescent="0.3">
      <c r="A46" s="6"/>
      <c r="B46" s="2"/>
      <c r="C46" s="6"/>
      <c r="D46" s="2"/>
      <c r="E46" s="2"/>
      <c r="F46" s="58" t="s">
        <v>87</v>
      </c>
      <c r="G46" s="59">
        <f>SUM(G5:G45)</f>
        <v>100672.43999999999</v>
      </c>
      <c r="H46" s="86"/>
      <c r="I46" s="35"/>
    </row>
    <row r="47" spans="1:11" s="19" customFormat="1" ht="20.25" customHeight="1" x14ac:dyDescent="0.25">
      <c r="A47" s="37"/>
      <c r="B47" s="36"/>
      <c r="C47" s="36"/>
      <c r="D47" s="36"/>
      <c r="E47" s="38"/>
      <c r="F47" s="36"/>
      <c r="G47" s="13"/>
      <c r="I47" s="8"/>
      <c r="J47" s="8"/>
    </row>
    <row r="48" spans="1:11" s="19" customFormat="1" x14ac:dyDescent="0.25">
      <c r="A48" s="6"/>
      <c r="B48" s="2"/>
      <c r="C48" s="6"/>
      <c r="D48" s="2"/>
      <c r="E48" s="2"/>
      <c r="F48" s="14"/>
      <c r="G48" s="13"/>
      <c r="I48" s="8"/>
      <c r="J48" s="8"/>
    </row>
    <row r="49" spans="1:10" s="19" customFormat="1" x14ac:dyDescent="0.25">
      <c r="A49" s="6"/>
      <c r="B49" s="2"/>
      <c r="C49" s="6"/>
      <c r="D49" s="2"/>
      <c r="E49" s="2"/>
      <c r="F49" s="14"/>
      <c r="G49" s="13"/>
      <c r="I49" s="8"/>
      <c r="J49" s="8"/>
    </row>
    <row r="50" spans="1:10" s="19" customFormat="1" x14ac:dyDescent="0.25">
      <c r="A50" s="21"/>
      <c r="B50" s="11"/>
      <c r="C50" s="12"/>
      <c r="D50" s="11"/>
      <c r="E50" s="11"/>
      <c r="F50" s="15"/>
      <c r="G50" s="11"/>
      <c r="I50" s="8"/>
      <c r="J50" s="8"/>
    </row>
    <row r="51" spans="1:10" s="19" customFormat="1" x14ac:dyDescent="0.25">
      <c r="A51" s="7"/>
      <c r="B51" s="3"/>
      <c r="C51" s="7"/>
      <c r="D51" s="3"/>
      <c r="E51" s="3"/>
      <c r="F51" s="16"/>
      <c r="G51" s="3"/>
      <c r="I51" s="8"/>
      <c r="J51" s="8"/>
    </row>
    <row r="52" spans="1:10" s="19" customFormat="1" ht="26.25" customHeight="1" x14ac:dyDescent="0.25">
      <c r="A52" s="4"/>
      <c r="B52" s="4"/>
      <c r="C52" s="4"/>
      <c r="D52" s="4"/>
      <c r="E52" s="4"/>
      <c r="F52" s="17"/>
      <c r="G52" s="4"/>
      <c r="I52" s="8"/>
      <c r="J52" s="8"/>
    </row>
  </sheetData>
  <sheetProtection sheet="1" objects="1" scenarios="1"/>
  <mergeCells count="3">
    <mergeCell ref="A1:G1"/>
    <mergeCell ref="A3:G3"/>
    <mergeCell ref="H21:H37"/>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6C72-4D48-4BF1-82AE-6D77CAAB179F}">
  <dimension ref="A1:J12"/>
  <sheetViews>
    <sheetView zoomScale="70" zoomScaleNormal="70" workbookViewId="0">
      <selection activeCell="I13" sqref="I13"/>
    </sheetView>
  </sheetViews>
  <sheetFormatPr defaultColWidth="9.109375" defaultRowHeight="13.8" x14ac:dyDescent="0.25"/>
  <cols>
    <col min="1" max="1" width="39.6640625" style="21" customWidth="1"/>
    <col min="2" max="2" width="10.5546875" style="11" customWidth="1"/>
    <col min="3" max="3" width="71.6640625" style="12" customWidth="1"/>
    <col min="4" max="4" width="9.109375" style="11"/>
    <col min="5" max="5" width="16.33203125" style="11" customWidth="1"/>
    <col min="6" max="6" width="20.6640625" style="18" customWidth="1"/>
    <col min="7" max="7" width="14.6640625" style="11" customWidth="1"/>
    <col min="8" max="8" width="21.5546875" style="19" customWidth="1"/>
    <col min="9" max="9" width="20.6640625" style="8" customWidth="1"/>
    <col min="10" max="16384" width="9.109375" style="8"/>
  </cols>
  <sheetData>
    <row r="1" spans="1:10" ht="39.9" customHeight="1" x14ac:dyDescent="0.25">
      <c r="A1" s="164" t="s">
        <v>134</v>
      </c>
      <c r="B1" s="164"/>
      <c r="C1" s="164"/>
      <c r="D1" s="164"/>
      <c r="E1" s="164"/>
      <c r="F1" s="164"/>
      <c r="G1" s="164"/>
    </row>
    <row r="2" spans="1:10" ht="21.75" customHeight="1" thickBot="1" x14ac:dyDescent="0.3">
      <c r="A2" s="1"/>
      <c r="B2" s="1"/>
      <c r="C2" s="1"/>
      <c r="D2" s="1"/>
      <c r="E2" s="20"/>
      <c r="F2" s="1"/>
      <c r="G2" s="1"/>
    </row>
    <row r="3" spans="1:10" ht="21.75" customHeight="1" x14ac:dyDescent="0.25">
      <c r="A3" s="165" t="s">
        <v>353</v>
      </c>
      <c r="B3" s="166"/>
      <c r="C3" s="166"/>
      <c r="D3" s="166"/>
      <c r="E3" s="166"/>
      <c r="F3" s="166"/>
      <c r="G3" s="167"/>
    </row>
    <row r="4" spans="1:10" ht="42" thickBot="1" x14ac:dyDescent="0.3">
      <c r="A4" s="26" t="s">
        <v>35</v>
      </c>
      <c r="B4" s="43" t="s">
        <v>0</v>
      </c>
      <c r="C4" s="27" t="s">
        <v>1</v>
      </c>
      <c r="D4" s="27" t="s">
        <v>2</v>
      </c>
      <c r="E4" s="28" t="s">
        <v>3</v>
      </c>
      <c r="F4" s="29" t="s">
        <v>4</v>
      </c>
      <c r="G4" s="30" t="s">
        <v>5</v>
      </c>
    </row>
    <row r="5" spans="1:10" ht="31.5" customHeight="1" thickBot="1" x14ac:dyDescent="0.3">
      <c r="A5" s="137" t="s">
        <v>362</v>
      </c>
      <c r="B5" s="154" t="s">
        <v>10</v>
      </c>
      <c r="C5" s="155" t="s">
        <v>366</v>
      </c>
      <c r="D5" s="156" t="s">
        <v>7</v>
      </c>
      <c r="E5" s="157">
        <v>1</v>
      </c>
      <c r="F5" s="158">
        <v>309622.83</v>
      </c>
      <c r="G5" s="114">
        <f t="shared" ref="G5" si="0">ROUND((E5*F5),2)</f>
        <v>309622.83</v>
      </c>
      <c r="H5" s="33" t="s">
        <v>36</v>
      </c>
      <c r="I5" s="34">
        <f>ROUND(SUM(G5:G5),2)</f>
        <v>309622.83</v>
      </c>
    </row>
    <row r="6" spans="1:10" ht="44.25" customHeight="1" thickBot="1" x14ac:dyDescent="0.3">
      <c r="A6" s="6"/>
      <c r="B6" s="2"/>
      <c r="C6" s="6"/>
      <c r="D6" s="2"/>
      <c r="E6" s="2"/>
      <c r="F6" s="58" t="s">
        <v>356</v>
      </c>
      <c r="G6" s="59">
        <f>SUM(G5:G5)</f>
        <v>309622.83</v>
      </c>
      <c r="H6" s="86"/>
      <c r="I6" s="35"/>
    </row>
    <row r="7" spans="1:10" s="19" customFormat="1" ht="20.25" customHeight="1" x14ac:dyDescent="0.25">
      <c r="A7" s="37"/>
      <c r="B7" s="36"/>
      <c r="C7" s="36"/>
      <c r="D7" s="36"/>
      <c r="E7" s="38"/>
      <c r="F7" s="36"/>
      <c r="G7" s="13"/>
      <c r="I7" s="8"/>
      <c r="J7" s="8"/>
    </row>
    <row r="8" spans="1:10" s="19" customFormat="1" ht="96" customHeight="1" x14ac:dyDescent="0.25">
      <c r="A8" s="170" t="s">
        <v>367</v>
      </c>
      <c r="B8" s="171"/>
      <c r="C8" s="171"/>
      <c r="D8" s="171"/>
      <c r="E8" s="171"/>
      <c r="F8" s="171"/>
      <c r="G8" s="171"/>
      <c r="I8" s="8"/>
      <c r="J8" s="8"/>
    </row>
    <row r="9" spans="1:10" s="19" customFormat="1" x14ac:dyDescent="0.25">
      <c r="A9" s="6"/>
      <c r="B9" s="2"/>
      <c r="C9" s="6"/>
      <c r="D9" s="2"/>
      <c r="E9" s="2"/>
      <c r="F9" s="14"/>
      <c r="G9" s="13"/>
      <c r="I9" s="8"/>
      <c r="J9" s="8"/>
    </row>
    <row r="10" spans="1:10" s="19" customFormat="1" x14ac:dyDescent="0.25">
      <c r="A10" s="21"/>
      <c r="B10" s="11"/>
      <c r="C10" s="12"/>
      <c r="D10" s="11"/>
      <c r="E10" s="11"/>
      <c r="F10" s="15"/>
      <c r="G10" s="11"/>
      <c r="I10" s="8"/>
      <c r="J10" s="8"/>
    </row>
    <row r="11" spans="1:10" s="19" customFormat="1" x14ac:dyDescent="0.25">
      <c r="A11" s="7"/>
      <c r="B11" s="3"/>
      <c r="C11" s="7"/>
      <c r="D11" s="3"/>
      <c r="E11" s="3"/>
      <c r="F11" s="16"/>
      <c r="G11" s="3"/>
      <c r="I11" s="8"/>
      <c r="J11" s="8"/>
    </row>
    <row r="12" spans="1:10" s="19" customFormat="1" ht="26.25" customHeight="1" x14ac:dyDescent="0.25">
      <c r="A12" s="4"/>
      <c r="B12" s="4"/>
      <c r="C12" s="4"/>
      <c r="D12" s="4"/>
      <c r="E12" s="4"/>
      <c r="F12" s="17"/>
      <c r="G12" s="4"/>
      <c r="I12" s="8"/>
      <c r="J12" s="8"/>
    </row>
  </sheetData>
  <mergeCells count="3">
    <mergeCell ref="A1:G1"/>
    <mergeCell ref="A3:G3"/>
    <mergeCell ref="A8:G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tabSelected="1" zoomScaleNormal="100" workbookViewId="0">
      <selection activeCell="E11" sqref="E11:G11"/>
    </sheetView>
  </sheetViews>
  <sheetFormatPr defaultColWidth="9.109375" defaultRowHeight="14.4" x14ac:dyDescent="0.3"/>
  <cols>
    <col min="1" max="1" width="19.5546875" customWidth="1"/>
    <col min="2" max="2" width="91.77734375" customWidth="1"/>
    <col min="3" max="3" width="15.6640625" customWidth="1"/>
  </cols>
  <sheetData>
    <row r="1" spans="1:7" s="44" customFormat="1" ht="19.5" customHeight="1" x14ac:dyDescent="0.25">
      <c r="A1" s="175"/>
      <c r="B1" s="176"/>
      <c r="C1" s="177"/>
    </row>
    <row r="2" spans="1:7" s="44" customFormat="1" ht="13.2" x14ac:dyDescent="0.25">
      <c r="A2" s="178" t="s">
        <v>43</v>
      </c>
      <c r="B2" s="179"/>
      <c r="C2" s="180"/>
    </row>
    <row r="3" spans="1:7" s="44" customFormat="1" ht="26.4" x14ac:dyDescent="0.25">
      <c r="A3" s="45" t="s">
        <v>44</v>
      </c>
      <c r="B3" s="45" t="s">
        <v>134</v>
      </c>
      <c r="C3" s="45" t="s">
        <v>45</v>
      </c>
    </row>
    <row r="4" spans="1:7" s="44" customFormat="1" ht="20.100000000000001" customHeight="1" x14ac:dyDescent="0.25">
      <c r="A4" s="46">
        <v>1</v>
      </c>
      <c r="B4" s="47" t="s">
        <v>129</v>
      </c>
      <c r="C4" s="48">
        <f>'DKŽ_1 Konstrukcijų d'!G144</f>
        <v>2146902.58</v>
      </c>
    </row>
    <row r="5" spans="1:7" s="44" customFormat="1" ht="20.100000000000001" customHeight="1" x14ac:dyDescent="0.25">
      <c r="A5" s="46">
        <v>2</v>
      </c>
      <c r="B5" s="47" t="s">
        <v>357</v>
      </c>
      <c r="C5" s="48">
        <f>'DKŽ_2 Susisiekimo dalis'!G46</f>
        <v>100672.43999999999</v>
      </c>
    </row>
    <row r="6" spans="1:7" s="44" customFormat="1" ht="20.100000000000001" customHeight="1" x14ac:dyDescent="0.25">
      <c r="A6" s="46">
        <v>3</v>
      </c>
      <c r="B6" s="47" t="s">
        <v>358</v>
      </c>
      <c r="C6" s="48">
        <f>'DKŽ_3 Laikinas apvažia'!G6</f>
        <v>309622.83</v>
      </c>
    </row>
    <row r="7" spans="1:7" s="44" customFormat="1" ht="26.4" x14ac:dyDescent="0.25">
      <c r="A7" s="45" t="s">
        <v>46</v>
      </c>
      <c r="B7" s="49" t="s">
        <v>47</v>
      </c>
      <c r="C7" s="48">
        <f>ROUND(SUM(C4:C6),2)</f>
        <v>2557197.85</v>
      </c>
    </row>
    <row r="8" spans="1:7" s="44" customFormat="1" ht="13.2" x14ac:dyDescent="0.25"/>
    <row r="9" spans="1:7" s="44" customFormat="1" ht="13.2" x14ac:dyDescent="0.25"/>
    <row r="10" spans="1:7" s="44" customFormat="1" ht="13.95" customHeight="1" x14ac:dyDescent="0.25">
      <c r="A10" s="50"/>
      <c r="B10" s="52"/>
      <c r="C10" s="50"/>
    </row>
    <row r="11" spans="1:7" s="51" customFormat="1" ht="86.55" customHeight="1" x14ac:dyDescent="0.3">
      <c r="A11" s="172" t="s">
        <v>133</v>
      </c>
      <c r="B11" s="172"/>
      <c r="C11" s="172"/>
      <c r="E11" s="172"/>
      <c r="F11" s="172"/>
      <c r="G11" s="172"/>
    </row>
    <row r="12" spans="1:7" s="51" customFormat="1" ht="13.2" x14ac:dyDescent="0.3">
      <c r="A12" s="52"/>
      <c r="B12" s="52"/>
      <c r="C12" s="52"/>
    </row>
    <row r="13" spans="1:7" s="44" customFormat="1" ht="13.2" x14ac:dyDescent="0.25">
      <c r="C13" s="53" t="s">
        <v>48</v>
      </c>
    </row>
    <row r="14" spans="1:7" s="44" customFormat="1" ht="13.2" x14ac:dyDescent="0.25"/>
    <row r="15" spans="1:7" s="44" customFormat="1" ht="198" customHeight="1" x14ac:dyDescent="0.25">
      <c r="A15" s="173" t="s">
        <v>359</v>
      </c>
      <c r="B15" s="174"/>
      <c r="C15" s="174"/>
    </row>
    <row r="16" spans="1:7" s="44" customFormat="1" ht="121.5" customHeight="1" x14ac:dyDescent="0.25">
      <c r="A16" s="173" t="s">
        <v>49</v>
      </c>
      <c r="B16" s="174"/>
      <c r="C16" s="174"/>
    </row>
    <row r="17" spans="1:3" s="44" customFormat="1" ht="66.75" customHeight="1" x14ac:dyDescent="0.25">
      <c r="A17" s="173" t="s">
        <v>50</v>
      </c>
      <c r="B17" s="174"/>
      <c r="C17" s="174"/>
    </row>
  </sheetData>
  <sheetProtection sheet="1" objects="1" scenarios="1"/>
  <mergeCells count="7">
    <mergeCell ref="E11:G11"/>
    <mergeCell ref="A17:C17"/>
    <mergeCell ref="A1:C1"/>
    <mergeCell ref="A2:C2"/>
    <mergeCell ref="A11:C11"/>
    <mergeCell ref="A15:C15"/>
    <mergeCell ref="A16: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FD48850B4D4948AFA66BF354B30EE7" ma:contentTypeVersion="0" ma:contentTypeDescription="Create a new document." ma:contentTypeScope="" ma:versionID="20e4172d6ef08ffd57ea0be00f0debbe">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0A01D-92C6-4C93-BCB1-6B35A737BA2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85478A-5932-4BD9-94B1-5CC0BC366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40CA079-4A6F-456B-9043-28581A0AFF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DKŽ_1 Konstrukcijų d</vt:lpstr>
      <vt:lpstr>DKŽ_2 Susisiekimo dalis</vt:lpstr>
      <vt:lpstr>DKŽ_3 Laikinas apvažia</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Svajūnė Gruodienė</cp:lastModifiedBy>
  <dcterms:created xsi:type="dcterms:W3CDTF">2020-10-05T14:48:34Z</dcterms:created>
  <dcterms:modified xsi:type="dcterms:W3CDTF">2023-10-27T05:02:51Z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0x0101004537DE5F8C49044D8066C04B0D0B71F8</vt:lpwstr>
  </property>
</Properties>
</file>