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osteca-my.sharepoint.com/personal/or_osteca_lt/Documents/Documents/Odeta/KONKURSAI/2022 12 02 Santaros Pirkimas  634491 - Vienkartines medicinos pagalbos priemonės urologijai ir traumatologijai (5608)/"/>
    </mc:Choice>
  </mc:AlternateContent>
  <xr:revisionPtr revIDLastSave="69" documentId="8_{283457B8-4236-496B-A9E1-196608AC263A}" xr6:coauthVersionLast="47" xr6:coauthVersionMax="47" xr10:uidLastSave="{FE534AC1-015B-4E4B-B6C5-08A8B133BD4D}"/>
  <bookViews>
    <workbookView xWindow="12" yWindow="12" windowWidth="23016" windowHeight="12216" xr2:uid="{CD901AAF-85A3-43AF-AC3D-D3984EE6840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3" i="1" l="1"/>
  <c r="L73" i="1"/>
  <c r="L48" i="1"/>
  <c r="L49" i="1"/>
  <c r="L50" i="1"/>
  <c r="L51" i="1"/>
  <c r="L53" i="1"/>
  <c r="L54" i="1"/>
  <c r="L55" i="1"/>
  <c r="L56" i="1"/>
  <c r="L57" i="1"/>
  <c r="L58" i="1"/>
  <c r="L59" i="1"/>
  <c r="L60" i="1"/>
  <c r="L61" i="1"/>
  <c r="L62" i="1"/>
  <c r="L63" i="1"/>
  <c r="L64" i="1"/>
  <c r="L65" i="1"/>
  <c r="L66" i="1"/>
  <c r="L67" i="1"/>
  <c r="L68" i="1"/>
  <c r="L69" i="1"/>
  <c r="L70" i="1"/>
  <c r="L71" i="1"/>
  <c r="L47" i="1"/>
  <c r="K48" i="1"/>
  <c r="K49" i="1"/>
  <c r="K50" i="1"/>
  <c r="K51" i="1"/>
  <c r="K54" i="1"/>
  <c r="K55" i="1"/>
  <c r="K56" i="1"/>
  <c r="K57" i="1"/>
  <c r="K58" i="1"/>
  <c r="K59" i="1"/>
  <c r="K60" i="1"/>
  <c r="K61" i="1"/>
  <c r="K62" i="1"/>
  <c r="K63" i="1"/>
  <c r="K64" i="1"/>
  <c r="K65" i="1"/>
  <c r="K66" i="1"/>
  <c r="K67" i="1"/>
  <c r="K68" i="1"/>
  <c r="K69" i="1"/>
  <c r="K70" i="1"/>
  <c r="K71" i="1"/>
  <c r="K47" i="1"/>
  <c r="K27" i="1"/>
  <c r="K35" i="1"/>
  <c r="L42" i="1"/>
  <c r="K42" i="1"/>
  <c r="L35" i="1"/>
  <c r="K15" i="1"/>
  <c r="K19" i="1"/>
  <c r="K23" i="1"/>
  <c r="L15" i="1"/>
  <c r="L19" i="1"/>
  <c r="L23" i="1"/>
  <c r="L27" i="1"/>
  <c r="L72" i="1" l="1"/>
  <c r="K72" i="1"/>
</calcChain>
</file>

<file path=xl/sharedStrings.xml><?xml version="1.0" encoding="utf-8"?>
<sst xmlns="http://schemas.openxmlformats.org/spreadsheetml/2006/main" count="230" uniqueCount="179">
  <si>
    <t>VšĮ VUL Santaros klinikos</t>
  </si>
  <si>
    <t>Eil.Nr.</t>
  </si>
  <si>
    <t>BPVŽ kodas</t>
  </si>
  <si>
    <t>Prekės pavadinimas</t>
  </si>
  <si>
    <t>Charakteristikos, reikalavimai</t>
  </si>
  <si>
    <t>Firminis priemonių pavadinimas, gamintojas, priemonės kodas gamintojo kataloge*</t>
  </si>
  <si>
    <t>Numatomas vieneto įkainis EUR be PVM</t>
  </si>
  <si>
    <t>PVM tarifas ٪</t>
  </si>
  <si>
    <t>33141200-2</t>
  </si>
  <si>
    <t>1.1</t>
  </si>
  <si>
    <t>1.2</t>
  </si>
  <si>
    <t>Viso 1 p.d.:</t>
  </si>
  <si>
    <t>2.1</t>
  </si>
  <si>
    <t>2.2</t>
  </si>
  <si>
    <t>Viso 2 p.d.:</t>
  </si>
  <si>
    <t>33141620-2</t>
  </si>
  <si>
    <t>Šlapimtakio stentavimo rinkinys, trumpalaikiam stentavimui</t>
  </si>
  <si>
    <t>Rinkinį sudaro: 1. Stentas,  pagamintas iš poliuretano arba lygiavertės medžiagos, abiem užlenktais ir atvirais galais, šoninės skylutės per visą ilgį, įvedamas į inkstą stento galas smailėjantis,  rentgenokontrastinis. 2. Pravedimo viela, 0,035" diametro, 125 cm -150 cm ilgio. 3. Stento įvedėjas (pusher“) 40 cm -45 cm ilgio.</t>
  </si>
  <si>
    <t>4.1</t>
  </si>
  <si>
    <t>Stento diametras CH 06, ilgis 27 cm -29 cm.</t>
  </si>
  <si>
    <t>4.2</t>
  </si>
  <si>
    <t>Stento diametras CH 06, ilgis 31 cm -33 cm.</t>
  </si>
  <si>
    <t>Viso 4 p.d.:</t>
  </si>
  <si>
    <t>Šlapimtakio stentavimo rinkinys, 6 mėnesiu stentavimui</t>
  </si>
  <si>
    <t>Stento diametras CH 06, ilgis 27 cm -29cm.</t>
  </si>
  <si>
    <t>Stento diametras CH 07, ilgis 27 cm -29cm</t>
  </si>
  <si>
    <t>Šlapimtakio stentavimo rinkinys, 12 mėnesiu stentavimui</t>
  </si>
  <si>
    <t>Stento diametras CH 06 , ilgis 27 cm -29cm.</t>
  </si>
  <si>
    <t>Stento diametras CH 07, ilgis 27 cm -29cm.</t>
  </si>
  <si>
    <t>Šlapimtakio stentavimo rinkinys, skirtas inkstų transplantatams</t>
  </si>
  <si>
    <t>Stento diametras CH 06, ilgis 13 cm -15 cm.</t>
  </si>
  <si>
    <t>Stento diametras CH 06, ilgis 15 cm -17 cm.</t>
  </si>
  <si>
    <t>Šlapimtakio stentavimo rinkinys su magnetiniu pašalinimo prietaisu</t>
  </si>
  <si>
    <t>Rinkinį sudaro: 1. Stentas, pagamintas iš poliuretano arba lygiavertės medžiagos, abiem užlenktais ir atvirais galais, šoninės skylutės per visą ilgį, turi rentgenokontrastinius žymeklius, stento pozicionavimo žymeklius, magnetas stento šlapimo pūslės , dydis 6.0 Fr, ilgis 26 cm. 2.  Nukreipiančioji styga 0,035" diametro, vielos ilgis 150 cm. 3.  Stento įvedėjas („pucher“ 40cm ilgio), 3. Magnetinis stento ištraukimo prietaisas, Tiemann tipo 15 Fr.</t>
  </si>
  <si>
    <t>Šlapimtakio stentavimo rinkinys su adapteriu šlapimo surinkimo maišui</t>
  </si>
  <si>
    <t>Rinkinį sudaro : 1. Stentas mono-J formos, pagamintas iš alifatinio poliuretano arba lygiavertės medžiagos, vienu užlenktu ir atviru galu, šoninės drenavimo skylutės užlentame gale, įvedamas į inkstą stento galas smailėjantis,  rentgenokontrastinis, 70 cm ilgio. 2.  Pravedimo viela,  0,035''diametro , 125 cm -175 cm ilgio. 3. Adapteris šlapimo surinkimo maišui prijungti.</t>
  </si>
  <si>
    <t>13.1</t>
  </si>
  <si>
    <t>Rinkinys su trokaru su  įstrižu pjaunančiu galu</t>
  </si>
  <si>
    <t>Rinkinys susidedantis iš išardomo troakaro su įstrižu pjaunančiu galu ir drenažinio vamzdelio su vienu lenktu galu ir daugybinėmis perforacijomis jame. Kaniulė: ilgis 11,5 cm -12 cm, diametras 5,2 mm -5,4 mm. Kateteris:  ilgis ne trumpesnis nei 65 cm, pagamintas iš poliuretano, 2 litrų surinkimo maišelis. Diametras CH 15- CH 16.</t>
  </si>
  <si>
    <t>13.2</t>
  </si>
  <si>
    <t>Rinkinys su trokaru su duriančiu platėjabčiu galu.</t>
  </si>
  <si>
    <t>Rinkinys susidedantis iš išardomo troakaro su duriančiu, platėjančiu galu ir drenažinio vamzdelio su daugybinėmis perforacijomis jame. Diametras CH 15- CH 16</t>
  </si>
  <si>
    <t>Viso 13 p.d.:</t>
  </si>
  <si>
    <t>Ureterkateteris</t>
  </si>
  <si>
    <t>Uždaru galu, diametras  CH 04 - CH 06</t>
  </si>
  <si>
    <t>Uždaru galu, su metaliniu mandrenu, su švirkšto sujungėju, diametras CH04 - CH06</t>
  </si>
  <si>
    <t>Atviru galu, diametras CH 04 - CH 06</t>
  </si>
  <si>
    <t>Atviru galu, diametras CH04 - CH06</t>
  </si>
  <si>
    <t>Styga šlapimtakiui</t>
  </si>
  <si>
    <t>Pagaminta iš nitinolio arba lygiavertės medžiagos, padengta poliuretanu arba lygiaverte medžiaga, su hidrofiliniu sluoksniu.  0,025"-0,035", 3 cm. ilgio lanksčiu galu, slidi. Ilgis 145 cm -150 cm.</t>
  </si>
  <si>
    <t>Styga endourologinėms operacijoms</t>
  </si>
  <si>
    <t>Pagaminta iš nitinolio, arba lygiavertės medžiagos.,  padengta hidrofiliniu sluoksniu, abu lankstūs galai po 3 cm iš kiekvieno galo, pakietinta vidurinė dalis. Ilgis 145 cm -150 cm, diametras 0,035".</t>
  </si>
  <si>
    <t>Amplatz plėtėjų įvedimo styga</t>
  </si>
  <si>
    <t>Tiesi, su 7cm  lanksčiu galu ir specialiai pakietinta vidurine dalimi, 0,035" diametro, 145 cm -150 cm. ilgio</t>
  </si>
  <si>
    <t>Lankstaus ureteroskopo įvedimo mova</t>
  </si>
  <si>
    <t xml:space="preserve">Skirta lankstaus ureteroskopo saugiam įvedimui į šlapimtakį ir akmenų pašalinimo operacijoms, su papildomu kanalu kontrastavimui. </t>
  </si>
  <si>
    <t>Vidinis diametras 12 Fr, ilgis 45 cm -57 cm</t>
  </si>
  <si>
    <t>Vidinis diametras 10 Fr, ilgis 45 cm -57 cm</t>
  </si>
  <si>
    <t>33141120-7</t>
  </si>
  <si>
    <t>Laparoskopinis maišelis,   talpa  1100 ml-1300 ml</t>
  </si>
  <si>
    <t>Maišelis laparoskopinėms operacijoms. Sterilus, talpa 1100-1300 ml, pilnai atidaryto diametras ne mažiau 130 mm. Procedūros metu galima lengvai atidaryti ir uždaryti tiek kartų, kiek reikalinga, be latekso, su dviguba sienele, be metalinių dalių.</t>
  </si>
  <si>
    <t>Laparoskopinės kabutės, polimerinės XL dydžio</t>
  </si>
  <si>
    <t>Polimerinės, nesirezorbuojančios. Vidinėje pusėje turi griovelius, kabutė fiksuojama instrumente 4 kilpelių pagalba, kabutė turi užsirakinimo/atsirakinimo mechanizmą, supakuotos po 6 vnt kasetėje, XL dydžio, „Hem-o-lock“ tipo, tiekėjas privalo pateikti  panaudos būdu  du aplikatorius,  Ø 10 mm.</t>
  </si>
  <si>
    <t>Laparoskopinės kabutės, polimerinės L dydžio</t>
  </si>
  <si>
    <t>Polimerinės, nesirezorbuojančios. Vidinėje pusėje turi griovelius, kabutė fiksuojama instrumente 4 kilpelių pagalba, kabutė turi užsirakinimo/atsirakinimo mechanizmą, supakuotos po 6 vnt kasetė, L dydžio, „Hem-o-lock“ tipo,  tiekėjas privalo pateikti  panaudos būdu  du aplikatorius,  Ø 10 mm.</t>
  </si>
  <si>
    <t>33169000-2</t>
  </si>
  <si>
    <t>Vienkartinis ureteroskopas</t>
  </si>
  <si>
    <t>Vienkartinio naudojimo, lankstus, skaitmeninis. Matymo laukas ne mažiau 100°, lauko gylis 2 mm -50 mm, Distalinio galo diametras ne daugiau 7,4 Fr, Išorinis įvedimo sistemos diametras ne daugiau 8,6 Fr, darbinio kanalo diametras 3,6 Fr distalinio galo lankstumas į viršų 275°, lankstumas į apačią 275°, darbinis ilgis 670 mm ± 5 mm, bendras sistemos ilgis 90 mm ±5 mm. Rankenoje integruotos jungtys: irigacijos ir instrumentų įvedimo.</t>
  </si>
  <si>
    <t>3.1</t>
  </si>
  <si>
    <t>3.2</t>
  </si>
  <si>
    <t>Viso 3 p.d.:</t>
  </si>
  <si>
    <t>33141110-4</t>
  </si>
  <si>
    <t>Peties sąnario rotatorių manžetės prisiuvimo inkariniai siūlai</t>
  </si>
  <si>
    <t>Vienoje sterilioje pakuotėje; Išmatavimai: išorinis diametras 2,7-2,8mm su vienu 2# siūlu; 3,5mm, 5,0mm  ir 6,5 mm ±0,1mm su dviem 2#, skirtingų spalvų siūlais, (turi būti pasirinkimas visų dydžių). Siūlo sudėtis: pintas UHMW (ultra high molecular weight). Cheminė inkaro sudėtis –  medicininis titano lydinys implantacijai.  Įsriegiamas. Vienkartinio naudojimo įvedimo instrumentas. Dvigubas sriegis – du skirtingo diametro sriegiai. Sraigto proksimalinė dalis – heksagonalinė arba cilindro formos.</t>
  </si>
  <si>
    <t>Vienoje sterilioje pakuotėje su ne mažiau kaip trimis 2#, skirtingų spalvų, pinto UHMW (ultra high molecular weight) polietileno siūlais. Įvedimo būdas – savisriegis. Implanto (inkaruojančios dalies) medžiaga:  titano lydinys.  Sterilus įpakavimas dėžutėje su identifikavimo numeriu ir šios informacijos patvirtinimu kataloge. Implantų išmatavimai: diametras - imtinai nuo 5,0  iki 6,5 mm±0,1 mm , inkaro forma konusinė, siūlo tvirtinimas inkaro šerdyje. Turi būtų pasirinkimas iš 2 dydžių. Vienkartinio įvedimo instrumentas.</t>
  </si>
  <si>
    <t>Peties sąnario rotatorių manžetės prisiuvimui naudojami lateralinės eilės inkariniai siūlai</t>
  </si>
  <si>
    <t>Sterilioje pakuotėje. Cheminė sudėtis - polimeras PEEK. Įvedimo būdas – įkalamas ar įsukamas. Susideda iš pagrindinio korpuso ir viduje esančios užsukamos siūlą fiksuojančios dalies arba kilpos. Su vienkartiniu pravedikliu, turinčiu vidinės implanto fiksuojančios dalies užrakinimo mechanizmą ir 4 siūlų laikiklius bei siūlų pravedimo per inkarą vielą su plastikine rankena. Inkaro diametras – nuo 4,5 iki 6,5 mm ±0,1 mm.</t>
  </si>
  <si>
    <t>Menisko siuvimo sistema</t>
  </si>
  <si>
    <t>Sterilioje pakuotėje susideda iš dviejų "T" inkarų su  #2 storio UHMW  (ultra high molecular weight) pinto polietileno pluošto siūlo ir vienkartinio cilindro formos įvedimo instrumento. "T" inkarų cheminė sudėtis - polimeras "peek optima" arba PLLA (turi būti pasirinkimas). Dviguba "U" formos fiksacija. Turi  iš anksto paruoštą slystantį mazgą. Nepalieka implanto sąnarinėje dalyje. Pravedimo adata tiesi, lenkta arba reversinė (turi būti pasirinkimas visų rūšių).</t>
  </si>
  <si>
    <t>Siūliniai peties sąnario implantai</t>
  </si>
  <si>
    <t>Sistema raktikaulio petinio galo fiksacijai esant išnirimui</t>
  </si>
  <si>
    <t>Artroskopiniai šeiverio antgaliai:</t>
  </si>
  <si>
    <t>Vienkartinio naudojimo. Tinkantis „Dyonics“ šeiveriui.</t>
  </si>
  <si>
    <t>Šeiverio antgalis plačiu atviru darbiniu langu</t>
  </si>
  <si>
    <t>Plačiu atviru darbiniu langu, be dantukų. Turi būti galimybė pasirinkti 3,5mm, 4,5mm arba 5,5 mm diametro.</t>
  </si>
  <si>
    <t>Šeiverio antgalis, lenktas</t>
  </si>
  <si>
    <t>Šeiverio antgalis su dantukais vidinėje antgalio dalyje</t>
  </si>
  <si>
    <t>Plačiu atviru darbiniu langu, su dantukais vidinėje antgalio dalyje. Turi būti galimybė pasirinkti 3,5mm, 4,5mm arba 5,5mm diametro.</t>
  </si>
  <si>
    <t>Šeiverio antgalis su dantukais, lenkta</t>
  </si>
  <si>
    <t>Plačiu darbiniu langu, aštriais dantukais, 4,5 mm diametro, darbinė dalis 17 mm lenkta 15°±1° .</t>
  </si>
  <si>
    <t>Šeiverio antgalis su dantukais vidinėje ir išorinėje antgalio dalyje</t>
  </si>
  <si>
    <t>Su dantukais vidinėje ir išorinėje antgalio dalyje. Turi būti galimybė pasirinkti 3,2 mm, 3,5mm, 4,5mm arba 5,5mm diametro.</t>
  </si>
  <si>
    <t>Šeiverio antgalis kvadratiniu darbiniu langu, be dantukų</t>
  </si>
  <si>
    <t>Kvadratiniu darbiniu langu, be dantukų. Turi būti galimybė pasirinkti 3,5mm, 4,5mm diametro.</t>
  </si>
  <si>
    <t>Šeiverio antgalis kvadratiniu darbiniu langu, su dantukais</t>
  </si>
  <si>
    <t>Kvadratiniu darbiniu langu, su dantukais. Turi būti galimybė pasirinkti 3,5mm, 4,5mm arba 5,5mm diametro.</t>
  </si>
  <si>
    <t>Šeiverio antgalis lašo formos darbiniu langu</t>
  </si>
  <si>
    <t>Lašo formos darbiniu langu. Turi būti galimybė pasirinkti 4,5mm, arba 5,5mm diametro.</t>
  </si>
  <si>
    <t>Plačiu darbiniu langu, be  dantukų, 3,5 mm, 4,5 mm diametro, darbinė dalis 17±3 mm lenkta 15°±1°.</t>
  </si>
  <si>
    <t>Šeiverio antgalis, trumpas, lenktas</t>
  </si>
  <si>
    <t>Darbinis ilgis 7 cm. Plačiu atviru darbiniu langu, su dantukais.  3,5mm diametro.</t>
  </si>
  <si>
    <t>Šeiverio antgalis, trumpas</t>
  </si>
  <si>
    <t>Darbinis ilgis 7 cm. Plačiu atviru darbiniu langu, be dantukų.  Turi būti galimybė pasirinkti 2,0mm, 2,9mm arba 3,5mm diametro.</t>
  </si>
  <si>
    <t>Darbinis ilgis 7 cm. Plačiu atviru darbiniu langu, su dantukais.  Turi būti galimybė pasirinkti 2,9mm arba 3,5mm diametro.</t>
  </si>
  <si>
    <t>Šeiverio antgalis boras cilindro formos</t>
  </si>
  <si>
    <t>Boras, cilindro formos darbine dalimi. Turi būti galimybė pasirinkti 4,0 arba 5,5 mm diametro.</t>
  </si>
  <si>
    <t>Šeiverio antgalis boras ovalo formos</t>
  </si>
  <si>
    <t>Boras, ovalo formos darbine dalimi. Turi būti galimybė pasirinkti 4,0 arba 5,5 mm diametro.</t>
  </si>
  <si>
    <t>Šeiverio antgalis boras rutulio formos</t>
  </si>
  <si>
    <t>Boras, rutulio formos darbine dalimi. Turi būti galimybė pasirinkti 4,0 arba 5,5 mm diametro.</t>
  </si>
  <si>
    <t>Šeiverio antgalis boras, trumpas</t>
  </si>
  <si>
    <t>Darbinis ilgis 7 cm. Boras, rutulio formos darbine dalimi. Turi būti galimybė pasirinkti 2,9 arba 3,5 mm diametro.</t>
  </si>
  <si>
    <t>Šeiverio antgalis boras, atviras</t>
  </si>
  <si>
    <t>Antgalis, kurio gale boras be apsaugos, atviras. 4,0 ir 5,5 mm.</t>
  </si>
  <si>
    <t>Šeiverio antgalis minkštųjų audinių ir kaulo rezekcijai</t>
  </si>
  <si>
    <t>Antgalis tinkantis ir minkštųjų audinių, ir kaulo rezekcijai tuo pačiu metu. 3,5 mm, 4,5 mm, 5,5 mm diametro.</t>
  </si>
  <si>
    <t>Menisko susiuvimo inkarinė sistema su lenkiama adata</t>
  </si>
  <si>
    <t>Sterilioje pakuotėje susideda iš dviejų "T" inkarų su  #2 storio UHMW  (ultra high molecular weight) pinto polietileno pluošto siūlo, vienkartinio cilindro formos įvedimo instrumento ir lenkimo instrumento. "T" inkarų cheminė sudėtis - polimeras "peek optima" arba PLLA (turi būti pasirinkimas). Dviguba "U" formos fiksacija. Turi  iš anksto paruoštą slystantį mazgą. Nepalieka implanto sąnarinėje dalyje. Lenkimo instrumento pagalba galima palenkti implanto įvedimo adatą iki 35°, o stiebą iki 80°. Pravedimo adata lenkta arba lenkta reversinė (turi būti pasirinkimas abiejų rūšių).</t>
  </si>
  <si>
    <t>33183100-7</t>
  </si>
  <si>
    <t>9.1</t>
  </si>
  <si>
    <t>9.2</t>
  </si>
  <si>
    <t>Viso 9 p.d.:</t>
  </si>
  <si>
    <t>24.1</t>
  </si>
  <si>
    <t>24.2</t>
  </si>
  <si>
    <t>24.3</t>
  </si>
  <si>
    <t>24.4</t>
  </si>
  <si>
    <t>24.5</t>
  </si>
  <si>
    <t>24.6</t>
  </si>
  <si>
    <t>24.7</t>
  </si>
  <si>
    <t>24.8</t>
  </si>
  <si>
    <t>24.9</t>
  </si>
  <si>
    <t>24.10</t>
  </si>
  <si>
    <t>24.11</t>
  </si>
  <si>
    <t>24.12</t>
  </si>
  <si>
    <t>24.13</t>
  </si>
  <si>
    <t>24.14</t>
  </si>
  <si>
    <t>24.15</t>
  </si>
  <si>
    <t>24.16</t>
  </si>
  <si>
    <t>24.17</t>
  </si>
  <si>
    <t>24.18</t>
  </si>
  <si>
    <t>Viso 24 p.d.:</t>
  </si>
  <si>
    <t>Vienkartinių medicinos pagalbos priemonių urologijai ir traumatologijai pirkimas</t>
  </si>
  <si>
    <t>33140000-3</t>
  </si>
  <si>
    <t>Sterilioje pakuotėje: Dviejų sagų, bemazgė sistema, nepaliekanti mazgo raktikaulio viršuje. Savaime užsirakinančiu principu veikianti slankaus siūlo sistema. Galimybė keisti kilpos ilgį naudojant tą patį implantą. Pakuotėje turi būti: Titano lydinio keturių kiaurymių, 6,5mm - 10mm skersmens "saga"", apvalios formos,  skirta lateralinės pusės fiksacijai - 1 vnt. Titano lydinio 2,0mm - 3,5mm pločio, ovalo arba pailgos formos "saga"" su dviem skirtingo diametro kiaurymėmis, skirta medialinės pusės fiksacijai - 1 vnt. Fiksavimo sistema užtaisyta #0 - #1 storio siūlas nesirezorbuojančiu polietileno pagrindu ir įpintu poliesterio apvalkalu - 3 vnt.  #5 -#7 storio siūlas nesirezorbuojančiu polietileno pagrindu ir įpintu poliesterio apvalkalu - 1 vnt.</t>
  </si>
  <si>
    <t>Sterilioje pakuotėje su vienkartinio naudojimo įvedimo ir implanto nustūmimo/ fiksavimo instrumentu. Inkarinis siūlas veikiantis išsiplečiančio mazgo principu, 
Inkaro išmatavimai: Ø  1,5mm - 1,7mm siūlinis impantas su vienu 2# UHMWPE (ultra high molecular weight polyethylene) polietileno siūlu ir Ø 1,9mm - 2,9mm siūlinis implantas su dviem 1# arba 2# UHMWPE (ultra high molecular weight polyethylene) polietileno siūlais (turi būti pasirinkimas abiejų dydžių).</t>
  </si>
  <si>
    <t>Mato vienetas</t>
  </si>
  <si>
    <t>Pereliminarus  kiekis (36 mėn. poreikis)</t>
  </si>
  <si>
    <t>vnt.</t>
  </si>
  <si>
    <t>Vnt. įkainis, Eur be PVM</t>
  </si>
  <si>
    <t>Bendra pasiūlymo kaina Eur be PVM</t>
  </si>
  <si>
    <t>Bendra pasiūlymo kaina Eur su PVM</t>
  </si>
  <si>
    <r>
      <rPr>
        <b/>
        <u/>
        <sz val="12"/>
        <color theme="1"/>
        <rFont val="Times New Roman"/>
        <family val="1"/>
        <charset val="186"/>
      </rPr>
      <t>SPECIALIEJI REIKALAVIMAI</t>
    </r>
    <r>
      <rPr>
        <u/>
        <sz val="12"/>
        <color theme="1"/>
        <rFont val="Times New Roman"/>
        <family val="1"/>
        <charset val="186"/>
      </rPr>
      <t xml:space="preserve">	</t>
    </r>
    <r>
      <rPr>
        <sz val="12"/>
        <color theme="1"/>
        <rFont val="Times New Roman"/>
        <family val="1"/>
        <charset val="186"/>
      </rPr>
      <t xml:space="preserve">			
1. Prekių kokybė, žymėjimas, informacija vartotojui turi atitikti ES 2017/745 reglamento ar lygiaverčio dokumento  reikalavimus.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</si>
  <si>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SPS priedas Nr.1</t>
  </si>
  <si>
    <t>gamintojas Smith&amp;Nephew (JAV)</t>
  </si>
  <si>
    <t xml:space="preserve">Plačiu darbiniu langu, aštriais dantukais, 4,5 mm diametro, darbinė dalis 17±3 mm lenkta 15°±1°. </t>
  </si>
  <si>
    <t>gamintojas Smith&amp;Nephew (JAV); 7205687 Orbit incisor</t>
  </si>
  <si>
    <t>gamintojas Smith&amp;Nephew (JAV); 72205108; 72202531; 72202530. Bonecutter.</t>
  </si>
  <si>
    <t>gamintojas Smith&amp;Nephew (JAV); 72203521; 72203522; 7210751.Full Radius.</t>
  </si>
  <si>
    <t>gamintojas Smith&amp;Nephew (JAV); 7210719, Orbit Full radius</t>
  </si>
  <si>
    <t>gamintojas Smith&amp;Nephew (JAV); 7209211; 72203013; 72203519; Incisor</t>
  </si>
  <si>
    <t>gamintojas Smith&amp;Nephew (JAV); 7205308; 7205309; Cutter.</t>
  </si>
  <si>
    <t>gamintojas Smith&amp;Nephew (JAV); 7205317; 7205318; 7205319; Razorcut</t>
  </si>
  <si>
    <t>gamintojas Smith&amp;Nephew (JAV); 7205310; 7205311, Synovator.</t>
  </si>
  <si>
    <t xml:space="preserve">gamintojas Smith&amp;Nephew (JAV); 7210980; 7205349, </t>
  </si>
  <si>
    <t>gamintojas Smith&amp;Nephew (JAV) , 72201515</t>
  </si>
  <si>
    <t>gamintojas Smith&amp;Nephew (JAV), 72201507; 72201509; 72201510.</t>
  </si>
  <si>
    <t>gamintojas Smith&amp;Nephew (JAV); 72201513; 72201514</t>
  </si>
  <si>
    <t>gamintojas Smith&amp;Nephew (JAV); 72201518; 72201519.</t>
  </si>
  <si>
    <t>gamintojas Smith&amp;Nephew (JAV); 7205326; 7205327.</t>
  </si>
  <si>
    <t>gamintojas Smith&amp;Nephew (JAV); 7205668; 7205669.</t>
  </si>
  <si>
    <t>gamintojas Smith&amp;Nephew (JAV); 7205324; 7205325.</t>
  </si>
  <si>
    <t>gamintojas Smith&amp;Nephew (JAV); 72200080; 72200082.</t>
  </si>
  <si>
    <t>gamintojas Smith&amp;Nephew (JAV); 7210486; 7206011; 7206010.</t>
  </si>
  <si>
    <t xml:space="preserve">Gamintojas Smith&amp;Nephew (JAV), Ultra Fast Fix 72201490; 72201493; 72201491; 72201494; 72201492; 72201495. https://www.smith-nephew.com/professional/products/all-products/ultra-fast-fix/; ; Žr. Katalogas.21-a pirkimo dalis; </t>
  </si>
  <si>
    <t>Gamintojas Smith&amp;Nephew (JAV), Multifix OM-1300; OM-2300; OM-2365. https://www.smith-nephew.com/professional/products/all-products/multifix-system/; Žr. Katalogas.20-a pirkimo dalis;</t>
  </si>
  <si>
    <t>Gamintojas Sminth&amp;Nephew (JAV), TwinFix Ultra Ti 72202897; 72202900; Twin Fix Ti 72200755. https://www.smith-nephew.com/espana/productos/endoscopiaartroscopia/artroscopia-de-hombro/anclajes-para-reparacion-de-manguito-de-rotadores/anclaje-twinfix-ultra-ti/;  https://www.smith-nephew.com/professional/products/all-products/twinfix/; Žr. Katalogas.19-a pirkimo dalis; Sterilioje pakuotėje. Twin Fix Ultra</t>
  </si>
  <si>
    <t>gamintojas Smith&amp;Nephew (JAV) TwinFix Ti 72200750; 72200752; 7220755; 720758; https://www.smith-nephew.com/professional/products/all-products/twinfix/; ; Žr. Katalogas.18-a pirkimo dalis; Sterilioje pakuotėje. Twin Fix Ti</t>
  </si>
  <si>
    <t>gamintojas Smith&amp;Nephew (JAV), SutureFix Ultra, 72203852; 72203853; 72203854. https://www.smith-nephew.com/key-products/sports-medicine/suturefix-ultra-suture-anchor/</t>
  </si>
  <si>
    <t>Gamintojas Smith&amp;Nephew (JAV), Fas Fix Flex, 72205324; 72205325. https://www.smith-nephew.com/key-products/sports-medicine/fast-fix-flexsntm/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</si>
</sst>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12"/>
      <color theme="1"/>
      <name val="Calibri"/>
      <family val="2"/>
      <charset val="186"/>
      <scheme val="minor"/>
    </font>
    <font>
      <b/>
      <sz val="12"/>
      <name val="Times New Roman"/>
      <family val="1"/>
      <charset val="186"/>
    </font>
    <font>
      <u/>
      <sz val="12"/>
      <color theme="1"/>
      <name val="Times New Roman"/>
      <family val="1"/>
      <charset val="186"/>
    </font>
    <font>
      <b/>
      <u/>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1FFE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2" fontId="3" fillId="2" borderId="1" xfId="0" applyNumberFormat="1" applyFont="1" applyFill="1" applyBorder="1" applyAlignment="1">
      <alignment horizontal="right" vertical="top" wrapText="1"/>
    </xf>
    <xf numFmtId="0" fontId="5" fillId="2" borderId="0" xfId="0" applyFont="1" applyFill="1" applyAlignment="1">
      <alignment vertical="top"/>
    </xf>
    <xf numFmtId="164" fontId="5" fillId="2" borderId="0" xfId="0" applyNumberFormat="1" applyFont="1" applyFill="1" applyAlignment="1">
      <alignment vertical="top"/>
    </xf>
    <xf numFmtId="2" fontId="5" fillId="2" borderId="0" xfId="0" applyNumberFormat="1" applyFont="1" applyFill="1" applyAlignment="1">
      <alignment vertical="top"/>
    </xf>
    <xf numFmtId="4" fontId="5" fillId="2" borderId="0" xfId="0" applyNumberFormat="1" applyFont="1" applyFill="1" applyAlignment="1">
      <alignment vertical="top"/>
    </xf>
    <xf numFmtId="0" fontId="5" fillId="2" borderId="0" xfId="0" applyFont="1" applyFill="1" applyAlignment="1">
      <alignment horizontal="center" vertical="center"/>
    </xf>
    <xf numFmtId="0" fontId="5" fillId="2" borderId="0" xfId="0" applyFont="1" applyFill="1"/>
    <xf numFmtId="0" fontId="5" fillId="2" borderId="1" xfId="0" applyFont="1" applyFill="1" applyBorder="1" applyAlignment="1">
      <alignment vertical="top"/>
    </xf>
    <xf numFmtId="164" fontId="5" fillId="2" borderId="1" xfId="0" applyNumberFormat="1" applyFont="1" applyFill="1" applyBorder="1" applyAlignment="1">
      <alignment vertical="top"/>
    </xf>
    <xf numFmtId="2" fontId="5" fillId="2" borderId="1" xfId="0" applyNumberFormat="1" applyFont="1" applyFill="1" applyBorder="1" applyAlignment="1">
      <alignment vertical="top"/>
    </xf>
    <xf numFmtId="4" fontId="5" fillId="2" borderId="1" xfId="0" applyNumberFormat="1" applyFont="1" applyFill="1" applyBorder="1" applyAlignment="1">
      <alignment vertical="top"/>
    </xf>
    <xf numFmtId="0" fontId="5" fillId="2" borderId="1" xfId="0" applyFont="1" applyFill="1" applyBorder="1" applyAlignment="1">
      <alignment horizontal="center" vertical="center"/>
    </xf>
    <xf numFmtId="0" fontId="2" fillId="2" borderId="1" xfId="0" applyFont="1" applyFill="1" applyBorder="1" applyAlignment="1">
      <alignment vertical="center"/>
    </xf>
    <xf numFmtId="2" fontId="4" fillId="2" borderId="1" xfId="0" applyNumberFormat="1" applyFont="1" applyFill="1" applyBorder="1" applyAlignment="1">
      <alignment horizontal="right" vertical="top" wrapText="1"/>
    </xf>
    <xf numFmtId="2" fontId="2"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top" wrapText="1"/>
    </xf>
    <xf numFmtId="2" fontId="4" fillId="2"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1" fillId="0" borderId="1" xfId="0" applyNumberFormat="1" applyFont="1" applyBorder="1" applyAlignment="1">
      <alignment horizontal="center" vertical="center" wrapText="1"/>
    </xf>
    <xf numFmtId="2" fontId="3" fillId="2" borderId="1" xfId="0" applyNumberFormat="1" applyFont="1" applyFill="1" applyBorder="1" applyAlignment="1">
      <alignment vertical="top" wrapText="1"/>
    </xf>
    <xf numFmtId="2" fontId="1" fillId="2" borderId="1" xfId="0" applyNumberFormat="1" applyFont="1" applyFill="1" applyBorder="1" applyAlignment="1">
      <alignment vertical="top" wrapText="1"/>
    </xf>
    <xf numFmtId="2" fontId="2" fillId="2" borderId="1" xfId="0" applyNumberFormat="1" applyFont="1" applyFill="1" applyBorder="1" applyAlignment="1">
      <alignment vertical="top" wrapText="1"/>
    </xf>
    <xf numFmtId="2" fontId="3" fillId="3" borderId="1" xfId="0" applyNumberFormat="1" applyFont="1" applyFill="1" applyBorder="1" applyAlignment="1">
      <alignment horizontal="right" vertical="top" wrapText="1"/>
    </xf>
    <xf numFmtId="2" fontId="3" fillId="2" borderId="1" xfId="0" applyNumberFormat="1" applyFont="1" applyFill="1" applyBorder="1" applyAlignment="1">
      <alignment horizontal="left" vertical="top" wrapText="1"/>
    </xf>
    <xf numFmtId="2" fontId="2" fillId="2" borderId="1" xfId="0" applyNumberFormat="1" applyFont="1" applyFill="1" applyBorder="1" applyAlignment="1">
      <alignment horizontal="left" vertical="top" wrapText="1"/>
    </xf>
    <xf numFmtId="2" fontId="4" fillId="2" borderId="1" xfId="0" applyNumberFormat="1" applyFont="1" applyFill="1" applyBorder="1" applyAlignment="1">
      <alignment vertical="top" wrapText="1"/>
    </xf>
    <xf numFmtId="2" fontId="3" fillId="3" borderId="1" xfId="0" applyNumberFormat="1" applyFont="1" applyFill="1" applyBorder="1" applyAlignment="1">
      <alignment vertical="top" wrapText="1"/>
    </xf>
    <xf numFmtId="1" fontId="3" fillId="2" borderId="1" xfId="0" applyNumberFormat="1" applyFont="1" applyFill="1" applyBorder="1" applyAlignment="1">
      <alignment vertical="top" wrapText="1"/>
    </xf>
    <xf numFmtId="1" fontId="3" fillId="3" borderId="1" xfId="0" applyNumberFormat="1" applyFont="1" applyFill="1" applyBorder="1" applyAlignment="1">
      <alignment horizontal="right" vertical="top" wrapText="1"/>
    </xf>
    <xf numFmtId="1" fontId="3" fillId="2" borderId="1" xfId="0" applyNumberFormat="1" applyFont="1" applyFill="1" applyBorder="1" applyAlignment="1">
      <alignment horizontal="right" vertical="top" wrapText="1"/>
    </xf>
    <xf numFmtId="1" fontId="3" fillId="2" borderId="1" xfId="0" applyNumberFormat="1" applyFont="1" applyFill="1" applyBorder="1" applyAlignment="1">
      <alignment horizontal="left" vertical="top" wrapText="1"/>
    </xf>
    <xf numFmtId="1" fontId="3" fillId="3" borderId="1" xfId="0" applyNumberFormat="1" applyFont="1" applyFill="1" applyBorder="1" applyAlignment="1">
      <alignment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2" fontId="1" fillId="2" borderId="1" xfId="0" applyNumberFormat="1" applyFont="1" applyFill="1" applyBorder="1" applyAlignment="1">
      <alignment horizontal="right" vertical="top" wrapText="1"/>
    </xf>
    <xf numFmtId="2" fontId="4" fillId="2" borderId="1" xfId="0" applyNumberFormat="1" applyFont="1" applyFill="1" applyBorder="1" applyAlignment="1">
      <alignment horizontal="right" vertical="top" wrapText="1"/>
    </xf>
    <xf numFmtId="2" fontId="2" fillId="2" borderId="1" xfId="0" applyNumberFormat="1" applyFont="1" applyFill="1" applyBorder="1" applyAlignment="1">
      <alignment horizontal="left" vertical="top" wrapText="1"/>
    </xf>
    <xf numFmtId="0" fontId="1" fillId="2" borderId="1" xfId="0" applyFont="1" applyFill="1" applyBorder="1" applyAlignment="1">
      <alignment horizontal="center" vertical="center"/>
    </xf>
    <xf numFmtId="0" fontId="2" fillId="2" borderId="5" xfId="0" applyFont="1" applyFill="1" applyBorder="1" applyAlignment="1">
      <alignment horizontal="left" vertical="top" wrapText="1"/>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5" fillId="2" borderId="0" xfId="0" applyFont="1" applyFill="1" applyBorder="1" applyAlignment="1">
      <alignment horizontal="left" vertical="top"/>
    </xf>
    <xf numFmtId="0" fontId="5" fillId="2" borderId="9" xfId="0" applyFont="1" applyFill="1" applyBorder="1" applyAlignment="1">
      <alignment horizontal="left" vertical="top"/>
    </xf>
    <xf numFmtId="0" fontId="5" fillId="2" borderId="10" xfId="0" applyFont="1" applyFill="1" applyBorder="1" applyAlignment="1">
      <alignment horizontal="left" vertical="top"/>
    </xf>
    <xf numFmtId="0" fontId="5" fillId="2" borderId="11" xfId="0" applyFont="1" applyFill="1" applyBorder="1" applyAlignment="1">
      <alignment horizontal="left" vertical="top"/>
    </xf>
    <xf numFmtId="0" fontId="5" fillId="2" borderId="12"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F1FFE5"/>
      <color rgb="FFDBFDE3"/>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E4AE-EA21-4BC0-8474-C66D8F754E6B}">
  <sheetPr>
    <pageSetUpPr fitToPage="1"/>
  </sheetPr>
  <dimension ref="A1:L82"/>
  <sheetViews>
    <sheetView tabSelected="1" topLeftCell="A70" zoomScale="78" zoomScaleNormal="78" workbookViewId="0">
      <selection activeCell="K74" sqref="K74"/>
    </sheetView>
  </sheetViews>
  <sheetFormatPr defaultColWidth="9.109375" defaultRowHeight="15.6" x14ac:dyDescent="0.3"/>
  <cols>
    <col min="1" max="1" width="7" style="2" customWidth="1"/>
    <col min="2" max="2" width="18.109375" style="2" customWidth="1"/>
    <col min="3" max="3" width="30.109375" style="2" customWidth="1"/>
    <col min="4" max="4" width="68.109375" style="2" bestFit="1" customWidth="1"/>
    <col min="5" max="5" width="10.88671875" style="2" customWidth="1"/>
    <col min="6" max="6" width="17.44140625" style="2" customWidth="1"/>
    <col min="7" max="7" width="22.6640625" style="3" customWidth="1"/>
    <col min="8" max="8" width="11.88671875" style="2" customWidth="1"/>
    <col min="9" max="9" width="10.5546875" style="4" customWidth="1"/>
    <col min="10" max="10" width="12.88671875" style="4" customWidth="1"/>
    <col min="11" max="11" width="12.6640625" style="5" customWidth="1"/>
    <col min="12" max="12" width="17.88671875" style="6" customWidth="1"/>
    <col min="13" max="16384" width="9.109375" style="7"/>
  </cols>
  <sheetData>
    <row r="1" spans="1:12" x14ac:dyDescent="0.3">
      <c r="A1" s="8"/>
      <c r="L1" s="6" t="s">
        <v>152</v>
      </c>
    </row>
    <row r="2" spans="1:12" x14ac:dyDescent="0.3">
      <c r="A2" s="8"/>
      <c r="B2" s="34" t="s">
        <v>0</v>
      </c>
      <c r="C2" s="35"/>
      <c r="D2" s="35"/>
      <c r="E2" s="35"/>
      <c r="F2" s="35"/>
      <c r="G2" s="35"/>
      <c r="H2" s="35"/>
      <c r="I2" s="35"/>
      <c r="J2" s="35"/>
      <c r="K2" s="35"/>
      <c r="L2" s="36"/>
    </row>
    <row r="3" spans="1:12" ht="44.25" customHeight="1" x14ac:dyDescent="0.3">
      <c r="A3" s="8"/>
      <c r="B3" s="8"/>
      <c r="C3" s="40" t="s">
        <v>141</v>
      </c>
      <c r="D3" s="40"/>
      <c r="E3" s="40"/>
      <c r="F3" s="40"/>
      <c r="G3" s="40"/>
      <c r="H3" s="40"/>
      <c r="I3" s="40"/>
      <c r="J3" s="40"/>
      <c r="K3" s="40"/>
      <c r="L3" s="40"/>
    </row>
    <row r="4" spans="1:12" x14ac:dyDescent="0.3">
      <c r="A4" s="8"/>
      <c r="B4" s="8"/>
      <c r="C4" s="8"/>
      <c r="D4" s="8"/>
      <c r="E4" s="8"/>
      <c r="F4" s="8"/>
      <c r="G4" s="9"/>
      <c r="H4" s="8"/>
      <c r="I4" s="10"/>
      <c r="J4" s="10"/>
      <c r="K4" s="11"/>
      <c r="L4" s="12"/>
    </row>
    <row r="5" spans="1:12" x14ac:dyDescent="0.3">
      <c r="A5" s="8"/>
      <c r="B5" s="41" t="s">
        <v>151</v>
      </c>
      <c r="C5" s="42"/>
      <c r="D5" s="42"/>
      <c r="E5" s="42"/>
      <c r="F5" s="42"/>
      <c r="G5" s="42"/>
      <c r="H5" s="42"/>
      <c r="I5" s="42"/>
      <c r="J5" s="42"/>
      <c r="K5" s="42"/>
      <c r="L5" s="43"/>
    </row>
    <row r="6" spans="1:12" ht="15.75" customHeight="1" x14ac:dyDescent="0.3">
      <c r="A6" s="8"/>
      <c r="B6" s="44"/>
      <c r="C6" s="45"/>
      <c r="D6" s="45"/>
      <c r="E6" s="45"/>
      <c r="F6" s="45"/>
      <c r="G6" s="45"/>
      <c r="H6" s="45"/>
      <c r="I6" s="45"/>
      <c r="J6" s="45"/>
      <c r="K6" s="45"/>
      <c r="L6" s="46"/>
    </row>
    <row r="7" spans="1:12" ht="15.75" customHeight="1" x14ac:dyDescent="0.3">
      <c r="A7" s="8"/>
      <c r="B7" s="44"/>
      <c r="C7" s="45"/>
      <c r="D7" s="45"/>
      <c r="E7" s="45"/>
      <c r="F7" s="45"/>
      <c r="G7" s="45"/>
      <c r="H7" s="45"/>
      <c r="I7" s="45"/>
      <c r="J7" s="45"/>
      <c r="K7" s="45"/>
      <c r="L7" s="46"/>
    </row>
    <row r="8" spans="1:12" x14ac:dyDescent="0.3">
      <c r="A8" s="8"/>
      <c r="B8" s="44"/>
      <c r="C8" s="45"/>
      <c r="D8" s="45"/>
      <c r="E8" s="45"/>
      <c r="F8" s="45"/>
      <c r="G8" s="45"/>
      <c r="H8" s="45"/>
      <c r="I8" s="45"/>
      <c r="J8" s="45"/>
      <c r="K8" s="45"/>
      <c r="L8" s="46"/>
    </row>
    <row r="9" spans="1:12" ht="163.5" customHeight="1" x14ac:dyDescent="0.3">
      <c r="A9" s="8"/>
      <c r="B9" s="47"/>
      <c r="C9" s="48"/>
      <c r="D9" s="48"/>
      <c r="E9" s="48"/>
      <c r="F9" s="48"/>
      <c r="G9" s="48"/>
      <c r="H9" s="48"/>
      <c r="I9" s="48"/>
      <c r="J9" s="48"/>
      <c r="K9" s="48"/>
      <c r="L9" s="49"/>
    </row>
    <row r="10" spans="1:12" x14ac:dyDescent="0.3">
      <c r="A10" s="8"/>
      <c r="B10" s="8"/>
      <c r="C10" s="13"/>
      <c r="D10" s="8"/>
      <c r="E10" s="8"/>
      <c r="F10" s="8"/>
      <c r="G10" s="9"/>
      <c r="H10" s="8"/>
      <c r="I10" s="10"/>
      <c r="J10" s="10"/>
      <c r="K10" s="11"/>
      <c r="L10" s="12"/>
    </row>
    <row r="11" spans="1:12" ht="134.25" customHeight="1" x14ac:dyDescent="0.3">
      <c r="A11" s="15" t="s">
        <v>1</v>
      </c>
      <c r="B11" s="15" t="s">
        <v>2</v>
      </c>
      <c r="C11" s="16" t="s">
        <v>3</v>
      </c>
      <c r="D11" s="16" t="s">
        <v>4</v>
      </c>
      <c r="E11" s="17" t="s">
        <v>145</v>
      </c>
      <c r="F11" s="18" t="s">
        <v>146</v>
      </c>
      <c r="G11" s="18" t="s">
        <v>5</v>
      </c>
      <c r="H11" s="19" t="s">
        <v>6</v>
      </c>
      <c r="I11" s="19" t="s">
        <v>7</v>
      </c>
      <c r="J11" s="20" t="s">
        <v>148</v>
      </c>
      <c r="K11" s="20" t="s">
        <v>149</v>
      </c>
      <c r="L11" s="20" t="s">
        <v>150</v>
      </c>
    </row>
    <row r="12" spans="1:12" ht="86.25" hidden="1" customHeight="1" x14ac:dyDescent="0.3">
      <c r="A12" s="29">
        <v>1</v>
      </c>
      <c r="B12" s="21" t="s">
        <v>15</v>
      </c>
      <c r="C12" s="22" t="s">
        <v>16</v>
      </c>
      <c r="D12" s="23" t="s">
        <v>17</v>
      </c>
      <c r="E12" s="23"/>
      <c r="F12" s="21"/>
      <c r="G12" s="1"/>
      <c r="H12" s="24"/>
      <c r="I12" s="30"/>
      <c r="J12" s="1"/>
      <c r="K12" s="1"/>
      <c r="L12" s="1"/>
    </row>
    <row r="13" spans="1:12" ht="23.25" hidden="1" customHeight="1" x14ac:dyDescent="0.3">
      <c r="A13" s="21" t="s">
        <v>9</v>
      </c>
      <c r="B13" s="21"/>
      <c r="C13" s="23"/>
      <c r="D13" s="23" t="s">
        <v>19</v>
      </c>
      <c r="E13" s="23" t="s">
        <v>147</v>
      </c>
      <c r="F13" s="29">
        <v>1000</v>
      </c>
      <c r="G13" s="1"/>
      <c r="H13" s="24">
        <v>10</v>
      </c>
      <c r="I13" s="30">
        <v>5</v>
      </c>
      <c r="J13" s="1"/>
      <c r="K13" s="1"/>
      <c r="L13" s="1"/>
    </row>
    <row r="14" spans="1:12" ht="24" hidden="1" customHeight="1" x14ac:dyDescent="0.3">
      <c r="A14" s="21" t="s">
        <v>10</v>
      </c>
      <c r="B14" s="21"/>
      <c r="C14" s="23"/>
      <c r="D14" s="23" t="s">
        <v>21</v>
      </c>
      <c r="E14" s="23" t="s">
        <v>147</v>
      </c>
      <c r="F14" s="29">
        <v>100</v>
      </c>
      <c r="G14" s="1"/>
      <c r="H14" s="24">
        <v>10</v>
      </c>
      <c r="I14" s="30">
        <v>5</v>
      </c>
      <c r="J14" s="1"/>
      <c r="K14" s="1"/>
      <c r="L14" s="1"/>
    </row>
    <row r="15" spans="1:12" ht="24" hidden="1" customHeight="1" x14ac:dyDescent="0.3">
      <c r="A15" s="37" t="s">
        <v>11</v>
      </c>
      <c r="B15" s="37"/>
      <c r="C15" s="37"/>
      <c r="D15" s="37"/>
      <c r="E15" s="37"/>
      <c r="F15" s="37"/>
      <c r="G15" s="37"/>
      <c r="H15" s="37"/>
      <c r="I15" s="37"/>
      <c r="J15" s="37"/>
      <c r="K15" s="14">
        <f>SUM(K13:K14)</f>
        <v>0</v>
      </c>
      <c r="L15" s="14">
        <f>SUM(L13,L14)</f>
        <v>0</v>
      </c>
    </row>
    <row r="16" spans="1:12" ht="79.5" hidden="1" customHeight="1" x14ac:dyDescent="0.3">
      <c r="A16" s="29">
        <v>2</v>
      </c>
      <c r="B16" s="21" t="s">
        <v>15</v>
      </c>
      <c r="C16" s="22" t="s">
        <v>23</v>
      </c>
      <c r="D16" s="23" t="s">
        <v>17</v>
      </c>
      <c r="E16" s="23"/>
      <c r="F16" s="21"/>
      <c r="G16" s="1"/>
      <c r="H16" s="24"/>
      <c r="I16" s="24"/>
      <c r="J16" s="1"/>
      <c r="K16" s="1"/>
      <c r="L16" s="1"/>
    </row>
    <row r="17" spans="1:12" ht="24" hidden="1" customHeight="1" x14ac:dyDescent="0.3">
      <c r="A17" s="21" t="s">
        <v>12</v>
      </c>
      <c r="B17" s="21"/>
      <c r="C17" s="23"/>
      <c r="D17" s="23" t="s">
        <v>24</v>
      </c>
      <c r="E17" s="23"/>
      <c r="F17" s="29">
        <v>300</v>
      </c>
      <c r="G17" s="1"/>
      <c r="H17" s="24">
        <v>21</v>
      </c>
      <c r="I17" s="30">
        <v>5</v>
      </c>
      <c r="J17" s="1"/>
      <c r="K17" s="1"/>
      <c r="L17" s="1"/>
    </row>
    <row r="18" spans="1:12" ht="24" hidden="1" customHeight="1" x14ac:dyDescent="0.3">
      <c r="A18" s="21" t="s">
        <v>13</v>
      </c>
      <c r="B18" s="21"/>
      <c r="C18" s="23"/>
      <c r="D18" s="23" t="s">
        <v>25</v>
      </c>
      <c r="E18" s="23"/>
      <c r="F18" s="29">
        <v>300</v>
      </c>
      <c r="G18" s="1"/>
      <c r="H18" s="24">
        <v>21</v>
      </c>
      <c r="I18" s="30">
        <v>5</v>
      </c>
      <c r="J18" s="1"/>
      <c r="K18" s="1"/>
      <c r="L18" s="1"/>
    </row>
    <row r="19" spans="1:12" ht="24" hidden="1" customHeight="1" x14ac:dyDescent="0.3">
      <c r="A19" s="37" t="s">
        <v>14</v>
      </c>
      <c r="B19" s="37"/>
      <c r="C19" s="37"/>
      <c r="D19" s="37"/>
      <c r="E19" s="37"/>
      <c r="F19" s="37"/>
      <c r="G19" s="37"/>
      <c r="H19" s="37"/>
      <c r="I19" s="37"/>
      <c r="J19" s="37"/>
      <c r="K19" s="14">
        <f>SUM(K17:K18)</f>
        <v>0</v>
      </c>
      <c r="L19" s="14">
        <f>SUM(L17:L18)</f>
        <v>0</v>
      </c>
    </row>
    <row r="20" spans="1:12" ht="82.5" hidden="1" customHeight="1" x14ac:dyDescent="0.3">
      <c r="A20" s="21">
        <v>3</v>
      </c>
      <c r="B20" s="21" t="s">
        <v>15</v>
      </c>
      <c r="C20" s="22" t="s">
        <v>26</v>
      </c>
      <c r="D20" s="23" t="s">
        <v>17</v>
      </c>
      <c r="E20" s="23"/>
      <c r="F20" s="21"/>
      <c r="G20" s="1"/>
      <c r="H20" s="24"/>
      <c r="I20" s="24"/>
      <c r="J20" s="1"/>
      <c r="K20" s="1"/>
      <c r="L20" s="1"/>
    </row>
    <row r="21" spans="1:12" ht="24" hidden="1" customHeight="1" x14ac:dyDescent="0.3">
      <c r="A21" s="21" t="s">
        <v>68</v>
      </c>
      <c r="B21" s="21"/>
      <c r="C21" s="23"/>
      <c r="D21" s="23" t="s">
        <v>27</v>
      </c>
      <c r="E21" s="23"/>
      <c r="F21" s="21">
        <v>60</v>
      </c>
      <c r="G21" s="1"/>
      <c r="H21" s="24">
        <v>21</v>
      </c>
      <c r="I21" s="24">
        <v>5</v>
      </c>
      <c r="J21" s="1"/>
      <c r="K21" s="1"/>
      <c r="L21" s="1"/>
    </row>
    <row r="22" spans="1:12" ht="24" hidden="1" customHeight="1" x14ac:dyDescent="0.3">
      <c r="A22" s="21" t="s">
        <v>69</v>
      </c>
      <c r="B22" s="21"/>
      <c r="C22" s="23"/>
      <c r="D22" s="23" t="s">
        <v>28</v>
      </c>
      <c r="E22" s="23"/>
      <c r="F22" s="21">
        <v>60</v>
      </c>
      <c r="G22" s="1"/>
      <c r="H22" s="24">
        <v>21</v>
      </c>
      <c r="I22" s="24">
        <v>5</v>
      </c>
      <c r="J22" s="1"/>
      <c r="K22" s="1"/>
      <c r="L22" s="1"/>
    </row>
    <row r="23" spans="1:12" ht="24" hidden="1" customHeight="1" x14ac:dyDescent="0.3">
      <c r="A23" s="37" t="s">
        <v>70</v>
      </c>
      <c r="B23" s="37"/>
      <c r="C23" s="37"/>
      <c r="D23" s="37"/>
      <c r="E23" s="37"/>
      <c r="F23" s="37"/>
      <c r="G23" s="37"/>
      <c r="H23" s="37"/>
      <c r="I23" s="37"/>
      <c r="J23" s="37"/>
      <c r="K23" s="14">
        <f>SUM(K21:K22)</f>
        <v>0</v>
      </c>
      <c r="L23" s="14">
        <f>SUM(L21:L22)</f>
        <v>0</v>
      </c>
    </row>
    <row r="24" spans="1:12" ht="86.25" hidden="1" customHeight="1" x14ac:dyDescent="0.3">
      <c r="A24" s="21">
        <v>4</v>
      </c>
      <c r="B24" s="21" t="s">
        <v>15</v>
      </c>
      <c r="C24" s="22" t="s">
        <v>29</v>
      </c>
      <c r="D24" s="23" t="s">
        <v>17</v>
      </c>
      <c r="E24" s="23"/>
      <c r="F24" s="21"/>
      <c r="G24" s="1"/>
      <c r="H24" s="1"/>
      <c r="I24" s="31"/>
      <c r="J24" s="1"/>
      <c r="K24" s="1"/>
      <c r="L24" s="1"/>
    </row>
    <row r="25" spans="1:12" ht="24" hidden="1" customHeight="1" x14ac:dyDescent="0.3">
      <c r="A25" s="21" t="s">
        <v>18</v>
      </c>
      <c r="B25" s="21"/>
      <c r="C25" s="23"/>
      <c r="D25" s="23" t="s">
        <v>30</v>
      </c>
      <c r="E25" s="23"/>
      <c r="F25" s="29">
        <v>120</v>
      </c>
      <c r="G25" s="1"/>
      <c r="H25" s="24">
        <v>18</v>
      </c>
      <c r="I25" s="30">
        <v>5</v>
      </c>
      <c r="J25" s="1"/>
      <c r="K25" s="1"/>
      <c r="L25" s="1"/>
    </row>
    <row r="26" spans="1:12" ht="24" hidden="1" customHeight="1" x14ac:dyDescent="0.3">
      <c r="A26" s="21" t="s">
        <v>20</v>
      </c>
      <c r="B26" s="21"/>
      <c r="C26" s="23"/>
      <c r="D26" s="23" t="s">
        <v>31</v>
      </c>
      <c r="E26" s="23"/>
      <c r="F26" s="29">
        <v>40</v>
      </c>
      <c r="G26" s="1"/>
      <c r="H26" s="24">
        <v>18</v>
      </c>
      <c r="I26" s="30">
        <v>5</v>
      </c>
      <c r="J26" s="1"/>
      <c r="K26" s="1"/>
      <c r="L26" s="1"/>
    </row>
    <row r="27" spans="1:12" ht="24" hidden="1" customHeight="1" x14ac:dyDescent="0.3">
      <c r="A27" s="37" t="s">
        <v>22</v>
      </c>
      <c r="B27" s="37"/>
      <c r="C27" s="37"/>
      <c r="D27" s="37"/>
      <c r="E27" s="37"/>
      <c r="F27" s="37"/>
      <c r="G27" s="37"/>
      <c r="H27" s="37"/>
      <c r="I27" s="37"/>
      <c r="J27" s="37"/>
      <c r="K27" s="14">
        <f>SUM(K25:K26)</f>
        <v>0</v>
      </c>
      <c r="L27" s="14">
        <f>SUM(L25:L26)</f>
        <v>0</v>
      </c>
    </row>
    <row r="28" spans="1:12" ht="114.75" hidden="1" customHeight="1" x14ac:dyDescent="0.3">
      <c r="A28" s="32">
        <v>5</v>
      </c>
      <c r="B28" s="21" t="s">
        <v>15</v>
      </c>
      <c r="C28" s="22" t="s">
        <v>32</v>
      </c>
      <c r="D28" s="23" t="s">
        <v>33</v>
      </c>
      <c r="E28" s="23"/>
      <c r="F28" s="29">
        <v>100</v>
      </c>
      <c r="G28" s="1"/>
      <c r="H28" s="24">
        <v>87</v>
      </c>
      <c r="I28" s="30">
        <v>5</v>
      </c>
      <c r="J28" s="1"/>
      <c r="K28" s="1"/>
      <c r="L28" s="1"/>
    </row>
    <row r="29" spans="1:12" ht="103.5" hidden="1" customHeight="1" x14ac:dyDescent="0.3">
      <c r="A29" s="32">
        <v>6</v>
      </c>
      <c r="B29" s="21" t="s">
        <v>15</v>
      </c>
      <c r="C29" s="22" t="s">
        <v>34</v>
      </c>
      <c r="D29" s="23" t="s">
        <v>35</v>
      </c>
      <c r="E29" s="23"/>
      <c r="F29" s="29">
        <v>80</v>
      </c>
      <c r="G29" s="1"/>
      <c r="H29" s="24">
        <v>30.4</v>
      </c>
      <c r="I29" s="30">
        <v>5</v>
      </c>
      <c r="J29" s="1"/>
      <c r="K29" s="1"/>
      <c r="L29" s="1"/>
    </row>
    <row r="30" spans="1:12" ht="81.75" hidden="1" customHeight="1" x14ac:dyDescent="0.3">
      <c r="A30" s="32">
        <v>7</v>
      </c>
      <c r="B30" s="21" t="s">
        <v>15</v>
      </c>
      <c r="C30" s="22" t="s">
        <v>37</v>
      </c>
      <c r="D30" s="23" t="s">
        <v>38</v>
      </c>
      <c r="E30" s="23"/>
      <c r="F30" s="29">
        <v>300</v>
      </c>
      <c r="G30" s="1"/>
      <c r="H30" s="24">
        <v>12.9</v>
      </c>
      <c r="I30" s="30">
        <v>5</v>
      </c>
      <c r="J30" s="1"/>
      <c r="K30" s="1"/>
      <c r="L30" s="1"/>
    </row>
    <row r="31" spans="1:12" ht="52.5" hidden="1" customHeight="1" x14ac:dyDescent="0.3">
      <c r="A31" s="32">
        <v>8</v>
      </c>
      <c r="B31" s="21" t="s">
        <v>15</v>
      </c>
      <c r="C31" s="22" t="s">
        <v>40</v>
      </c>
      <c r="D31" s="23" t="s">
        <v>41</v>
      </c>
      <c r="E31" s="23"/>
      <c r="F31" s="29">
        <v>200</v>
      </c>
      <c r="G31" s="1"/>
      <c r="H31" s="24">
        <v>12</v>
      </c>
      <c r="I31" s="30">
        <v>5</v>
      </c>
      <c r="J31" s="1"/>
      <c r="K31" s="1"/>
      <c r="L31" s="1"/>
    </row>
    <row r="32" spans="1:12" hidden="1" x14ac:dyDescent="0.3">
      <c r="A32" s="32">
        <v>9</v>
      </c>
      <c r="B32" s="21" t="s">
        <v>8</v>
      </c>
      <c r="C32" s="22" t="s">
        <v>43</v>
      </c>
      <c r="D32" s="23"/>
      <c r="E32" s="23"/>
      <c r="F32" s="29"/>
      <c r="G32" s="1"/>
      <c r="H32" s="1"/>
      <c r="I32" s="31"/>
      <c r="J32" s="1"/>
      <c r="K32" s="1"/>
      <c r="L32" s="1"/>
    </row>
    <row r="33" spans="1:12" ht="51" hidden="1" customHeight="1" x14ac:dyDescent="0.3">
      <c r="A33" s="21" t="s">
        <v>119</v>
      </c>
      <c r="B33" s="21"/>
      <c r="C33" s="23" t="s">
        <v>44</v>
      </c>
      <c r="D33" s="23" t="s">
        <v>45</v>
      </c>
      <c r="E33" s="23"/>
      <c r="F33" s="29">
        <v>200</v>
      </c>
      <c r="G33" s="1"/>
      <c r="H33" s="24">
        <v>3</v>
      </c>
      <c r="I33" s="30">
        <v>5</v>
      </c>
      <c r="J33" s="1"/>
      <c r="K33" s="1"/>
      <c r="L33" s="1"/>
    </row>
    <row r="34" spans="1:12" ht="36.75" hidden="1" customHeight="1" x14ac:dyDescent="0.3">
      <c r="A34" s="21" t="s">
        <v>120</v>
      </c>
      <c r="B34" s="21"/>
      <c r="C34" s="23" t="s">
        <v>46</v>
      </c>
      <c r="D34" s="23" t="s">
        <v>47</v>
      </c>
      <c r="E34" s="23"/>
      <c r="F34" s="29">
        <v>1000</v>
      </c>
      <c r="G34" s="1"/>
      <c r="H34" s="24">
        <v>3</v>
      </c>
      <c r="I34" s="30">
        <v>5</v>
      </c>
      <c r="J34" s="1"/>
      <c r="K34" s="1"/>
      <c r="L34" s="1"/>
    </row>
    <row r="35" spans="1:12" ht="15.75" hidden="1" customHeight="1" x14ac:dyDescent="0.3">
      <c r="A35" s="38" t="s">
        <v>121</v>
      </c>
      <c r="B35" s="38"/>
      <c r="C35" s="38"/>
      <c r="D35" s="38"/>
      <c r="E35" s="38"/>
      <c r="F35" s="38"/>
      <c r="G35" s="38"/>
      <c r="H35" s="38"/>
      <c r="I35" s="38"/>
      <c r="J35" s="38"/>
      <c r="K35" s="14">
        <f>SUM(K33:K34)</f>
        <v>0</v>
      </c>
      <c r="L35" s="14">
        <f>SUM(L33:L34)</f>
        <v>0</v>
      </c>
    </row>
    <row r="36" spans="1:12" ht="51" hidden="1" customHeight="1" x14ac:dyDescent="0.3">
      <c r="A36" s="32">
        <v>10</v>
      </c>
      <c r="B36" s="25" t="s">
        <v>142</v>
      </c>
      <c r="C36" s="22" t="s">
        <v>48</v>
      </c>
      <c r="D36" s="23" t="s">
        <v>49</v>
      </c>
      <c r="E36" s="23"/>
      <c r="F36" s="29">
        <v>150</v>
      </c>
      <c r="G36" s="1"/>
      <c r="H36" s="24">
        <v>10</v>
      </c>
      <c r="I36" s="30">
        <v>5</v>
      </c>
      <c r="J36" s="1"/>
      <c r="K36" s="1"/>
      <c r="L36" s="1"/>
    </row>
    <row r="37" spans="1:12" ht="52.5" hidden="1" customHeight="1" x14ac:dyDescent="0.3">
      <c r="A37" s="32">
        <v>11</v>
      </c>
      <c r="B37" s="25" t="s">
        <v>142</v>
      </c>
      <c r="C37" s="22" t="s">
        <v>50</v>
      </c>
      <c r="D37" s="23" t="s">
        <v>51</v>
      </c>
      <c r="E37" s="23"/>
      <c r="F37" s="29">
        <v>20</v>
      </c>
      <c r="G37" s="1"/>
      <c r="H37" s="24">
        <v>9</v>
      </c>
      <c r="I37" s="30">
        <v>5</v>
      </c>
      <c r="J37" s="1"/>
      <c r="K37" s="1"/>
      <c r="L37" s="1"/>
    </row>
    <row r="38" spans="1:12" ht="33.75" hidden="1" customHeight="1" x14ac:dyDescent="0.3">
      <c r="A38" s="32">
        <v>12</v>
      </c>
      <c r="B38" s="25" t="s">
        <v>142</v>
      </c>
      <c r="C38" s="22" t="s">
        <v>52</v>
      </c>
      <c r="D38" s="23" t="s">
        <v>53</v>
      </c>
      <c r="E38" s="23"/>
      <c r="F38" s="29">
        <v>120</v>
      </c>
      <c r="G38" s="1"/>
      <c r="H38" s="24">
        <v>25</v>
      </c>
      <c r="I38" s="30">
        <v>5</v>
      </c>
      <c r="J38" s="1"/>
      <c r="K38" s="1"/>
      <c r="L38" s="1"/>
    </row>
    <row r="39" spans="1:12" ht="36.75" hidden="1" customHeight="1" x14ac:dyDescent="0.3">
      <c r="A39" s="32">
        <v>13</v>
      </c>
      <c r="B39" s="21" t="s">
        <v>15</v>
      </c>
      <c r="C39" s="22" t="s">
        <v>54</v>
      </c>
      <c r="D39" s="39" t="s">
        <v>55</v>
      </c>
      <c r="E39" s="26"/>
      <c r="F39" s="29"/>
      <c r="G39" s="1"/>
      <c r="H39" s="1"/>
      <c r="I39" s="31"/>
      <c r="J39" s="1"/>
      <c r="K39" s="1"/>
      <c r="L39" s="1"/>
    </row>
    <row r="40" spans="1:12" ht="36.75" hidden="1" customHeight="1" x14ac:dyDescent="0.3">
      <c r="A40" s="21" t="s">
        <v>36</v>
      </c>
      <c r="B40" s="21"/>
      <c r="C40" s="23" t="s">
        <v>56</v>
      </c>
      <c r="D40" s="39"/>
      <c r="E40" s="26"/>
      <c r="F40" s="29">
        <v>30</v>
      </c>
      <c r="G40" s="1"/>
      <c r="H40" s="24">
        <v>94</v>
      </c>
      <c r="I40" s="30">
        <v>5</v>
      </c>
      <c r="J40" s="1"/>
      <c r="K40" s="1"/>
      <c r="L40" s="1"/>
    </row>
    <row r="41" spans="1:12" ht="36.75" hidden="1" customHeight="1" x14ac:dyDescent="0.3">
      <c r="A41" s="21" t="s">
        <v>39</v>
      </c>
      <c r="B41" s="21"/>
      <c r="C41" s="23" t="s">
        <v>57</v>
      </c>
      <c r="D41" s="39"/>
      <c r="E41" s="26"/>
      <c r="F41" s="29">
        <v>20</v>
      </c>
      <c r="G41" s="1"/>
      <c r="H41" s="24">
        <v>94</v>
      </c>
      <c r="I41" s="30">
        <v>5</v>
      </c>
      <c r="J41" s="1"/>
      <c r="K41" s="1"/>
      <c r="L41" s="1"/>
    </row>
    <row r="42" spans="1:12" ht="15.75" hidden="1" customHeight="1" x14ac:dyDescent="0.3">
      <c r="A42" s="38" t="s">
        <v>42</v>
      </c>
      <c r="B42" s="38"/>
      <c r="C42" s="38"/>
      <c r="D42" s="38"/>
      <c r="E42" s="38"/>
      <c r="F42" s="38"/>
      <c r="G42" s="38"/>
      <c r="H42" s="38"/>
      <c r="I42" s="38"/>
      <c r="J42" s="38"/>
      <c r="K42" s="14">
        <f>SUM(K40:K41)</f>
        <v>0</v>
      </c>
      <c r="L42" s="14">
        <f>SUM(L40:L41)</f>
        <v>0</v>
      </c>
    </row>
    <row r="43" spans="1:12" ht="66" hidden="1" customHeight="1" x14ac:dyDescent="0.3">
      <c r="A43" s="32">
        <v>14</v>
      </c>
      <c r="B43" s="21" t="s">
        <v>15</v>
      </c>
      <c r="C43" s="22" t="s">
        <v>59</v>
      </c>
      <c r="D43" s="23" t="s">
        <v>60</v>
      </c>
      <c r="E43" s="23"/>
      <c r="F43" s="29">
        <v>80</v>
      </c>
      <c r="G43" s="1"/>
      <c r="H43" s="24">
        <v>28</v>
      </c>
      <c r="I43" s="30">
        <v>5</v>
      </c>
      <c r="J43" s="1"/>
      <c r="K43" s="1"/>
      <c r="L43" s="1"/>
    </row>
    <row r="44" spans="1:12" ht="81" hidden="1" customHeight="1" x14ac:dyDescent="0.3">
      <c r="A44" s="32">
        <v>15</v>
      </c>
      <c r="B44" s="21" t="s">
        <v>58</v>
      </c>
      <c r="C44" s="27" t="s">
        <v>61</v>
      </c>
      <c r="D44" s="23" t="s">
        <v>62</v>
      </c>
      <c r="E44" s="23"/>
      <c r="F44" s="29">
        <v>12000</v>
      </c>
      <c r="G44" s="21"/>
      <c r="H44" s="28">
        <v>1.8</v>
      </c>
      <c r="I44" s="33">
        <v>5</v>
      </c>
      <c r="J44" s="1"/>
      <c r="K44" s="1"/>
      <c r="L44" s="1"/>
    </row>
    <row r="45" spans="1:12" ht="82.5" hidden="1" customHeight="1" x14ac:dyDescent="0.3">
      <c r="A45" s="32">
        <v>16</v>
      </c>
      <c r="B45" s="21" t="s">
        <v>58</v>
      </c>
      <c r="C45" s="27" t="s">
        <v>63</v>
      </c>
      <c r="D45" s="23" t="s">
        <v>64</v>
      </c>
      <c r="E45" s="23"/>
      <c r="F45" s="29">
        <v>4800</v>
      </c>
      <c r="G45" s="1"/>
      <c r="H45" s="24">
        <v>1.7</v>
      </c>
      <c r="I45" s="30">
        <v>5</v>
      </c>
      <c r="J45" s="1"/>
      <c r="K45" s="1"/>
      <c r="L45" s="1"/>
    </row>
    <row r="46" spans="1:12" ht="116.25" hidden="1" customHeight="1" x14ac:dyDescent="0.3">
      <c r="A46" s="32">
        <v>17</v>
      </c>
      <c r="B46" s="21" t="s">
        <v>15</v>
      </c>
      <c r="C46" s="22" t="s">
        <v>66</v>
      </c>
      <c r="D46" s="23" t="s">
        <v>67</v>
      </c>
      <c r="E46" s="23"/>
      <c r="F46" s="29">
        <v>40</v>
      </c>
      <c r="G46" s="1"/>
      <c r="H46" s="24">
        <v>705</v>
      </c>
      <c r="I46" s="30">
        <v>5</v>
      </c>
      <c r="J46" s="1"/>
      <c r="K46" s="1"/>
      <c r="L46" s="1"/>
    </row>
    <row r="47" spans="1:12" ht="112.8" customHeight="1" x14ac:dyDescent="0.3">
      <c r="A47" s="32">
        <v>18</v>
      </c>
      <c r="B47" s="21" t="s">
        <v>71</v>
      </c>
      <c r="C47" s="22" t="s">
        <v>72</v>
      </c>
      <c r="D47" s="23" t="s">
        <v>73</v>
      </c>
      <c r="E47" s="23" t="s">
        <v>147</v>
      </c>
      <c r="F47" s="29">
        <v>1200</v>
      </c>
      <c r="G47" s="25" t="s">
        <v>176</v>
      </c>
      <c r="H47" s="24">
        <v>102</v>
      </c>
      <c r="I47" s="30">
        <v>5</v>
      </c>
      <c r="J47" s="1">
        <v>93</v>
      </c>
      <c r="K47" s="1">
        <f>J47*F47</f>
        <v>111600</v>
      </c>
      <c r="L47" s="1">
        <f>J47*F47*1.05</f>
        <v>117180</v>
      </c>
    </row>
    <row r="48" spans="1:12" ht="129.75" customHeight="1" x14ac:dyDescent="0.3">
      <c r="A48" s="32">
        <v>19</v>
      </c>
      <c r="B48" s="21" t="s">
        <v>71</v>
      </c>
      <c r="C48" s="22" t="s">
        <v>72</v>
      </c>
      <c r="D48" s="23" t="s">
        <v>74</v>
      </c>
      <c r="E48" s="23" t="s">
        <v>147</v>
      </c>
      <c r="F48" s="29">
        <v>500</v>
      </c>
      <c r="G48" s="25" t="s">
        <v>175</v>
      </c>
      <c r="H48" s="24">
        <v>107</v>
      </c>
      <c r="I48" s="30">
        <v>5</v>
      </c>
      <c r="J48" s="1">
        <v>98.4</v>
      </c>
      <c r="K48" s="1">
        <f t="shared" ref="K48:K73" si="0">J48*F48</f>
        <v>49200</v>
      </c>
      <c r="L48" s="1">
        <f t="shared" ref="L48:L73" si="1">J48*F48*1.05</f>
        <v>51660</v>
      </c>
    </row>
    <row r="49" spans="1:12" ht="114" customHeight="1" x14ac:dyDescent="0.3">
      <c r="A49" s="32">
        <v>20</v>
      </c>
      <c r="B49" s="21" t="s">
        <v>71</v>
      </c>
      <c r="C49" s="22" t="s">
        <v>75</v>
      </c>
      <c r="D49" s="23" t="s">
        <v>76</v>
      </c>
      <c r="E49" s="23" t="s">
        <v>147</v>
      </c>
      <c r="F49" s="29">
        <v>500</v>
      </c>
      <c r="G49" s="25" t="s">
        <v>174</v>
      </c>
      <c r="H49" s="24">
        <v>182</v>
      </c>
      <c r="I49" s="30">
        <v>5</v>
      </c>
      <c r="J49" s="1">
        <v>164</v>
      </c>
      <c r="K49" s="1">
        <f t="shared" si="0"/>
        <v>82000</v>
      </c>
      <c r="L49" s="1">
        <f t="shared" si="1"/>
        <v>86100</v>
      </c>
    </row>
    <row r="50" spans="1:12" ht="114" customHeight="1" x14ac:dyDescent="0.3">
      <c r="A50" s="32">
        <v>21</v>
      </c>
      <c r="B50" s="21" t="s">
        <v>118</v>
      </c>
      <c r="C50" s="22" t="s">
        <v>77</v>
      </c>
      <c r="D50" s="23" t="s">
        <v>78</v>
      </c>
      <c r="E50" s="23" t="s">
        <v>147</v>
      </c>
      <c r="F50" s="29">
        <v>200</v>
      </c>
      <c r="G50" s="25" t="s">
        <v>173</v>
      </c>
      <c r="H50" s="24">
        <v>108</v>
      </c>
      <c r="I50" s="30">
        <v>5</v>
      </c>
      <c r="J50" s="1">
        <v>106</v>
      </c>
      <c r="K50" s="1">
        <f t="shared" si="0"/>
        <v>21200</v>
      </c>
      <c r="L50" s="1">
        <f t="shared" si="1"/>
        <v>22260</v>
      </c>
    </row>
    <row r="51" spans="1:12" ht="128.25" customHeight="1" x14ac:dyDescent="0.3">
      <c r="A51" s="32">
        <v>22</v>
      </c>
      <c r="B51" s="21" t="s">
        <v>118</v>
      </c>
      <c r="C51" s="22" t="s">
        <v>79</v>
      </c>
      <c r="D51" s="23" t="s">
        <v>144</v>
      </c>
      <c r="E51" s="23" t="s">
        <v>147</v>
      </c>
      <c r="F51" s="29">
        <v>100</v>
      </c>
      <c r="G51" s="25" t="s">
        <v>177</v>
      </c>
      <c r="H51" s="24">
        <v>112</v>
      </c>
      <c r="I51" s="30">
        <v>5</v>
      </c>
      <c r="J51" s="1">
        <v>108</v>
      </c>
      <c r="K51" s="1">
        <f t="shared" si="0"/>
        <v>10800</v>
      </c>
      <c r="L51" s="1">
        <f t="shared" si="1"/>
        <v>11340</v>
      </c>
    </row>
    <row r="52" spans="1:12" ht="177" customHeight="1" x14ac:dyDescent="0.3">
      <c r="A52" s="25">
        <v>23</v>
      </c>
      <c r="B52" s="21" t="s">
        <v>118</v>
      </c>
      <c r="C52" s="22" t="s">
        <v>80</v>
      </c>
      <c r="D52" s="23" t="s">
        <v>143</v>
      </c>
      <c r="E52" s="23" t="s">
        <v>147</v>
      </c>
      <c r="F52" s="21">
        <v>30</v>
      </c>
      <c r="G52" s="1"/>
      <c r="H52" s="24">
        <v>212</v>
      </c>
      <c r="I52" s="24">
        <v>5</v>
      </c>
      <c r="J52" s="1"/>
      <c r="K52" s="1"/>
      <c r="L52" s="1"/>
    </row>
    <row r="53" spans="1:12" ht="36" customHeight="1" x14ac:dyDescent="0.3">
      <c r="A53" s="32">
        <v>24</v>
      </c>
      <c r="B53" s="21" t="s">
        <v>65</v>
      </c>
      <c r="C53" s="22" t="s">
        <v>81</v>
      </c>
      <c r="D53" s="23" t="s">
        <v>82</v>
      </c>
      <c r="E53" s="23" t="s">
        <v>147</v>
      </c>
      <c r="F53" s="21"/>
      <c r="G53" s="1" t="s">
        <v>153</v>
      </c>
      <c r="H53" s="1"/>
      <c r="I53" s="1"/>
      <c r="J53" s="1"/>
      <c r="K53" s="1"/>
      <c r="L53" s="1">
        <f t="shared" si="1"/>
        <v>0</v>
      </c>
    </row>
    <row r="54" spans="1:12" ht="63.6" customHeight="1" x14ac:dyDescent="0.3">
      <c r="A54" s="21" t="s">
        <v>122</v>
      </c>
      <c r="B54" s="21"/>
      <c r="C54" s="23" t="s">
        <v>83</v>
      </c>
      <c r="D54" s="23" t="s">
        <v>84</v>
      </c>
      <c r="E54" s="23" t="s">
        <v>147</v>
      </c>
      <c r="F54" s="29">
        <v>60</v>
      </c>
      <c r="G54" s="1" t="s">
        <v>156</v>
      </c>
      <c r="H54" s="24">
        <v>102</v>
      </c>
      <c r="I54" s="30">
        <v>5</v>
      </c>
      <c r="J54" s="1">
        <v>102</v>
      </c>
      <c r="K54" s="1">
        <f t="shared" si="0"/>
        <v>6120</v>
      </c>
      <c r="L54" s="1">
        <f t="shared" si="1"/>
        <v>6426</v>
      </c>
    </row>
    <row r="55" spans="1:12" ht="52.5" customHeight="1" x14ac:dyDescent="0.3">
      <c r="A55" s="21" t="s">
        <v>123</v>
      </c>
      <c r="B55" s="21"/>
      <c r="C55" s="23" t="s">
        <v>85</v>
      </c>
      <c r="D55" s="23" t="s">
        <v>154</v>
      </c>
      <c r="E55" s="23" t="s">
        <v>147</v>
      </c>
      <c r="F55" s="29">
        <v>30</v>
      </c>
      <c r="G55" s="1" t="s">
        <v>155</v>
      </c>
      <c r="H55" s="24">
        <v>106</v>
      </c>
      <c r="I55" s="30">
        <v>5</v>
      </c>
      <c r="J55" s="1">
        <v>106</v>
      </c>
      <c r="K55" s="1">
        <f t="shared" si="0"/>
        <v>3180</v>
      </c>
      <c r="L55" s="1">
        <f t="shared" si="1"/>
        <v>3339</v>
      </c>
    </row>
    <row r="56" spans="1:12" ht="51" customHeight="1" x14ac:dyDescent="0.3">
      <c r="A56" s="21" t="s">
        <v>124</v>
      </c>
      <c r="B56" s="21"/>
      <c r="C56" s="23" t="s">
        <v>86</v>
      </c>
      <c r="D56" s="23" t="s">
        <v>87</v>
      </c>
      <c r="E56" s="23" t="s">
        <v>147</v>
      </c>
      <c r="F56" s="29">
        <v>72</v>
      </c>
      <c r="G56" s="1" t="s">
        <v>157</v>
      </c>
      <c r="H56" s="24">
        <v>106</v>
      </c>
      <c r="I56" s="30">
        <v>5</v>
      </c>
      <c r="J56" s="1">
        <v>104</v>
      </c>
      <c r="K56" s="1">
        <f t="shared" si="0"/>
        <v>7488</v>
      </c>
      <c r="L56" s="1">
        <f t="shared" si="1"/>
        <v>7862.4000000000005</v>
      </c>
    </row>
    <row r="57" spans="1:12" ht="51" customHeight="1" x14ac:dyDescent="0.3">
      <c r="A57" s="21" t="s">
        <v>125</v>
      </c>
      <c r="B57" s="21"/>
      <c r="C57" s="23" t="s">
        <v>88</v>
      </c>
      <c r="D57" s="23" t="s">
        <v>89</v>
      </c>
      <c r="E57" s="23" t="s">
        <v>147</v>
      </c>
      <c r="F57" s="29">
        <v>24</v>
      </c>
      <c r="G57" s="1" t="s">
        <v>158</v>
      </c>
      <c r="H57" s="24">
        <v>106</v>
      </c>
      <c r="I57" s="30">
        <v>5</v>
      </c>
      <c r="J57" s="1">
        <v>104</v>
      </c>
      <c r="K57" s="1">
        <f t="shared" si="0"/>
        <v>2496</v>
      </c>
      <c r="L57" s="1">
        <f t="shared" si="1"/>
        <v>2620.8000000000002</v>
      </c>
    </row>
    <row r="58" spans="1:12" ht="51" customHeight="1" x14ac:dyDescent="0.3">
      <c r="A58" s="21" t="s">
        <v>126</v>
      </c>
      <c r="B58" s="21"/>
      <c r="C58" s="23" t="s">
        <v>90</v>
      </c>
      <c r="D58" s="23" t="s">
        <v>91</v>
      </c>
      <c r="E58" s="23" t="s">
        <v>147</v>
      </c>
      <c r="F58" s="29">
        <v>30</v>
      </c>
      <c r="G58" s="1" t="s">
        <v>159</v>
      </c>
      <c r="H58" s="24">
        <v>106</v>
      </c>
      <c r="I58" s="30">
        <v>5</v>
      </c>
      <c r="J58" s="1">
        <v>104</v>
      </c>
      <c r="K58" s="1">
        <f t="shared" si="0"/>
        <v>3120</v>
      </c>
      <c r="L58" s="1">
        <f t="shared" si="1"/>
        <v>3276</v>
      </c>
    </row>
    <row r="59" spans="1:12" ht="51" customHeight="1" x14ac:dyDescent="0.3">
      <c r="A59" s="21" t="s">
        <v>127</v>
      </c>
      <c r="B59" s="21"/>
      <c r="C59" s="23" t="s">
        <v>92</v>
      </c>
      <c r="D59" s="23" t="s">
        <v>93</v>
      </c>
      <c r="E59" s="23" t="s">
        <v>147</v>
      </c>
      <c r="F59" s="29">
        <v>30</v>
      </c>
      <c r="G59" s="1" t="s">
        <v>160</v>
      </c>
      <c r="H59" s="24">
        <v>101</v>
      </c>
      <c r="I59" s="30">
        <v>5</v>
      </c>
      <c r="J59" s="1">
        <v>101</v>
      </c>
      <c r="K59" s="1">
        <f t="shared" si="0"/>
        <v>3030</v>
      </c>
      <c r="L59" s="1">
        <f t="shared" si="1"/>
        <v>3181.5</v>
      </c>
    </row>
    <row r="60" spans="1:12" ht="51" customHeight="1" x14ac:dyDescent="0.3">
      <c r="A60" s="21" t="s">
        <v>128</v>
      </c>
      <c r="B60" s="21"/>
      <c r="C60" s="23" t="s">
        <v>94</v>
      </c>
      <c r="D60" s="23" t="s">
        <v>95</v>
      </c>
      <c r="E60" s="23" t="s">
        <v>147</v>
      </c>
      <c r="F60" s="29">
        <v>30</v>
      </c>
      <c r="G60" s="1" t="s">
        <v>161</v>
      </c>
      <c r="H60" s="24">
        <v>101</v>
      </c>
      <c r="I60" s="30">
        <v>5</v>
      </c>
      <c r="J60" s="1">
        <v>101</v>
      </c>
      <c r="K60" s="1">
        <f t="shared" si="0"/>
        <v>3030</v>
      </c>
      <c r="L60" s="1">
        <f t="shared" si="1"/>
        <v>3181.5</v>
      </c>
    </row>
    <row r="61" spans="1:12" ht="51" customHeight="1" x14ac:dyDescent="0.3">
      <c r="A61" s="21" t="s">
        <v>129</v>
      </c>
      <c r="B61" s="21"/>
      <c r="C61" s="23" t="s">
        <v>96</v>
      </c>
      <c r="D61" s="23" t="s">
        <v>97</v>
      </c>
      <c r="E61" s="23" t="s">
        <v>147</v>
      </c>
      <c r="F61" s="29">
        <v>30</v>
      </c>
      <c r="G61" s="1" t="s">
        <v>162</v>
      </c>
      <c r="H61" s="24">
        <v>101</v>
      </c>
      <c r="I61" s="30">
        <v>5</v>
      </c>
      <c r="J61" s="1">
        <v>101</v>
      </c>
      <c r="K61" s="1">
        <f t="shared" si="0"/>
        <v>3030</v>
      </c>
      <c r="L61" s="1">
        <f t="shared" si="1"/>
        <v>3181.5</v>
      </c>
    </row>
    <row r="62" spans="1:12" ht="51" customHeight="1" x14ac:dyDescent="0.3">
      <c r="A62" s="21" t="s">
        <v>130</v>
      </c>
      <c r="B62" s="21"/>
      <c r="C62" s="23" t="s">
        <v>85</v>
      </c>
      <c r="D62" s="23" t="s">
        <v>98</v>
      </c>
      <c r="E62" s="23" t="s">
        <v>147</v>
      </c>
      <c r="F62" s="29">
        <v>30</v>
      </c>
      <c r="G62" s="1" t="s">
        <v>163</v>
      </c>
      <c r="H62" s="24">
        <v>101</v>
      </c>
      <c r="I62" s="30">
        <v>5</v>
      </c>
      <c r="J62" s="1">
        <v>101</v>
      </c>
      <c r="K62" s="1">
        <f t="shared" si="0"/>
        <v>3030</v>
      </c>
      <c r="L62" s="1">
        <f t="shared" si="1"/>
        <v>3181.5</v>
      </c>
    </row>
    <row r="63" spans="1:12" ht="51" customHeight="1" x14ac:dyDescent="0.3">
      <c r="A63" s="21" t="s">
        <v>131</v>
      </c>
      <c r="B63" s="21"/>
      <c r="C63" s="23" t="s">
        <v>99</v>
      </c>
      <c r="D63" s="23" t="s">
        <v>100</v>
      </c>
      <c r="E63" s="23" t="s">
        <v>147</v>
      </c>
      <c r="F63" s="29">
        <v>24</v>
      </c>
      <c r="G63" s="1" t="s">
        <v>164</v>
      </c>
      <c r="H63" s="24">
        <v>121</v>
      </c>
      <c r="I63" s="30">
        <v>5</v>
      </c>
      <c r="J63" s="1">
        <v>120</v>
      </c>
      <c r="K63" s="1">
        <f t="shared" si="0"/>
        <v>2880</v>
      </c>
      <c r="L63" s="1">
        <f t="shared" si="1"/>
        <v>3024</v>
      </c>
    </row>
    <row r="64" spans="1:12" ht="51" customHeight="1" x14ac:dyDescent="0.3">
      <c r="A64" s="21" t="s">
        <v>132</v>
      </c>
      <c r="B64" s="21"/>
      <c r="C64" s="23" t="s">
        <v>101</v>
      </c>
      <c r="D64" s="23" t="s">
        <v>102</v>
      </c>
      <c r="E64" s="23" t="s">
        <v>147</v>
      </c>
      <c r="F64" s="29">
        <v>24</v>
      </c>
      <c r="G64" s="1" t="s">
        <v>165</v>
      </c>
      <c r="H64" s="24">
        <v>121</v>
      </c>
      <c r="I64" s="30">
        <v>5</v>
      </c>
      <c r="J64" s="1">
        <v>120</v>
      </c>
      <c r="K64" s="1">
        <f t="shared" si="0"/>
        <v>2880</v>
      </c>
      <c r="L64" s="1">
        <f t="shared" si="1"/>
        <v>3024</v>
      </c>
    </row>
    <row r="65" spans="1:12" ht="51" customHeight="1" x14ac:dyDescent="0.3">
      <c r="A65" s="21" t="s">
        <v>133</v>
      </c>
      <c r="B65" s="21"/>
      <c r="C65" s="23" t="s">
        <v>101</v>
      </c>
      <c r="D65" s="23" t="s">
        <v>103</v>
      </c>
      <c r="E65" s="23" t="s">
        <v>147</v>
      </c>
      <c r="F65" s="29">
        <v>24</v>
      </c>
      <c r="G65" s="1" t="s">
        <v>166</v>
      </c>
      <c r="H65" s="24">
        <v>121</v>
      </c>
      <c r="I65" s="30">
        <v>5</v>
      </c>
      <c r="J65" s="1">
        <v>120</v>
      </c>
      <c r="K65" s="1">
        <f t="shared" si="0"/>
        <v>2880</v>
      </c>
      <c r="L65" s="1">
        <f t="shared" si="1"/>
        <v>3024</v>
      </c>
    </row>
    <row r="66" spans="1:12" ht="51" customHeight="1" x14ac:dyDescent="0.3">
      <c r="A66" s="21" t="s">
        <v>134</v>
      </c>
      <c r="B66" s="21"/>
      <c r="C66" s="23" t="s">
        <v>104</v>
      </c>
      <c r="D66" s="23" t="s">
        <v>105</v>
      </c>
      <c r="E66" s="23" t="s">
        <v>147</v>
      </c>
      <c r="F66" s="29">
        <v>90</v>
      </c>
      <c r="G66" s="1" t="s">
        <v>168</v>
      </c>
      <c r="H66" s="24">
        <v>121</v>
      </c>
      <c r="I66" s="30">
        <v>5</v>
      </c>
      <c r="J66" s="1">
        <v>120</v>
      </c>
      <c r="K66" s="1">
        <f t="shared" si="0"/>
        <v>10800</v>
      </c>
      <c r="L66" s="1">
        <f t="shared" si="1"/>
        <v>11340</v>
      </c>
    </row>
    <row r="67" spans="1:12" ht="51" customHeight="1" x14ac:dyDescent="0.3">
      <c r="A67" s="21" t="s">
        <v>135</v>
      </c>
      <c r="B67" s="21"/>
      <c r="C67" s="23" t="s">
        <v>106</v>
      </c>
      <c r="D67" s="23" t="s">
        <v>107</v>
      </c>
      <c r="E67" s="23" t="s">
        <v>147</v>
      </c>
      <c r="F67" s="29">
        <v>90</v>
      </c>
      <c r="G67" s="1" t="s">
        <v>169</v>
      </c>
      <c r="H67" s="24">
        <v>101</v>
      </c>
      <c r="I67" s="30">
        <v>5</v>
      </c>
      <c r="J67" s="1">
        <v>101</v>
      </c>
      <c r="K67" s="1">
        <f t="shared" si="0"/>
        <v>9090</v>
      </c>
      <c r="L67" s="1">
        <f t="shared" si="1"/>
        <v>9544.5</v>
      </c>
    </row>
    <row r="68" spans="1:12" ht="51" customHeight="1" x14ac:dyDescent="0.3">
      <c r="A68" s="21" t="s">
        <v>136</v>
      </c>
      <c r="B68" s="21"/>
      <c r="C68" s="23" t="s">
        <v>108</v>
      </c>
      <c r="D68" s="23" t="s">
        <v>109</v>
      </c>
      <c r="E68" s="23" t="s">
        <v>147</v>
      </c>
      <c r="F68" s="29">
        <v>30</v>
      </c>
      <c r="G68" s="1" t="s">
        <v>170</v>
      </c>
      <c r="H68" s="24">
        <v>101</v>
      </c>
      <c r="I68" s="30">
        <v>5</v>
      </c>
      <c r="J68" s="1">
        <v>101</v>
      </c>
      <c r="K68" s="1">
        <f t="shared" si="0"/>
        <v>3030</v>
      </c>
      <c r="L68" s="1">
        <f t="shared" si="1"/>
        <v>3181.5</v>
      </c>
    </row>
    <row r="69" spans="1:12" ht="51" customHeight="1" x14ac:dyDescent="0.3">
      <c r="A69" s="21" t="s">
        <v>137</v>
      </c>
      <c r="B69" s="21"/>
      <c r="C69" s="23" t="s">
        <v>110</v>
      </c>
      <c r="D69" s="23" t="s">
        <v>111</v>
      </c>
      <c r="E69" s="23" t="s">
        <v>147</v>
      </c>
      <c r="F69" s="29">
        <v>24</v>
      </c>
      <c r="G69" s="1" t="s">
        <v>167</v>
      </c>
      <c r="H69" s="24">
        <v>121</v>
      </c>
      <c r="I69" s="30">
        <v>5</v>
      </c>
      <c r="J69" s="1">
        <v>120</v>
      </c>
      <c r="K69" s="1">
        <f t="shared" si="0"/>
        <v>2880</v>
      </c>
      <c r="L69" s="1">
        <f t="shared" si="1"/>
        <v>3024</v>
      </c>
    </row>
    <row r="70" spans="1:12" ht="51" customHeight="1" x14ac:dyDescent="0.3">
      <c r="A70" s="21" t="s">
        <v>138</v>
      </c>
      <c r="B70" s="21"/>
      <c r="C70" s="23" t="s">
        <v>112</v>
      </c>
      <c r="D70" s="23" t="s">
        <v>113</v>
      </c>
      <c r="E70" s="23" t="s">
        <v>147</v>
      </c>
      <c r="F70" s="29">
        <v>12</v>
      </c>
      <c r="G70" s="1" t="s">
        <v>171</v>
      </c>
      <c r="H70" s="24">
        <v>136</v>
      </c>
      <c r="I70" s="30">
        <v>5</v>
      </c>
      <c r="J70" s="1">
        <v>130</v>
      </c>
      <c r="K70" s="1">
        <f t="shared" si="0"/>
        <v>1560</v>
      </c>
      <c r="L70" s="1">
        <f t="shared" si="1"/>
        <v>1638</v>
      </c>
    </row>
    <row r="71" spans="1:12" ht="51" customHeight="1" x14ac:dyDescent="0.3">
      <c r="A71" s="21" t="s">
        <v>139</v>
      </c>
      <c r="B71" s="21"/>
      <c r="C71" s="23" t="s">
        <v>114</v>
      </c>
      <c r="D71" s="23" t="s">
        <v>115</v>
      </c>
      <c r="E71" s="23" t="s">
        <v>147</v>
      </c>
      <c r="F71" s="29">
        <v>24</v>
      </c>
      <c r="G71" s="1" t="s">
        <v>172</v>
      </c>
      <c r="H71" s="24">
        <v>121</v>
      </c>
      <c r="I71" s="30">
        <v>5</v>
      </c>
      <c r="J71" s="1">
        <v>120</v>
      </c>
      <c r="K71" s="1">
        <f t="shared" si="0"/>
        <v>2880</v>
      </c>
      <c r="L71" s="1">
        <f t="shared" si="1"/>
        <v>3024</v>
      </c>
    </row>
    <row r="72" spans="1:12" ht="27.75" customHeight="1" x14ac:dyDescent="0.3">
      <c r="A72" s="37" t="s">
        <v>140</v>
      </c>
      <c r="B72" s="37"/>
      <c r="C72" s="37"/>
      <c r="D72" s="37"/>
      <c r="E72" s="37"/>
      <c r="F72" s="37"/>
      <c r="G72" s="37"/>
      <c r="H72" s="37"/>
      <c r="I72" s="37"/>
      <c r="J72" s="37"/>
      <c r="K72" s="14">
        <f>SUM(K54:K71)</f>
        <v>73404</v>
      </c>
      <c r="L72" s="14">
        <f>SUM(L54:L71)</f>
        <v>77074.2</v>
      </c>
    </row>
    <row r="73" spans="1:12" ht="150.75" customHeight="1" x14ac:dyDescent="0.3">
      <c r="A73" s="32">
        <v>25</v>
      </c>
      <c r="B73" s="21" t="s">
        <v>118</v>
      </c>
      <c r="C73" s="23" t="s">
        <v>116</v>
      </c>
      <c r="D73" s="26" t="s">
        <v>117</v>
      </c>
      <c r="E73" s="26" t="s">
        <v>147</v>
      </c>
      <c r="F73" s="29">
        <v>30</v>
      </c>
      <c r="G73" s="25" t="s">
        <v>178</v>
      </c>
      <c r="H73" s="24">
        <v>172.73</v>
      </c>
      <c r="I73" s="30">
        <v>5</v>
      </c>
      <c r="J73" s="1">
        <v>172</v>
      </c>
      <c r="K73" s="1">
        <f>J73*F73</f>
        <v>5160</v>
      </c>
      <c r="L73" s="1">
        <f t="shared" si="1"/>
        <v>5418</v>
      </c>
    </row>
    <row r="74" spans="1:12" ht="51.75" customHeight="1" x14ac:dyDescent="0.3">
      <c r="A74" s="7"/>
      <c r="B74" s="7"/>
      <c r="C74" s="7"/>
      <c r="D74" s="7"/>
      <c r="E74" s="7"/>
      <c r="F74" s="7"/>
      <c r="G74" s="7"/>
      <c r="H74" s="7"/>
      <c r="I74" s="7"/>
      <c r="J74" s="7"/>
      <c r="K74" s="7"/>
      <c r="L74" s="7"/>
    </row>
    <row r="75" spans="1:12" x14ac:dyDescent="0.3">
      <c r="A75" s="7"/>
      <c r="B75" s="7"/>
      <c r="C75" s="7"/>
      <c r="D75" s="7"/>
      <c r="E75" s="7"/>
      <c r="F75" s="7"/>
      <c r="G75" s="7"/>
      <c r="H75" s="7"/>
      <c r="I75" s="7"/>
      <c r="J75" s="7"/>
      <c r="K75" s="7"/>
      <c r="L75" s="7"/>
    </row>
    <row r="76" spans="1:12" x14ac:dyDescent="0.3">
      <c r="A76" s="7"/>
      <c r="B76" s="7"/>
      <c r="C76" s="7"/>
      <c r="D76" s="7"/>
      <c r="E76" s="7"/>
      <c r="F76" s="7"/>
      <c r="G76" s="7"/>
      <c r="H76" s="7"/>
      <c r="I76" s="7"/>
      <c r="J76" s="7"/>
      <c r="K76" s="7"/>
      <c r="L76" s="7"/>
    </row>
    <row r="77" spans="1:12" x14ac:dyDescent="0.3">
      <c r="A77" s="7"/>
      <c r="B77" s="7"/>
      <c r="C77" s="7"/>
      <c r="D77" s="7"/>
      <c r="E77" s="7"/>
      <c r="F77" s="7"/>
      <c r="G77" s="7"/>
      <c r="H77" s="7"/>
      <c r="I77" s="7"/>
      <c r="J77" s="7"/>
      <c r="K77" s="7"/>
      <c r="L77" s="7"/>
    </row>
    <row r="78" spans="1:12" x14ac:dyDescent="0.3">
      <c r="A78" s="7"/>
      <c r="B78" s="7"/>
      <c r="C78" s="7"/>
      <c r="D78" s="7"/>
      <c r="E78" s="7"/>
      <c r="F78" s="7"/>
      <c r="G78" s="7"/>
      <c r="H78" s="7"/>
      <c r="I78" s="7"/>
      <c r="J78" s="7"/>
      <c r="K78" s="7"/>
      <c r="L78" s="7"/>
    </row>
    <row r="79" spans="1:12" x14ac:dyDescent="0.3">
      <c r="A79" s="7"/>
      <c r="B79" s="7"/>
      <c r="C79" s="7"/>
      <c r="D79" s="7"/>
      <c r="E79" s="7"/>
      <c r="F79" s="7"/>
      <c r="G79" s="7"/>
      <c r="H79" s="7"/>
      <c r="I79" s="7"/>
      <c r="J79" s="7"/>
      <c r="K79" s="7"/>
      <c r="L79" s="7"/>
    </row>
    <row r="80" spans="1:12" x14ac:dyDescent="0.3">
      <c r="A80" s="7"/>
      <c r="B80" s="7"/>
      <c r="C80" s="7"/>
      <c r="D80" s="7"/>
      <c r="E80" s="7"/>
      <c r="F80" s="7"/>
      <c r="G80" s="7"/>
      <c r="H80" s="7"/>
      <c r="I80" s="7"/>
      <c r="J80" s="7"/>
      <c r="K80" s="7"/>
      <c r="L80" s="7"/>
    </row>
    <row r="81" s="7" customFormat="1" x14ac:dyDescent="0.3"/>
    <row r="82" s="7" customFormat="1" x14ac:dyDescent="0.3"/>
  </sheetData>
  <mergeCells count="11">
    <mergeCell ref="B2:L2"/>
    <mergeCell ref="A72:J72"/>
    <mergeCell ref="A42:J42"/>
    <mergeCell ref="A35:J35"/>
    <mergeCell ref="D39:D41"/>
    <mergeCell ref="C3:L3"/>
    <mergeCell ref="A15:J15"/>
    <mergeCell ref="A19:J19"/>
    <mergeCell ref="A27:J27"/>
    <mergeCell ref="A23:J23"/>
    <mergeCell ref="B5:L9"/>
  </mergeCell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Odeta Raklevičienė</cp:lastModifiedBy>
  <cp:lastPrinted>2022-10-26T04:49:57Z</cp:lastPrinted>
  <dcterms:created xsi:type="dcterms:W3CDTF">2022-08-23T11:57:14Z</dcterms:created>
  <dcterms:modified xsi:type="dcterms:W3CDTF">2022-11-25T15:00:02Z</dcterms:modified>
</cp:coreProperties>
</file>