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https://diamedicalt.sharepoint.com/sites/Diamedica-Baze/Shared Documents/Baze/Konkursai/2023 metai/Antakalnio poliklinika_665399/Dokumentai pasiulymui/"/>
    </mc:Choice>
  </mc:AlternateContent>
  <xr:revisionPtr revIDLastSave="506" documentId="8_{3901B0AF-2490-40A4-85DC-B946090FAAEF}" xr6:coauthVersionLast="47" xr6:coauthVersionMax="47" xr10:uidLastSave="{775DC299-33F5-4913-917F-AFC471C6EACA}"/>
  <bookViews>
    <workbookView xWindow="28680" yWindow="-120" windowWidth="29040" windowHeight="15720" xr2:uid="{00000000-000D-0000-FFFF-FFFF00000000}"/>
  </bookViews>
  <sheets>
    <sheet name="1-22 pirkimo dalys"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1" i="1" l="1"/>
  <c r="H30" i="1"/>
  <c r="I30" i="1"/>
  <c r="H28" i="1"/>
  <c r="I28" i="1"/>
  <c r="H26" i="1"/>
  <c r="I26" i="1"/>
  <c r="L30" i="1"/>
  <c r="I8" i="1"/>
  <c r="K8" i="1" s="1"/>
  <c r="J8" i="1" s="1"/>
  <c r="I20" i="1"/>
  <c r="K20" i="1" s="1"/>
  <c r="J20" i="1" s="1"/>
  <c r="I18" i="1"/>
  <c r="K18" i="1" s="1"/>
  <c r="J18" i="1" s="1"/>
  <c r="I16" i="1"/>
  <c r="K16" i="1" s="1"/>
  <c r="J16" i="1" s="1"/>
  <c r="I14" i="1"/>
  <c r="K14" i="1" s="1"/>
  <c r="J14" i="1" s="1"/>
  <c r="I12" i="1"/>
  <c r="K12" i="1" s="1"/>
  <c r="J12" i="1" s="1"/>
  <c r="I10" i="1"/>
  <c r="K10" i="1" s="1"/>
  <c r="J10" i="1" s="1"/>
  <c r="I33" i="1" l="1"/>
  <c r="I32" i="1" s="1"/>
</calcChain>
</file>

<file path=xl/sharedStrings.xml><?xml version="1.0" encoding="utf-8"?>
<sst xmlns="http://schemas.openxmlformats.org/spreadsheetml/2006/main" count="126" uniqueCount="111">
  <si>
    <t>Atviro konkurso sąlygų 2 priedas</t>
  </si>
  <si>
    <t>1 - 9 pirkimo objekto dalys -Reagentai ir papildomos priemonės klinikiniams tyrimams atlikti rankiniu būdu (greitieji testai)</t>
  </si>
  <si>
    <t>Pirkimo objekto dalies Nr.</t>
  </si>
  <si>
    <t>Tyrimų, reagentų, papildomų priemonių pavadinimai</t>
  </si>
  <si>
    <t>Kokybiniai ir techniniai reikalavimai</t>
  </si>
  <si>
    <t xml:space="preserve">Mato vnt. </t>
  </si>
  <si>
    <t>Prelimi-narus metinis kiekis</t>
  </si>
  <si>
    <t>Gamintojas, komercinis prekės pavadinimas</t>
  </si>
  <si>
    <t>1 vnt. kaina, Eur be PVM</t>
  </si>
  <si>
    <t>Bendra kaina, Eur be PVM</t>
  </si>
  <si>
    <t>Bendra kaina, Eur su PVM</t>
  </si>
  <si>
    <t>1.</t>
  </si>
  <si>
    <t>ASO tyrimas</t>
  </si>
  <si>
    <t>1.1.</t>
  </si>
  <si>
    <t>Greitas A grupės streptokoko antigeno testas</t>
  </si>
  <si>
    <t>Tyrimai</t>
  </si>
  <si>
    <t>2.</t>
  </si>
  <si>
    <t>H. pylori tyrimas</t>
  </si>
  <si>
    <t>2.1.</t>
  </si>
  <si>
    <t>H.pylori Ag nustatymas išmatose</t>
  </si>
  <si>
    <t>4.</t>
  </si>
  <si>
    <t>Narkotinių medžiagų tyrimas</t>
  </si>
  <si>
    <t>4.1.</t>
  </si>
  <si>
    <t>Išplėstinis testas narkotinėms medžiagoms nustatyti</t>
  </si>
  <si>
    <t>Testu galima nustatyti ne mažiau kaip 10 narkotinių medžiagų: amfetaminai, barbituratai, benzodiazepinai, kokainas, marichuana, metadonas, metamfetaminas, metilendioksimetamfetaminas MDMA, opiatai, tricikliniai antidepresantai. Tiriamoji medžiaga - šlapimas.</t>
  </si>
  <si>
    <t>5.</t>
  </si>
  <si>
    <t>Anti - HCV tyrimas</t>
  </si>
  <si>
    <t>5.1.</t>
  </si>
  <si>
    <t>Anti-HCV tyrimas</t>
  </si>
  <si>
    <t>6.</t>
  </si>
  <si>
    <t>HBsAg tyrimas</t>
  </si>
  <si>
    <t>6.1.</t>
  </si>
  <si>
    <t>Imunochromatografinis ( kasetės) . Pilnas rinkinys tyrimui atlikti. Tyrimo jautrumas ir specifiškumas &gt;95%.</t>
  </si>
  <si>
    <t>7.</t>
  </si>
  <si>
    <t>HIV tyrimas</t>
  </si>
  <si>
    <t>7.1.</t>
  </si>
  <si>
    <t>Imunochromatografinis ( kasetės). Pilnas rinkinys tyrimui atlikti. Tyrimo jautrumas ir specifiškumas &gt;95%.</t>
  </si>
  <si>
    <t>9.</t>
  </si>
  <si>
    <t>Kombinuotas SARS-CoV-2/gripo A ir B/ RSV/Adeno virusų tyrimas</t>
  </si>
  <si>
    <t>9.1.</t>
  </si>
  <si>
    <t>vnt.</t>
  </si>
  <si>
    <t xml:space="preserve">vnt. </t>
  </si>
  <si>
    <t>Pirkimo dalies pavadinimas</t>
  </si>
  <si>
    <t>Reikalavimai (techninės charakteristikos)</t>
  </si>
  <si>
    <t>Mato vnt.</t>
  </si>
  <si>
    <t>Vieneto įkainis, Eur be PVM</t>
  </si>
  <si>
    <t>22.</t>
  </si>
  <si>
    <t>Ėminių transportinės terpės su paėmėjais</t>
  </si>
  <si>
    <t>22.1.</t>
  </si>
  <si>
    <t>Transportinė terpė su paėmėjais respiratorinių infekcijų sukėlėjams</t>
  </si>
  <si>
    <t>Mėgintuvėlis (1 vnt.) su stabilizuojančia virusų transportine  terpe (be inaktyvatoriaus; 3ml), skirta respiratorinių infekcijų sukėlėjų, jų tarpe ir Covid-19 tyrimui. Komplektacijoje su tamponėliu mėginio paėmimui iš nosiaryklės (2 vnt.); sterilus.</t>
  </si>
  <si>
    <t>22.2.</t>
  </si>
  <si>
    <t>Ginekologinių ėminių transportinė terpė su paėmėju</t>
  </si>
  <si>
    <t>22.3.</t>
  </si>
  <si>
    <t>Rinkinys gimdos kaklelio vėžio prevencijos programai (citologinis tepinėlis imamas 25–34 m. pacien.)</t>
  </si>
  <si>
    <t>Bendra 22 pirkimo dalies pasiūlymo kaina, Eur be PVM:</t>
  </si>
  <si>
    <t>Bendra 22 pirkimo dalies pasiūlymo kaina, Eur su PVM:</t>
  </si>
  <si>
    <t>Bendrieji reikalavimai:</t>
  </si>
  <si>
    <t>1. Prekių pristatymo vieta – VšĮ Antakalnio poliklinika, Antakalnio g. 59, 10207 Vilnius.</t>
  </si>
  <si>
    <t>(Tiekėjo arba jo įgalioto asmens pareigų pavadinimas)</t>
  </si>
  <si>
    <t>(Vardas ir pavardė)</t>
  </si>
  <si>
    <t>Prelimi-narus poreikis</t>
  </si>
  <si>
    <t>2. Siūlomos medicininės prekės turi būti paženklintos CE ženklu (turi turėti CE sertifikatą), turi būti aprobuotos Lietuvos Respublikoje, turi turėti saugos duomenų lapus (kai taikoma).</t>
  </si>
  <si>
    <t>3. Prekių galiojimo terminas turi būti ne trumpesnis kaip 6 (šeši) mėn. nuo pristatymo dienos (taikoma 1-9 pirkimo dalims).</t>
  </si>
  <si>
    <t>4. Prekių kiekis yra preliminarus. Perkančioji organizacija prekes pirkimo sutarties galiojimo metu planuoja pirkti pagal atskirus užsakymus, atsižvelgdama į perkančiosios organizacijos poreikį, kuris priklauso nuo aplinkybių, neprognozuojamų pirkimo metu (perkamų prekių kiekis priklauso nuo pirkimo sutarties vykdymo metu iškylančio poreikio, keičiantis gydymo įstaigos poreikiams, pacientų skaičiui). Perkančioji organizacija pirkimo sutarties galiojimo metu neįsipareigoja išpirkti viso numatyto preliminaraus prekių/tyrimų kiekio. Perkančioji organizacija, atsižvelgdama į jos poreikius, pasilieką teisę koreguoti perkamų prekių/tyrimų kiekį, nei nurodytas preliminarus prekių/tyrimų kiekis, ir įsigyti arba mažesnį prekių/tyrimų kiekį, arba didesnį prekių/tyrimų kiekį (perkamas kiekis negali didėti daugiau kaip 30 proc. numatyto preliminaraus prekių/tyrimų kiekio). Perkamų prekių/tyrimų kiekį sumažinus ar padidinus, šių prekių/tyrimų pirkimui lieka galioti pirkimo sutarties sąlygos ir vienos prekės/tyrimo fiksuotas įkainis.</t>
  </si>
  <si>
    <t>5. Tiekėjas įsipareigoja nuosekliai vykdyti pirkimo sutartį, tiekti prekes, kurių kokybė ir kiti kriterijai atitinka keliamus prekėms galiojančius standartus, atlikti kitus įsipareigojimus, nustatytus pirkimo sutartyje ir šioje specifikacijoje.</t>
  </si>
  <si>
    <t xml:space="preserve">6. Esant būtinumui, perkančiosios organizacijos prašymu, tiekėjas privalės pateikti siūlomų prekių pavyzdžių. Ant siūlomų prekių pavyzdžių turi būti pažymėtas pozicijos numeris. Visus prekių pavyzdžius tiekėjas privalo pateikti savo sąskaita. Pateikti prekių pavyzdžiai tiekėjui grąžinami nebus. Kai kurie pateikti prekių pavyzdžiai gali būti išbandyti. Perkančioji organizacija neįsipareigoja apmokėti už pateiktus išbandyti prekių pavyzdžius. Tuo atveju, jeigu įvertinus pateiktus siūlomus prekių pavyzdžius ir/ar pasiūlyme esančius prekių gamintojų katalogus ir/ar prekių gamintojų parengtus bei tiekėjo patvirtintus siūlomų prekių aprašus paaiškėja, kad siūlomos prekės neatitinka konkurso sąlygose nustatytų reikalavimų arba jeigu tiekėjas perkančiosios organizacijos prašymu nepateikia prekių pavyzdžių įvertinti ir/ar prekių gamintojų katalogų ir/ar prekių gamintojų parengtų bei tiekėjo patvirtintų siūlomų prekių aprašų, tiekėjo pasiūlymas bus laikomas neatitinkančiu konkurso sąlygose nustatytų reikalavimų. </t>
  </si>
  <si>
    <t>Reagentų ir papildomų priemonių klinikiniams tyrimams atlikti, transportinių terpių bei pagalbinių priemonių laboratorijai techninė specifikacija</t>
  </si>
  <si>
    <t>(Parašas**)</t>
  </si>
  <si>
    <t>**Kadangi pirkimas vykdomas CVP IS priemonėmis ir yra reikalaujama pasiūlymą pasirašyti saugiu elektroniniu parašu, šio dokumento atskirai pasirašyti neprivaloma.</t>
  </si>
  <si>
    <t>PVM suma, Eur*</t>
  </si>
  <si>
    <t>Imunochromatografinis ( kasetės). Pilnas rinkinys tyrimui atlikti. Tyrimo jautrumas ir specifiškumas &gt;95%. Tiriamoji medžiaga serumas.</t>
  </si>
  <si>
    <t>Imunochromatografinis su integruota kontrole, skirtas Helicobacter pylori antigeno nustatymui išmatose (kasetės). Pilnas rinkinys tyrimui atlikti. Testo jautrumas ir specifiškumas &gt;95%.
Pareikalavus, pateikti siūlomą pakuotę  išbandymui. Jei yra poreikis, pavyzdžių likutis gali būti grąžinamas.</t>
  </si>
  <si>
    <t>Imunochromatografinis su integruota kontrole (kasetės).  Pilnas rinkinys tyrimui atlikti. Tyrimo jautrumas ir specifiškumas &gt;95%. 
Pareikalavus, pateikti siūlomą pakuotę  išbandymui. Jei yra poreikis, pavyzdžių likutis gali būti grąžinamas.</t>
  </si>
  <si>
    <t>Siūlome ThinPrep Preservcyt solution terpę su indeliu ir su steriliu paėmėju tinkamais gimdos kaklelio nuograndoms paimti. Siūloma terpė su paėmėju yra tinkama ginekologinių ėminių citologiniams tyrimams bei molekuliniams žmogaus papilomos ir lytiškai plintančių infekcijų tyrimams. Siūloma terpė yra patvirtinta gimdos kaklelio patikros programai, ŽPV atrankiniams tyrimams atlikti (kartu su pasiūlymu pateikiame molekulinių tyrimų gamintojo Seegene reagentų metodikos 5-ame psl. yra nurodyta reikalaujama informacija). Ėminys skystoje terpėje ginekologiniams tyrimams yra stabilus 90 dienų (metodikos 12-ame psl), o molekuliniams žmogaus papilomos bei lytiškai plintančių infekcijų tyrimams - 42 dienas (kartu su pasiūlymu pateikiamos metodikos 11-ame psl).</t>
  </si>
  <si>
    <t>Hangzhou AllTest Biotech, Multi-Drug 10 Drugs Rapid Test Panel</t>
  </si>
  <si>
    <t>Hangzhou AllTest Biotech, HIV 1.2 Rapid Test Cassette, IHI-402</t>
  </si>
  <si>
    <t>Hangzhou AllTest Biotech, HBsAg Rapid Test Cassette, IHBSG-402</t>
  </si>
  <si>
    <t>Hangzhou AllTest Biotech, HCV Rapid Test Cassette, IHC-402</t>
  </si>
  <si>
    <t>Hangzhou AllTest Biotech, Strep A Rapid Test Cassette, IST-502</t>
  </si>
  <si>
    <t>Testu galima 10 narkotinių medžiagų: amfetaminai, barbituratai, benzodiazepinai, kokainas, marichuana, metadonas, metamfetaminas, metilendioksimetamfetaminas MDMA, opiatai, tricikliniai antidepresantai. Tiriamoji medžiaga - šlapimas.</t>
  </si>
  <si>
    <t>Imunochromatografinis (kasetės). Pilnas rinkinys tyrimui atlikti. Tyrimo jautrumas ir specifiškumas 100%. Tiriamoji medžiaga bendras kraujas, serumas, plazma.</t>
  </si>
  <si>
    <t>Imunochromatografinis  kasetės). Pilnas rinkinys tyrimui atlikti. Tyrimo jautrumas 99,8% ir specifiškumas 100%.</t>
  </si>
  <si>
    <t>Imunochromatografinis (kasetės) . Pilnas rinkinys tyrimui atlikti. Tyrimo jautrumas 99,87% ir specifiškumas 99,86%.</t>
  </si>
  <si>
    <t xml:space="preserve">Imunochromatografinis su integruota kontrole (kasetės).  Pilnas rinkinys tyrimui atlikti. Tyrimo jautrumas 95,1% ir specifiškumas 97,8%. </t>
  </si>
  <si>
    <t>Hologic "ThinPrep PAP test Imager kit" 500 vnt (kodas 70662-004)</t>
  </si>
  <si>
    <t>Mėgintuvėlis (1 vnt.) su stabilizuojančia virusų transportine  terpe (be inaktyvatoriaus; 3ml), skirta respiratorinių infekcijų sukėlėjų, jų tarpe ir Covid-19 tyrimui. Komplektacijoje siūloma indelis su terpe ir 2 sterilūs tamponėliai mėginio paėmimui iš nosiaryklės (2 vnt.)</t>
  </si>
  <si>
    <t>PVM (5%), Eur*:</t>
  </si>
  <si>
    <t>Hangzhou AllTest Biotech, H. pylori Antigen Rapid Test Cassette, IHP-602</t>
  </si>
  <si>
    <t>Hangzhou AllTest Biotech, SARS-COV-2/Influenza A+B/RSV/Adenovirus Antigen Combo Rapid Test, IRT-545</t>
  </si>
  <si>
    <t>Imunochromatografinis (kasetės). Pilnas rinkinys tyrimui atlikti. Tyrimai privalo būti atliekami vienoje kasetėje. Tyrimų specifiškumas turi būti ne mažesnis nei 99 %, tyrimų jautrumas - ne mažesnis nei 90 %. Tiriamoji medžiaga - nosies, nosiaryklės ėminiai.</t>
  </si>
  <si>
    <t>Imunochromatografinis ( kasetės). Pilnas rinkinys tyrimui atlikti. Tyrimai atliekami vienoje kasetėje. Tyrimų specifiškumas 99 %, tyrimų jautrumas - 95 %. Tiriamoji medžiaga - nosies, nosiaryklės ėminiai.</t>
  </si>
  <si>
    <t>Imunochromatografinis su integruota kontrole, skirtas Helicobacter pylori antigeno nustatymui išmatose (kasetės). Pilnas rinkinys tyrimui atlikti. Testo jautrumas 98,8% ir specifiškumas 98,4%.</t>
  </si>
  <si>
    <r>
      <t xml:space="preserve">Tiekėjo siūlomų prekių charakteristikos </t>
    </r>
    <r>
      <rPr>
        <i/>
        <sz val="10"/>
        <rFont val="Times New Roman"/>
        <family val="1"/>
        <charset val="186"/>
      </rPr>
      <t>(privaloma užpildyti)</t>
    </r>
  </si>
  <si>
    <r>
      <t xml:space="preserve">Tiekėjo siūlomų prekių charakteris-tikos </t>
    </r>
    <r>
      <rPr>
        <i/>
        <sz val="10"/>
        <color rgb="FF000000"/>
        <rFont val="Times New Roman"/>
        <family val="1"/>
        <charset val="186"/>
      </rPr>
      <t>(privaloma užpildyti)</t>
    </r>
  </si>
  <si>
    <r>
      <t>Tiekėjas privalo pateikti terpės indelius su paėmėjais tinkamais gimdos kaklelio nuograndoms paimti. Siūloma terpė su paėmėju turi būti tinkama ginekologinių ėminių citologiniams tyrimams bei molekuliniams žmogaus papilomos ir lytiškai plintančių infekcijų tyrimams. Terpės turi būti patvirtintos gimdos kaklelio patikros programai, ŽPV atrankiniams tyrimams atlikti (</t>
    </r>
    <r>
      <rPr>
        <i/>
        <sz val="10"/>
        <color rgb="FF000000"/>
        <rFont val="Times New Roman"/>
        <family val="1"/>
        <charset val="186"/>
      </rPr>
      <t>kartu su pasiūlymu pateikti molekulinių tyrimų gamintojo patvirtinančius dokumentus</t>
    </r>
    <r>
      <rPr>
        <sz val="10"/>
        <color rgb="FF000000"/>
        <rFont val="Times New Roman"/>
        <family val="1"/>
        <charset val="186"/>
      </rPr>
      <t>). Ėminys skystoje terpėje ginekologiniams tyrimams privalo būti stabilus ne mažiau kaip 6 savaites, o molekuliniams žmogaus papilomos bei lytiškai plintančių infekcijų tyrimams - ne mažiau kaip 30 dienų (</t>
    </r>
    <r>
      <rPr>
        <i/>
        <sz val="10"/>
        <color rgb="FF000000"/>
        <rFont val="Times New Roman"/>
        <family val="1"/>
        <charset val="186"/>
      </rPr>
      <t>kartu su pasiūlymu pateikti patvirtinančius dokumentus</t>
    </r>
    <r>
      <rPr>
        <sz val="10"/>
        <color rgb="FF000000"/>
        <rFont val="Times New Roman"/>
        <family val="1"/>
        <charset val="186"/>
      </rPr>
      <t>).</t>
    </r>
  </si>
  <si>
    <r>
      <t xml:space="preserve">Tiekėjas privalo pateikti visas priemones, reikalingas tiriamosios medžiagos paėmimui ir paruošimui (terpių indeliai, paėmėjai, stikleliai, filtrai, </t>
    </r>
    <r>
      <rPr>
        <i/>
        <sz val="10"/>
        <color rgb="FF000000"/>
        <rFont val="Times New Roman"/>
        <family val="1"/>
        <charset val="186"/>
      </rPr>
      <t>ThinPrep terpė</t>
    </r>
    <r>
      <rPr>
        <sz val="10"/>
        <color rgb="FF000000"/>
        <rFont val="Times New Roman"/>
        <family val="1"/>
        <charset val="186"/>
      </rPr>
      <t xml:space="preserve"> arba lygiavertė (neapsiribojant)). Terpės turi būti patvirtintos gimdos kaklelio patikros programai, ŽPV atrankiniams tyrimams atlikti (</t>
    </r>
    <r>
      <rPr>
        <i/>
        <sz val="10"/>
        <color rgb="FF000000"/>
        <rFont val="Times New Roman"/>
        <family val="1"/>
        <charset val="186"/>
      </rPr>
      <t>kartu su pasiūlymu pateikti molekulinių tyrimų gamintojo patvirtinančius dokumentus</t>
    </r>
    <r>
      <rPr>
        <sz val="10"/>
        <color rgb="FF000000"/>
        <rFont val="Times New Roman"/>
        <family val="1"/>
        <charset val="186"/>
      </rPr>
      <t>). Ėminys skystoje terpėje ginekologiniams tyrimams privalo būti stabilus ne mažiau kaip 6 savaites, o molekuliniams žmogaus papilomos bei lytiškai plintančių infekcijų tyrimams - ne mažiau kaip 30 dienų (</t>
    </r>
    <r>
      <rPr>
        <i/>
        <sz val="10"/>
        <color rgb="FF000000"/>
        <rFont val="Times New Roman"/>
        <family val="1"/>
        <charset val="186"/>
      </rPr>
      <t>kartu su pasiūlymu pateikti patvirtinančius dokumentus</t>
    </r>
    <r>
      <rPr>
        <sz val="10"/>
        <color rgb="FF000000"/>
        <rFont val="Times New Roman"/>
        <family val="1"/>
        <charset val="186"/>
      </rPr>
      <t>).</t>
    </r>
  </si>
  <si>
    <r>
      <t>*Tais atvejais, kai pagal galiojančius Lietuvos Respublikos teisės aktus tiekėjui nereikia mokėti PVM, tiekėjas turi nurodyti: 1) priežastis, dėl kurių PVM nemoka; 2 ) lentelėje prie kainos skaičiais žodžius „be PVM“</t>
    </r>
    <r>
      <rPr>
        <sz val="10"/>
        <color rgb="FF000000"/>
        <rFont val="Times New Roman"/>
        <family val="1"/>
        <charset val="186"/>
      </rPr>
      <t>.</t>
    </r>
  </si>
  <si>
    <t>Siūlome Hologic rinkinį "ThinPrep PAP test Imager kit", į kurį įeina visos priemoneės, reikalingos tiriamosios medžiagos paėmimui ir paruošimui (terpių indeliai, paėmėjai, stikleliai, filtrai, ThinPrep terpė). Terpė yra patvirtinta gimdos kaklelio patikros programai, ŽPV atrankiniams tyrimams atlikti (kartu su pasiūlymu pateikiama molekulinių tyrimų gamintojo Seegene metodika, kurios 5-ame psl. nurodyta informacija). Ėminys skystoje terpėje ginekologiniams tyrimams yra stabilus 90 dienų (metodikos 12-ame psl), o molekuliniams žmogaus papilomos bei lytiškai plintančių infekcijų tyrimams - 42 dienas (kartu su pasiūlymu pateikiamos metodikos 11-ame psl).</t>
  </si>
  <si>
    <t>Siūloma pakuotė</t>
  </si>
  <si>
    <t>100 vnt.</t>
  </si>
  <si>
    <t>500 vnt.</t>
  </si>
  <si>
    <t>Siūlomos pakuotės kaina Eur be PVM</t>
  </si>
  <si>
    <t>250 vnt.</t>
  </si>
  <si>
    <t xml:space="preserve">Disposable Swab, N500, (kodas P043P00301-500) </t>
  </si>
  <si>
    <t>Siūlomų pakuočių skaičius nurodytam perkamam kiekiui</t>
  </si>
  <si>
    <t>Rovers Medica Devices "Sterile Cervex-Brush" (kodas 380100-431)</t>
  </si>
  <si>
    <t xml:space="preserve">Mėginio paėmėjas iš nosiaryklės (100 vnt.), (kodas SWAB/B-100); </t>
  </si>
  <si>
    <t xml:space="preserve">Hologic "ThinPrep Preservcyt Solution" 250 vnt. (kodas 70098-002); </t>
  </si>
  <si>
    <t>Viešųjų pirkimų specialistė</t>
  </si>
  <si>
    <t>Lina Alesienė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</si>
</sst>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quot;.&quot;mmm"/>
  </numFmts>
  <fonts count="14" x14ac:knownFonts="1">
    <font>
      <sz val="11"/>
      <color rgb="FF000000"/>
      <name val="Calibri"/>
      <family val="2"/>
      <charset val="186"/>
    </font>
    <font>
      <sz val="12"/>
      <color rgb="FF000000"/>
      <name val="Times New Roman"/>
      <family val="1"/>
      <charset val="186"/>
    </font>
    <font>
      <sz val="10"/>
      <color rgb="FF000000"/>
      <name val="Times New Roman"/>
      <family val="1"/>
      <charset val="186"/>
    </font>
    <font>
      <b/>
      <u/>
      <sz val="10"/>
      <color rgb="FF000000"/>
      <name val="Times New Roman"/>
      <family val="1"/>
      <charset val="186"/>
    </font>
    <font>
      <b/>
      <sz val="10"/>
      <color rgb="FF000000"/>
      <name val="Times New Roman"/>
      <family val="1"/>
      <charset val="186"/>
    </font>
    <font>
      <b/>
      <sz val="10"/>
      <name val="Times New Roman"/>
      <family val="1"/>
      <charset val="186"/>
    </font>
    <font>
      <i/>
      <sz val="10"/>
      <name val="Times New Roman"/>
      <family val="1"/>
      <charset val="186"/>
    </font>
    <font>
      <i/>
      <sz val="10"/>
      <color rgb="FF000000"/>
      <name val="Times New Roman"/>
      <family val="1"/>
      <charset val="186"/>
    </font>
    <font>
      <b/>
      <i/>
      <sz val="10"/>
      <color rgb="FF000000"/>
      <name val="Times New Roman"/>
      <family val="1"/>
      <charset val="186"/>
    </font>
    <font>
      <sz val="11"/>
      <color rgb="FFFF0000"/>
      <name val="Calibri"/>
      <family val="2"/>
      <charset val="186"/>
    </font>
    <font>
      <b/>
      <sz val="10"/>
      <color rgb="FF000000"/>
      <name val="Times New Roman"/>
      <family val="1"/>
    </font>
    <font>
      <sz val="10"/>
      <name val="Times New Roman"/>
      <family val="1"/>
    </font>
    <font>
      <sz val="10"/>
      <name val="Times New Roman"/>
      <family val="1"/>
      <charset val="186"/>
    </font>
    <font>
      <sz val="11"/>
      <name val="Calibri"/>
      <family val="2"/>
      <charset val="186"/>
    </font>
  </fonts>
  <fills count="8">
    <fill>
      <patternFill patternType="none"/>
    </fill>
    <fill>
      <patternFill patternType="gray125"/>
    </fill>
    <fill>
      <patternFill patternType="solid">
        <fgColor rgb="FFFFFFFF"/>
        <bgColor rgb="FFFFFFFF"/>
      </patternFill>
    </fill>
    <fill>
      <patternFill patternType="solid">
        <fgColor theme="0" tint="-0.14999847407452621"/>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14999847407452621"/>
        <bgColor rgb="FFFFFFFF"/>
      </patternFill>
    </fill>
    <fill>
      <patternFill patternType="solid">
        <fgColor theme="0"/>
        <bgColor rgb="FFFFFFFF"/>
      </patternFill>
    </fill>
  </fills>
  <borders count="17">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top style="thin">
        <color rgb="FF000000"/>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rgb="FF000000"/>
      </left>
      <right style="thin">
        <color indexed="64"/>
      </right>
      <top style="thin">
        <color rgb="FF000000"/>
      </top>
      <bottom/>
      <diagonal/>
    </border>
    <border>
      <left style="thin">
        <color rgb="FF000000"/>
      </left>
      <right style="thin">
        <color indexed="64"/>
      </right>
      <top/>
      <bottom style="thin">
        <color rgb="FF000000"/>
      </bottom>
      <diagonal/>
    </border>
    <border>
      <left style="thin">
        <color rgb="FF000000"/>
      </left>
      <right/>
      <top/>
      <bottom/>
      <diagonal/>
    </border>
    <border>
      <left/>
      <right style="thin">
        <color indexed="64"/>
      </right>
      <top/>
      <bottom/>
      <diagonal/>
    </border>
    <border>
      <left/>
      <right style="thin">
        <color indexed="64"/>
      </right>
      <top style="thin">
        <color indexed="64"/>
      </top>
      <bottom style="thin">
        <color indexed="64"/>
      </bottom>
      <diagonal/>
    </border>
    <border>
      <left style="thin">
        <color rgb="FF000000"/>
      </left>
      <right style="thin">
        <color indexed="64"/>
      </right>
      <top/>
      <bottom/>
      <diagonal/>
    </border>
  </borders>
  <cellStyleXfs count="1">
    <xf numFmtId="0" fontId="0" fillId="0" borderId="0"/>
  </cellStyleXfs>
  <cellXfs count="75">
    <xf numFmtId="0" fontId="0" fillId="0" borderId="0" xfId="0"/>
    <xf numFmtId="0" fontId="1" fillId="0" borderId="0" xfId="0" applyFont="1" applyAlignment="1">
      <alignment vertical="center"/>
    </xf>
    <xf numFmtId="0" fontId="0" fillId="0" borderId="0" xfId="0" applyAlignment="1">
      <alignment vertical="center"/>
    </xf>
    <xf numFmtId="0" fontId="1" fillId="0" borderId="0" xfId="0" applyFont="1" applyAlignment="1">
      <alignment horizontal="center" vertical="center"/>
    </xf>
    <xf numFmtId="0" fontId="0" fillId="0" borderId="0" xfId="0" applyAlignment="1">
      <alignment horizontal="center" vertical="center"/>
    </xf>
    <xf numFmtId="0" fontId="4" fillId="0" borderId="1" xfId="0" applyFont="1" applyBorder="1" applyAlignment="1">
      <alignment horizontal="center" vertical="center" wrapText="1"/>
    </xf>
    <xf numFmtId="0" fontId="8" fillId="0" borderId="1" xfId="0" applyFont="1" applyBorder="1" applyAlignment="1">
      <alignment horizontal="center" vertical="center" wrapText="1"/>
    </xf>
    <xf numFmtId="0" fontId="8" fillId="2"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2" borderId="1" xfId="0" applyFont="1" applyFill="1" applyBorder="1" applyAlignment="1">
      <alignment horizontal="center" vertical="center" wrapText="1"/>
    </xf>
    <xf numFmtId="0" fontId="7" fillId="0" borderId="0" xfId="0" applyFont="1" applyAlignment="1">
      <alignment horizontal="center" vertical="center" wrapText="1"/>
    </xf>
    <xf numFmtId="0" fontId="2" fillId="0" borderId="0" xfId="0" applyFont="1" applyAlignment="1">
      <alignment horizontal="center" vertical="center" wrapText="1"/>
    </xf>
    <xf numFmtId="0" fontId="2" fillId="0" borderId="1" xfId="0" applyFont="1" applyBorder="1" applyAlignment="1">
      <alignment horizontal="left" vertical="center" wrapText="1"/>
    </xf>
    <xf numFmtId="0" fontId="3" fillId="0" borderId="0" xfId="0" applyFont="1" applyAlignment="1">
      <alignment horizontal="center" vertical="center" wrapText="1"/>
    </xf>
    <xf numFmtId="0" fontId="2" fillId="0" borderId="6" xfId="0" applyFont="1" applyBorder="1" applyAlignment="1">
      <alignment horizontal="center" vertical="center" wrapText="1"/>
    </xf>
    <xf numFmtId="0" fontId="4" fillId="3" borderId="1"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4" borderId="4" xfId="0" applyFont="1" applyFill="1" applyBorder="1" applyAlignment="1">
      <alignment horizontal="center" vertical="center" wrapText="1"/>
    </xf>
    <xf numFmtId="2" fontId="2" fillId="4" borderId="5" xfId="0" applyNumberFormat="1" applyFont="1" applyFill="1" applyBorder="1" applyAlignment="1">
      <alignment horizontal="center" vertical="center" wrapText="1"/>
    </xf>
    <xf numFmtId="2" fontId="2" fillId="4" borderId="4" xfId="0" applyNumberFormat="1" applyFont="1" applyFill="1" applyBorder="1" applyAlignment="1">
      <alignment horizontal="center" vertical="center" wrapText="1"/>
    </xf>
    <xf numFmtId="2" fontId="2" fillId="4" borderId="3" xfId="0" applyNumberFormat="1" applyFont="1" applyFill="1" applyBorder="1" applyAlignment="1">
      <alignment horizontal="center" vertical="center" wrapText="1"/>
    </xf>
    <xf numFmtId="2" fontId="2" fillId="4" borderId="1" xfId="0" applyNumberFormat="1" applyFont="1" applyFill="1" applyBorder="1" applyAlignment="1">
      <alignment horizontal="center" vertical="center" wrapText="1"/>
    </xf>
    <xf numFmtId="0" fontId="2" fillId="4" borderId="4" xfId="0" applyFont="1" applyFill="1" applyBorder="1" applyAlignment="1">
      <alignment horizontal="left" vertical="center" wrapText="1"/>
    </xf>
    <xf numFmtId="0" fontId="2" fillId="4" borderId="1" xfId="0" applyFont="1" applyFill="1" applyBorder="1" applyAlignment="1">
      <alignment horizontal="left" vertical="center" wrapText="1"/>
    </xf>
    <xf numFmtId="164" fontId="4" fillId="5" borderId="3" xfId="0" applyNumberFormat="1" applyFont="1" applyFill="1" applyBorder="1" applyAlignment="1">
      <alignment horizontal="center" vertical="center" wrapText="1"/>
    </xf>
    <xf numFmtId="164" fontId="4" fillId="5" borderId="1" xfId="0" applyNumberFormat="1" applyFont="1" applyFill="1" applyBorder="1" applyAlignment="1">
      <alignment horizontal="center" vertical="center" wrapText="1"/>
    </xf>
    <xf numFmtId="164" fontId="4" fillId="5" borderId="2" xfId="0" applyNumberFormat="1" applyFont="1" applyFill="1" applyBorder="1" applyAlignment="1">
      <alignment horizontal="center" vertical="center" wrapText="1"/>
    </xf>
    <xf numFmtId="0" fontId="4" fillId="6" borderId="1" xfId="0" applyFont="1" applyFill="1" applyBorder="1" applyAlignment="1">
      <alignment horizontal="center" vertical="center" wrapText="1"/>
    </xf>
    <xf numFmtId="2" fontId="9" fillId="0" borderId="0" xfId="0" applyNumberFormat="1" applyFont="1" applyAlignment="1">
      <alignment horizontal="center" vertical="center"/>
    </xf>
    <xf numFmtId="0" fontId="4" fillId="3" borderId="3" xfId="0" applyFont="1" applyFill="1" applyBorder="1" applyAlignment="1">
      <alignment horizontal="center" vertical="center" wrapText="1"/>
    </xf>
    <xf numFmtId="0" fontId="8" fillId="0" borderId="3" xfId="0" applyFont="1" applyBorder="1" applyAlignment="1">
      <alignment horizontal="center" vertical="center" wrapText="1"/>
    </xf>
    <xf numFmtId="2" fontId="2" fillId="0" borderId="3" xfId="0" applyNumberFormat="1" applyFont="1" applyBorder="1" applyAlignment="1">
      <alignment horizontal="center" vertical="center" wrapText="1"/>
    </xf>
    <xf numFmtId="0" fontId="10" fillId="3" borderId="8" xfId="0" applyFont="1" applyFill="1" applyBorder="1" applyAlignment="1">
      <alignment horizontal="center" vertical="center" wrapText="1"/>
    </xf>
    <xf numFmtId="0" fontId="2" fillId="0" borderId="9" xfId="0" applyFont="1" applyBorder="1" applyAlignment="1">
      <alignment horizontal="center" vertical="center" wrapText="1"/>
    </xf>
    <xf numFmtId="0" fontId="4" fillId="3" borderId="8" xfId="0" applyFont="1" applyFill="1" applyBorder="1" applyAlignment="1">
      <alignment horizontal="center" vertical="center" wrapText="1"/>
    </xf>
    <xf numFmtId="2" fontId="0" fillId="0" borderId="0" xfId="0" applyNumberFormat="1" applyAlignment="1">
      <alignment vertical="center"/>
    </xf>
    <xf numFmtId="0" fontId="11" fillId="0" borderId="1" xfId="0" applyFont="1" applyBorder="1" applyAlignment="1">
      <alignment horizontal="center" vertical="center" wrapText="1"/>
    </xf>
    <xf numFmtId="0" fontId="0" fillId="0" borderId="8" xfId="0" applyBorder="1" applyAlignment="1">
      <alignment vertical="center"/>
    </xf>
    <xf numFmtId="0" fontId="2" fillId="0" borderId="2" xfId="0" applyFont="1" applyBorder="1" applyAlignment="1">
      <alignment horizontal="center" vertical="center" wrapText="1"/>
    </xf>
    <xf numFmtId="0" fontId="2" fillId="0" borderId="4" xfId="0" applyFont="1" applyBorder="1" applyAlignment="1">
      <alignment horizontal="center" vertical="center" wrapText="1"/>
    </xf>
    <xf numFmtId="0" fontId="2" fillId="2" borderId="2"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4" fillId="5" borderId="13" xfId="0" applyFont="1" applyFill="1" applyBorder="1" applyAlignment="1">
      <alignment horizontal="center" vertical="center" wrapText="1"/>
    </xf>
    <xf numFmtId="0" fontId="4" fillId="5" borderId="0" xfId="0" applyFont="1" applyFill="1" applyAlignment="1">
      <alignment horizontal="center" vertical="center" wrapText="1"/>
    </xf>
    <xf numFmtId="0" fontId="4" fillId="5" borderId="14" xfId="0" applyFont="1" applyFill="1" applyBorder="1" applyAlignment="1">
      <alignment horizontal="center" vertical="center" wrapText="1"/>
    </xf>
    <xf numFmtId="0" fontId="2" fillId="0" borderId="0" xfId="0" applyFont="1" applyAlignment="1">
      <alignment horizontal="right" vertical="center" wrapText="1"/>
    </xf>
    <xf numFmtId="0" fontId="4" fillId="0" borderId="0" xfId="0" applyFont="1" applyAlignment="1">
      <alignment horizontal="center" vertical="center" wrapText="1"/>
    </xf>
    <xf numFmtId="0" fontId="4" fillId="0" borderId="0" xfId="0" applyFont="1" applyAlignment="1">
      <alignment horizontal="left" vertical="center" wrapText="1"/>
    </xf>
    <xf numFmtId="0" fontId="2" fillId="0" borderId="0" xfId="0" applyFont="1" applyAlignment="1">
      <alignment horizontal="left" vertical="center" wrapText="1"/>
    </xf>
    <xf numFmtId="0" fontId="3" fillId="0" borderId="0" xfId="0" applyFont="1" applyAlignment="1">
      <alignment horizontal="center" vertical="center" wrapText="1"/>
    </xf>
    <xf numFmtId="0" fontId="4" fillId="5" borderId="1" xfId="0" applyFont="1" applyFill="1" applyBorder="1" applyAlignment="1">
      <alignment horizontal="left" vertical="center" wrapText="1"/>
    </xf>
    <xf numFmtId="0" fontId="2" fillId="0" borderId="0" xfId="0" applyFont="1" applyAlignment="1">
      <alignment horizontal="center" vertical="center" wrapText="1"/>
    </xf>
    <xf numFmtId="0" fontId="7" fillId="0" borderId="0" xfId="0" applyFont="1" applyAlignment="1">
      <alignment horizontal="left" vertical="center" wrapText="1"/>
    </xf>
    <xf numFmtId="0" fontId="4" fillId="6" borderId="1" xfId="0" applyFont="1" applyFill="1" applyBorder="1" applyAlignment="1">
      <alignment horizontal="right" vertical="center" wrapText="1"/>
    </xf>
    <xf numFmtId="0" fontId="2" fillId="0" borderId="7" xfId="0" applyFont="1" applyBorder="1" applyAlignment="1">
      <alignment horizontal="center" vertical="center" wrapText="1"/>
    </xf>
    <xf numFmtId="2" fontId="2" fillId="0" borderId="11" xfId="0" applyNumberFormat="1" applyFont="1" applyBorder="1" applyAlignment="1">
      <alignment horizontal="center" vertical="center" wrapText="1"/>
    </xf>
    <xf numFmtId="2" fontId="2" fillId="0" borderId="12" xfId="0" applyNumberFormat="1" applyFont="1" applyBorder="1" applyAlignment="1">
      <alignment horizontal="center" vertical="center" wrapText="1"/>
    </xf>
    <xf numFmtId="2" fontId="2" fillId="0" borderId="2" xfId="0" applyNumberFormat="1" applyFont="1" applyBorder="1" applyAlignment="1">
      <alignment horizontal="center" vertical="center" wrapText="1"/>
    </xf>
    <xf numFmtId="2" fontId="2" fillId="0" borderId="4" xfId="0" applyNumberFormat="1" applyFont="1" applyBorder="1" applyAlignment="1">
      <alignment horizontal="center" vertical="center" wrapText="1"/>
    </xf>
    <xf numFmtId="2" fontId="9" fillId="4" borderId="0" xfId="0" applyNumberFormat="1" applyFont="1" applyFill="1" applyAlignment="1">
      <alignment horizontal="center" vertical="center"/>
    </xf>
    <xf numFmtId="0" fontId="12" fillId="0" borderId="8" xfId="0" applyFont="1" applyBorder="1" applyAlignment="1">
      <alignment horizontal="center" vertical="center" wrapText="1"/>
    </xf>
    <xf numFmtId="2" fontId="12" fillId="0" borderId="8" xfId="0" applyNumberFormat="1" applyFont="1" applyBorder="1" applyAlignment="1">
      <alignment horizontal="center" vertical="center" wrapText="1"/>
    </xf>
    <xf numFmtId="0" fontId="13" fillId="0" borderId="8" xfId="0" applyFont="1" applyBorder="1" applyAlignment="1">
      <alignment horizontal="center" vertical="center"/>
    </xf>
    <xf numFmtId="2" fontId="12" fillId="0" borderId="10" xfId="0" applyNumberFormat="1" applyFont="1" applyBorder="1" applyAlignment="1">
      <alignment horizontal="center" vertical="center" wrapText="1"/>
    </xf>
    <xf numFmtId="0" fontId="4" fillId="6" borderId="3" xfId="0" applyFont="1" applyFill="1" applyBorder="1" applyAlignment="1">
      <alignment horizontal="right" vertical="center" wrapText="1"/>
    </xf>
    <xf numFmtId="0" fontId="12" fillId="0" borderId="15" xfId="0" applyFont="1" applyBorder="1" applyAlignment="1">
      <alignment horizontal="center" vertical="center" wrapText="1"/>
    </xf>
    <xf numFmtId="2" fontId="2" fillId="0" borderId="16" xfId="0" applyNumberFormat="1" applyFont="1" applyBorder="1" applyAlignment="1">
      <alignment horizontal="center" vertical="center" wrapText="1"/>
    </xf>
    <xf numFmtId="2" fontId="2" fillId="0" borderId="8" xfId="0" applyNumberFormat="1" applyFont="1" applyBorder="1" applyAlignment="1">
      <alignment horizontal="center" vertical="center" wrapText="1"/>
    </xf>
    <xf numFmtId="2" fontId="4" fillId="7" borderId="8" xfId="0" applyNumberFormat="1" applyFont="1" applyFill="1" applyBorder="1" applyAlignment="1">
      <alignment horizontal="center" vertical="center" wrapText="1"/>
    </xf>
    <xf numFmtId="2" fontId="4" fillId="2" borderId="8" xfId="0" applyNumberFormat="1" applyFont="1" applyFill="1" applyBorder="1" applyAlignment="1">
      <alignment horizontal="center" vertical="center" wrapText="1"/>
    </xf>
    <xf numFmtId="0" fontId="2" fillId="0" borderId="6" xfId="0" applyFont="1" applyBorder="1" applyAlignment="1">
      <alignment horizontal="center" vertical="center" wrapText="1"/>
    </xf>
    <xf numFmtId="0" fontId="2" fillId="0" borderId="2" xfId="0" applyFont="1" applyBorder="1" applyAlignment="1">
      <alignment horizontal="left" vertical="center" wrapText="1"/>
    </xf>
    <xf numFmtId="0" fontId="2" fillId="0" borderId="4" xfId="0" applyFont="1" applyBorder="1" applyAlignment="1">
      <alignment horizontal="left" vertical="center" wrapText="1"/>
    </xf>
  </cellXfs>
  <cellStyles count="1">
    <cellStyle name="Normal" xfId="0" builtinId="0"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49"/>
  <sheetViews>
    <sheetView tabSelected="1" topLeftCell="A30" workbookViewId="0">
      <selection activeCell="M28" sqref="M28"/>
    </sheetView>
  </sheetViews>
  <sheetFormatPr defaultColWidth="8.88671875" defaultRowHeight="14.4" x14ac:dyDescent="0.3"/>
  <cols>
    <col min="1" max="1" width="8.5546875" style="2" customWidth="1"/>
    <col min="2" max="2" width="21" style="2" customWidth="1"/>
    <col min="3" max="3" width="41.6640625" style="2" customWidth="1"/>
    <col min="4" max="4" width="7.88671875" style="2" customWidth="1"/>
    <col min="5" max="5" width="8.109375" style="2" customWidth="1"/>
    <col min="6" max="6" width="44" style="2" customWidth="1"/>
    <col min="7" max="7" width="31.6640625" style="2" customWidth="1"/>
    <col min="8" max="8" width="14.33203125" style="4" customWidth="1"/>
    <col min="9" max="9" width="14.109375" style="2" customWidth="1"/>
    <col min="10" max="10" width="13.77734375" style="2" customWidth="1"/>
    <col min="11" max="11" width="11.88671875" style="2" customWidth="1"/>
    <col min="12" max="12" width="9.109375" style="2" customWidth="1"/>
    <col min="13" max="16384" width="8.88671875" style="2"/>
  </cols>
  <sheetData>
    <row r="1" spans="1:12" x14ac:dyDescent="0.3">
      <c r="A1" s="47" t="s">
        <v>0</v>
      </c>
      <c r="B1" s="47"/>
      <c r="C1" s="47"/>
      <c r="D1" s="47"/>
      <c r="E1" s="47"/>
      <c r="F1" s="47"/>
      <c r="G1" s="47"/>
      <c r="H1" s="47"/>
      <c r="I1" s="47"/>
      <c r="J1" s="47"/>
      <c r="K1" s="47"/>
    </row>
    <row r="2" spans="1:12" ht="15.75" customHeight="1" x14ac:dyDescent="0.3">
      <c r="A2" s="51" t="s">
        <v>67</v>
      </c>
      <c r="B2" s="51"/>
      <c r="C2" s="51"/>
      <c r="D2" s="51"/>
      <c r="E2" s="51"/>
      <c r="F2" s="51"/>
      <c r="G2" s="51"/>
      <c r="H2" s="51"/>
      <c r="I2" s="51"/>
      <c r="J2" s="51"/>
      <c r="K2" s="51"/>
    </row>
    <row r="3" spans="1:12" ht="15.75" customHeight="1" x14ac:dyDescent="0.3">
      <c r="A3" s="13"/>
      <c r="B3" s="13"/>
      <c r="C3" s="13"/>
      <c r="D3" s="13"/>
      <c r="E3" s="13"/>
      <c r="F3" s="13"/>
      <c r="G3" s="13"/>
      <c r="H3" s="13"/>
      <c r="I3" s="13"/>
      <c r="J3" s="13"/>
      <c r="K3" s="13"/>
    </row>
    <row r="4" spans="1:12" x14ac:dyDescent="0.3">
      <c r="A4" s="48" t="s">
        <v>1</v>
      </c>
      <c r="B4" s="48"/>
      <c r="C4" s="48"/>
      <c r="D4" s="48"/>
      <c r="E4" s="48"/>
      <c r="F4" s="48"/>
      <c r="G4" s="48"/>
      <c r="H4" s="48"/>
      <c r="I4" s="48"/>
      <c r="J4" s="48"/>
      <c r="K4" s="48"/>
    </row>
    <row r="5" spans="1:12" x14ac:dyDescent="0.3">
      <c r="A5" s="11"/>
      <c r="B5" s="11"/>
      <c r="C5" s="11"/>
      <c r="D5" s="11"/>
      <c r="E5" s="11"/>
      <c r="F5" s="11"/>
      <c r="G5" s="11"/>
      <c r="H5" s="11"/>
      <c r="I5" s="11"/>
      <c r="J5" s="11"/>
      <c r="K5" s="11"/>
    </row>
    <row r="6" spans="1:12" ht="79.8" customHeight="1" x14ac:dyDescent="0.3">
      <c r="A6" s="15" t="s">
        <v>2</v>
      </c>
      <c r="B6" s="16" t="s">
        <v>3</v>
      </c>
      <c r="C6" s="16" t="s">
        <v>4</v>
      </c>
      <c r="D6" s="16" t="s">
        <v>5</v>
      </c>
      <c r="E6" s="16" t="s">
        <v>6</v>
      </c>
      <c r="F6" s="17" t="s">
        <v>93</v>
      </c>
      <c r="G6" s="17" t="s">
        <v>7</v>
      </c>
      <c r="H6" s="16" t="s">
        <v>8</v>
      </c>
      <c r="I6" s="16" t="s">
        <v>9</v>
      </c>
      <c r="J6" s="16" t="s">
        <v>70</v>
      </c>
      <c r="K6" s="16" t="s">
        <v>10</v>
      </c>
    </row>
    <row r="7" spans="1:12" x14ac:dyDescent="0.3">
      <c r="A7" s="26" t="s">
        <v>11</v>
      </c>
      <c r="B7" s="52" t="s">
        <v>12</v>
      </c>
      <c r="C7" s="52"/>
      <c r="D7" s="52"/>
      <c r="E7" s="52"/>
      <c r="F7" s="52"/>
      <c r="G7" s="52"/>
      <c r="H7" s="52"/>
      <c r="I7" s="52"/>
      <c r="J7" s="52"/>
      <c r="K7" s="52"/>
    </row>
    <row r="8" spans="1:12" ht="72.599999999999994" customHeight="1" x14ac:dyDescent="0.3">
      <c r="A8" s="18" t="s">
        <v>13</v>
      </c>
      <c r="B8" s="24" t="s">
        <v>14</v>
      </c>
      <c r="C8" s="24" t="s">
        <v>73</v>
      </c>
      <c r="D8" s="19" t="s">
        <v>15</v>
      </c>
      <c r="E8" s="19">
        <v>5000</v>
      </c>
      <c r="F8" s="24" t="s">
        <v>84</v>
      </c>
      <c r="G8" s="19" t="s">
        <v>79</v>
      </c>
      <c r="H8" s="21">
        <v>0.6</v>
      </c>
      <c r="I8" s="20">
        <f>H8*E8</f>
        <v>3000</v>
      </c>
      <c r="J8" s="21">
        <f>K8-I8</f>
        <v>150</v>
      </c>
      <c r="K8" s="21">
        <f>I8*1.05</f>
        <v>3150</v>
      </c>
      <c r="L8" s="30"/>
    </row>
    <row r="9" spans="1:12" x14ac:dyDescent="0.3">
      <c r="A9" s="27" t="s">
        <v>16</v>
      </c>
      <c r="B9" s="52" t="s">
        <v>17</v>
      </c>
      <c r="C9" s="52"/>
      <c r="D9" s="52"/>
      <c r="E9" s="52"/>
      <c r="F9" s="52"/>
      <c r="G9" s="52"/>
      <c r="H9" s="52"/>
      <c r="I9" s="52"/>
      <c r="J9" s="52"/>
      <c r="K9" s="52"/>
    </row>
    <row r="10" spans="1:12" ht="87.6" customHeight="1" x14ac:dyDescent="0.3">
      <c r="A10" s="18" t="s">
        <v>18</v>
      </c>
      <c r="B10" s="25" t="s">
        <v>19</v>
      </c>
      <c r="C10" s="25" t="s">
        <v>72</v>
      </c>
      <c r="D10" s="18" t="s">
        <v>15</v>
      </c>
      <c r="E10" s="18">
        <v>3000</v>
      </c>
      <c r="F10" s="25" t="s">
        <v>92</v>
      </c>
      <c r="G10" s="18" t="s">
        <v>88</v>
      </c>
      <c r="H10" s="23">
        <v>0.9</v>
      </c>
      <c r="I10" s="22">
        <f>H10*E10</f>
        <v>2700</v>
      </c>
      <c r="J10" s="23">
        <f>K10-I10</f>
        <v>135</v>
      </c>
      <c r="K10" s="23">
        <f>I10*1.05</f>
        <v>2835</v>
      </c>
      <c r="L10" s="30"/>
    </row>
    <row r="11" spans="1:12" x14ac:dyDescent="0.3">
      <c r="A11" s="27" t="s">
        <v>20</v>
      </c>
      <c r="B11" s="52" t="s">
        <v>21</v>
      </c>
      <c r="C11" s="52"/>
      <c r="D11" s="52"/>
      <c r="E11" s="52"/>
      <c r="F11" s="52"/>
      <c r="G11" s="52"/>
      <c r="H11" s="52"/>
      <c r="I11" s="52"/>
      <c r="J11" s="52"/>
      <c r="K11" s="52"/>
    </row>
    <row r="12" spans="1:12" ht="71.400000000000006" customHeight="1" x14ac:dyDescent="0.3">
      <c r="A12" s="18" t="s">
        <v>22</v>
      </c>
      <c r="B12" s="25" t="s">
        <v>23</v>
      </c>
      <c r="C12" s="25" t="s">
        <v>24</v>
      </c>
      <c r="D12" s="18" t="s">
        <v>41</v>
      </c>
      <c r="E12" s="18">
        <v>1000</v>
      </c>
      <c r="F12" s="25" t="s">
        <v>80</v>
      </c>
      <c r="G12" s="18" t="s">
        <v>75</v>
      </c>
      <c r="H12" s="23">
        <v>2.6</v>
      </c>
      <c r="I12" s="22">
        <f>H12*E12</f>
        <v>2600</v>
      </c>
      <c r="J12" s="23">
        <f>K12-I12</f>
        <v>130</v>
      </c>
      <c r="K12" s="23">
        <f>I12*1.05</f>
        <v>2730</v>
      </c>
      <c r="L12" s="61"/>
    </row>
    <row r="13" spans="1:12" x14ac:dyDescent="0.3">
      <c r="A13" s="27" t="s">
        <v>25</v>
      </c>
      <c r="B13" s="52" t="s">
        <v>26</v>
      </c>
      <c r="C13" s="52"/>
      <c r="D13" s="52"/>
      <c r="E13" s="52"/>
      <c r="F13" s="52"/>
      <c r="G13" s="52"/>
      <c r="H13" s="52"/>
      <c r="I13" s="52"/>
      <c r="J13" s="52"/>
      <c r="K13" s="52"/>
    </row>
    <row r="14" spans="1:12" ht="43.8" customHeight="1" x14ac:dyDescent="0.3">
      <c r="A14" s="18" t="s">
        <v>27</v>
      </c>
      <c r="B14" s="25" t="s">
        <v>28</v>
      </c>
      <c r="C14" s="25" t="s">
        <v>71</v>
      </c>
      <c r="D14" s="18" t="s">
        <v>41</v>
      </c>
      <c r="E14" s="18">
        <v>12000</v>
      </c>
      <c r="F14" s="25" t="s">
        <v>81</v>
      </c>
      <c r="G14" s="18" t="s">
        <v>78</v>
      </c>
      <c r="H14" s="18">
        <v>0.52</v>
      </c>
      <c r="I14" s="22">
        <f>H14*E14</f>
        <v>6240</v>
      </c>
      <c r="J14" s="23">
        <f>K14-I14</f>
        <v>312</v>
      </c>
      <c r="K14" s="23">
        <f>I14*1.05</f>
        <v>6552</v>
      </c>
      <c r="L14" s="30"/>
    </row>
    <row r="15" spans="1:12" x14ac:dyDescent="0.3">
      <c r="A15" s="27" t="s">
        <v>29</v>
      </c>
      <c r="B15" s="52" t="s">
        <v>30</v>
      </c>
      <c r="C15" s="52"/>
      <c r="D15" s="52"/>
      <c r="E15" s="52"/>
      <c r="F15" s="52"/>
      <c r="G15" s="52"/>
      <c r="H15" s="52"/>
      <c r="I15" s="52"/>
      <c r="J15" s="52"/>
      <c r="K15" s="52"/>
    </row>
    <row r="16" spans="1:12" ht="30.6" customHeight="1" x14ac:dyDescent="0.3">
      <c r="A16" s="18" t="s">
        <v>31</v>
      </c>
      <c r="B16" s="25" t="s">
        <v>30</v>
      </c>
      <c r="C16" s="25" t="s">
        <v>32</v>
      </c>
      <c r="D16" s="18" t="s">
        <v>41</v>
      </c>
      <c r="E16" s="18">
        <v>2000</v>
      </c>
      <c r="F16" s="25" t="s">
        <v>83</v>
      </c>
      <c r="G16" s="18" t="s">
        <v>77</v>
      </c>
      <c r="H16" s="18">
        <v>0.52</v>
      </c>
      <c r="I16" s="22">
        <f>H16*E16</f>
        <v>1040</v>
      </c>
      <c r="J16" s="23">
        <f>K16-I16</f>
        <v>52</v>
      </c>
      <c r="K16" s="23">
        <f>I16*1.05</f>
        <v>1092</v>
      </c>
      <c r="L16" s="30"/>
    </row>
    <row r="17" spans="1:14" x14ac:dyDescent="0.3">
      <c r="A17" s="27" t="s">
        <v>33</v>
      </c>
      <c r="B17" s="52" t="s">
        <v>34</v>
      </c>
      <c r="C17" s="52"/>
      <c r="D17" s="52"/>
      <c r="E17" s="52"/>
      <c r="F17" s="52"/>
      <c r="G17" s="52"/>
      <c r="H17" s="52"/>
      <c r="I17" s="52"/>
      <c r="J17" s="52"/>
      <c r="K17" s="52"/>
    </row>
    <row r="18" spans="1:14" ht="37.200000000000003" customHeight="1" x14ac:dyDescent="0.3">
      <c r="A18" s="18" t="s">
        <v>35</v>
      </c>
      <c r="B18" s="25" t="s">
        <v>34</v>
      </c>
      <c r="C18" s="25" t="s">
        <v>36</v>
      </c>
      <c r="D18" s="18" t="s">
        <v>41</v>
      </c>
      <c r="E18" s="18">
        <v>2500</v>
      </c>
      <c r="F18" s="25" t="s">
        <v>82</v>
      </c>
      <c r="G18" s="18" t="s">
        <v>76</v>
      </c>
      <c r="H18" s="18">
        <v>0.68</v>
      </c>
      <c r="I18" s="22">
        <f>H18*E18</f>
        <v>1700.0000000000002</v>
      </c>
      <c r="J18" s="23">
        <f>K18-I18</f>
        <v>85</v>
      </c>
      <c r="K18" s="23">
        <f>I18*1.05</f>
        <v>1785.0000000000002</v>
      </c>
      <c r="L18" s="30"/>
    </row>
    <row r="19" spans="1:14" x14ac:dyDescent="0.3">
      <c r="A19" s="28" t="s">
        <v>37</v>
      </c>
      <c r="B19" s="52" t="s">
        <v>38</v>
      </c>
      <c r="C19" s="52"/>
      <c r="D19" s="52"/>
      <c r="E19" s="52"/>
      <c r="F19" s="52"/>
      <c r="G19" s="52"/>
      <c r="H19" s="52"/>
      <c r="I19" s="52"/>
      <c r="J19" s="52"/>
      <c r="K19" s="52"/>
    </row>
    <row r="20" spans="1:14" ht="70.8" customHeight="1" x14ac:dyDescent="0.3">
      <c r="A20" s="18" t="s">
        <v>39</v>
      </c>
      <c r="B20" s="25" t="s">
        <v>38</v>
      </c>
      <c r="C20" s="25" t="s">
        <v>91</v>
      </c>
      <c r="D20" s="18" t="s">
        <v>41</v>
      </c>
      <c r="E20" s="18">
        <v>1000</v>
      </c>
      <c r="F20" s="25" t="s">
        <v>90</v>
      </c>
      <c r="G20" s="18" t="s">
        <v>89</v>
      </c>
      <c r="H20" s="23">
        <v>3.6</v>
      </c>
      <c r="I20" s="23">
        <f>H20*E20</f>
        <v>3600</v>
      </c>
      <c r="J20" s="23">
        <f>K20-I20</f>
        <v>180</v>
      </c>
      <c r="K20" s="23">
        <f>I20*1.05</f>
        <v>3780</v>
      </c>
      <c r="L20" s="30"/>
    </row>
    <row r="21" spans="1:14" x14ac:dyDescent="0.3">
      <c r="A21" s="53"/>
      <c r="B21" s="53"/>
      <c r="C21" s="53"/>
      <c r="D21" s="53"/>
      <c r="E21" s="53"/>
      <c r="F21" s="53"/>
      <c r="G21" s="53"/>
      <c r="H21" s="53"/>
      <c r="I21" s="11"/>
      <c r="J21" s="11"/>
      <c r="K21" s="11"/>
    </row>
    <row r="22" spans="1:14" x14ac:dyDescent="0.3">
      <c r="A22" s="11"/>
      <c r="B22" s="11"/>
      <c r="C22" s="11"/>
      <c r="D22" s="11"/>
      <c r="E22" s="11"/>
      <c r="F22" s="11"/>
      <c r="G22" s="11"/>
      <c r="H22" s="11"/>
      <c r="I22" s="11"/>
      <c r="J22" s="11"/>
      <c r="K22" s="11"/>
    </row>
    <row r="23" spans="1:14" ht="92.4" x14ac:dyDescent="0.3">
      <c r="A23" s="15" t="s">
        <v>2</v>
      </c>
      <c r="B23" s="15" t="s">
        <v>42</v>
      </c>
      <c r="C23" s="15" t="s">
        <v>43</v>
      </c>
      <c r="D23" s="15" t="s">
        <v>44</v>
      </c>
      <c r="E23" s="29" t="s">
        <v>61</v>
      </c>
      <c r="F23" s="16" t="s">
        <v>94</v>
      </c>
      <c r="G23" s="16" t="s">
        <v>7</v>
      </c>
      <c r="H23" s="15" t="s">
        <v>45</v>
      </c>
      <c r="I23" s="31" t="s">
        <v>9</v>
      </c>
      <c r="J23" s="34" t="s">
        <v>99</v>
      </c>
      <c r="K23" s="34" t="s">
        <v>102</v>
      </c>
      <c r="L23" s="36" t="s">
        <v>105</v>
      </c>
    </row>
    <row r="24" spans="1:14" x14ac:dyDescent="0.3">
      <c r="A24" s="6">
        <v>1</v>
      </c>
      <c r="B24" s="6">
        <v>2</v>
      </c>
      <c r="C24" s="6">
        <v>3</v>
      </c>
      <c r="D24" s="6">
        <v>4</v>
      </c>
      <c r="E24" s="7">
        <v>5</v>
      </c>
      <c r="F24" s="6">
        <v>6</v>
      </c>
      <c r="G24" s="6">
        <v>7</v>
      </c>
      <c r="H24" s="6">
        <v>8</v>
      </c>
      <c r="I24" s="32">
        <v>9</v>
      </c>
      <c r="J24" s="35"/>
      <c r="K24" s="35"/>
      <c r="L24" s="39"/>
    </row>
    <row r="25" spans="1:14" ht="14.55" customHeight="1" x14ac:dyDescent="0.3">
      <c r="A25" s="5" t="s">
        <v>46</v>
      </c>
      <c r="B25" s="44" t="s">
        <v>47</v>
      </c>
      <c r="C25" s="45"/>
      <c r="D25" s="45"/>
      <c r="E25" s="45"/>
      <c r="F25" s="45"/>
      <c r="G25" s="45"/>
      <c r="H25" s="45"/>
      <c r="I25" s="45"/>
      <c r="J25" s="45"/>
      <c r="K25" s="45"/>
      <c r="L25" s="46"/>
    </row>
    <row r="26" spans="1:14" ht="61.95" customHeight="1" x14ac:dyDescent="0.3">
      <c r="A26" s="42" t="s">
        <v>48</v>
      </c>
      <c r="B26" s="73" t="s">
        <v>49</v>
      </c>
      <c r="C26" s="73" t="s">
        <v>50</v>
      </c>
      <c r="D26" s="40" t="s">
        <v>40</v>
      </c>
      <c r="E26" s="42">
        <v>1000</v>
      </c>
      <c r="F26" s="73" t="s">
        <v>86</v>
      </c>
      <c r="G26" s="38" t="s">
        <v>107</v>
      </c>
      <c r="H26" s="59">
        <f>I26/E26</f>
        <v>1.85</v>
      </c>
      <c r="I26" s="57">
        <f>K26*L26+K27*L27</f>
        <v>1850</v>
      </c>
      <c r="J26" s="62" t="s">
        <v>100</v>
      </c>
      <c r="K26" s="63">
        <v>175</v>
      </c>
      <c r="L26" s="64">
        <v>10</v>
      </c>
      <c r="M26" s="4"/>
    </row>
    <row r="27" spans="1:14" ht="26.4" x14ac:dyDescent="0.3">
      <c r="A27" s="43"/>
      <c r="B27" s="74"/>
      <c r="C27" s="74"/>
      <c r="D27" s="41"/>
      <c r="E27" s="43"/>
      <c r="F27" s="74"/>
      <c r="G27" s="38" t="s">
        <v>104</v>
      </c>
      <c r="H27" s="60"/>
      <c r="I27" s="58"/>
      <c r="J27" s="62" t="s">
        <v>101</v>
      </c>
      <c r="K27" s="65">
        <v>50</v>
      </c>
      <c r="L27" s="64">
        <v>2</v>
      </c>
      <c r="M27" s="4"/>
      <c r="N27" s="4"/>
    </row>
    <row r="28" spans="1:14" ht="123" customHeight="1" x14ac:dyDescent="0.3">
      <c r="A28" s="42" t="s">
        <v>51</v>
      </c>
      <c r="B28" s="73" t="s">
        <v>52</v>
      </c>
      <c r="C28" s="73" t="s">
        <v>95</v>
      </c>
      <c r="D28" s="40" t="s">
        <v>40</v>
      </c>
      <c r="E28" s="42">
        <v>10000</v>
      </c>
      <c r="F28" s="73" t="s">
        <v>74</v>
      </c>
      <c r="G28" s="38" t="s">
        <v>108</v>
      </c>
      <c r="H28" s="59">
        <f>I28/E28</f>
        <v>1.8</v>
      </c>
      <c r="I28" s="57">
        <f>K28*L28+K29*L29</f>
        <v>18000</v>
      </c>
      <c r="J28" s="62" t="s">
        <v>103</v>
      </c>
      <c r="K28" s="63">
        <v>325</v>
      </c>
      <c r="L28" s="64">
        <v>40</v>
      </c>
    </row>
    <row r="29" spans="1:14" ht="87.6" customHeight="1" x14ac:dyDescent="0.3">
      <c r="A29" s="43"/>
      <c r="B29" s="74"/>
      <c r="C29" s="74"/>
      <c r="D29" s="41"/>
      <c r="E29" s="43"/>
      <c r="F29" s="74"/>
      <c r="G29" s="8" t="s">
        <v>106</v>
      </c>
      <c r="H29" s="60"/>
      <c r="I29" s="68"/>
      <c r="J29" s="62" t="s">
        <v>100</v>
      </c>
      <c r="K29" s="65">
        <v>50</v>
      </c>
      <c r="L29" s="64">
        <v>100</v>
      </c>
      <c r="M29" s="37"/>
      <c r="N29" s="37"/>
    </row>
    <row r="30" spans="1:14" ht="180.6" customHeight="1" x14ac:dyDescent="0.3">
      <c r="A30" s="9" t="s">
        <v>53</v>
      </c>
      <c r="B30" s="12" t="s">
        <v>54</v>
      </c>
      <c r="C30" s="12" t="s">
        <v>96</v>
      </c>
      <c r="D30" s="8" t="s">
        <v>40</v>
      </c>
      <c r="E30" s="9">
        <v>2000</v>
      </c>
      <c r="F30" s="12" t="s">
        <v>98</v>
      </c>
      <c r="G30" s="8" t="s">
        <v>85</v>
      </c>
      <c r="H30" s="33">
        <f>I30/E30</f>
        <v>5</v>
      </c>
      <c r="I30" s="69">
        <f>K30*L30</f>
        <v>10000</v>
      </c>
      <c r="J30" s="67" t="s">
        <v>101</v>
      </c>
      <c r="K30" s="63">
        <v>2500</v>
      </c>
      <c r="L30" s="64">
        <f>E30/500</f>
        <v>4</v>
      </c>
    </row>
    <row r="31" spans="1:14" x14ac:dyDescent="0.3">
      <c r="A31" s="55" t="s">
        <v>55</v>
      </c>
      <c r="B31" s="55"/>
      <c r="C31" s="55"/>
      <c r="D31" s="55"/>
      <c r="E31" s="55"/>
      <c r="F31" s="55"/>
      <c r="G31" s="55"/>
      <c r="H31" s="66"/>
      <c r="I31" s="70">
        <f>SUM(I26:I30)</f>
        <v>29850</v>
      </c>
      <c r="J31" s="11"/>
      <c r="K31" s="11"/>
      <c r="L31" s="11"/>
      <c r="M31" s="11"/>
    </row>
    <row r="32" spans="1:14" x14ac:dyDescent="0.3">
      <c r="A32" s="55" t="s">
        <v>87</v>
      </c>
      <c r="B32" s="55"/>
      <c r="C32" s="55"/>
      <c r="D32" s="55"/>
      <c r="E32" s="55"/>
      <c r="F32" s="55"/>
      <c r="G32" s="55"/>
      <c r="H32" s="66"/>
      <c r="I32" s="71">
        <f>I33-I31</f>
        <v>1492.5</v>
      </c>
      <c r="J32" s="11"/>
      <c r="K32" s="11"/>
      <c r="L32" s="11"/>
      <c r="M32" s="11"/>
    </row>
    <row r="33" spans="1:11" x14ac:dyDescent="0.3">
      <c r="A33" s="55" t="s">
        <v>56</v>
      </c>
      <c r="B33" s="55"/>
      <c r="C33" s="55"/>
      <c r="D33" s="55"/>
      <c r="E33" s="55"/>
      <c r="F33" s="55"/>
      <c r="G33" s="55"/>
      <c r="H33" s="66"/>
      <c r="I33" s="71">
        <f>I31*1.05</f>
        <v>31342.5</v>
      </c>
      <c r="J33" s="11"/>
      <c r="K33" s="11"/>
    </row>
    <row r="34" spans="1:11" ht="13.5" customHeight="1" x14ac:dyDescent="0.3">
      <c r="A34" s="10"/>
      <c r="B34" s="10"/>
      <c r="C34" s="10"/>
      <c r="D34" s="10"/>
      <c r="E34" s="10"/>
      <c r="F34" s="10"/>
      <c r="G34" s="10"/>
      <c r="H34" s="10"/>
      <c r="I34" s="10"/>
      <c r="J34" s="11"/>
      <c r="K34" s="11"/>
    </row>
    <row r="35" spans="1:11" ht="33.75" customHeight="1" x14ac:dyDescent="0.3">
      <c r="A35" s="54" t="s">
        <v>97</v>
      </c>
      <c r="B35" s="54"/>
      <c r="C35" s="54"/>
      <c r="D35" s="54"/>
      <c r="E35" s="54"/>
      <c r="F35" s="54"/>
      <c r="G35" s="54"/>
      <c r="H35" s="54"/>
      <c r="I35" s="54"/>
      <c r="J35" s="11"/>
      <c r="K35" s="11"/>
    </row>
    <row r="36" spans="1:11" ht="13.5" customHeight="1" x14ac:dyDescent="0.3">
      <c r="A36" s="10"/>
      <c r="B36" s="10"/>
      <c r="C36" s="10"/>
      <c r="D36" s="10"/>
      <c r="E36" s="10"/>
      <c r="F36" s="10"/>
      <c r="G36" s="10"/>
      <c r="H36" s="10"/>
      <c r="I36" s="10"/>
      <c r="J36" s="11"/>
      <c r="K36" s="11"/>
    </row>
    <row r="37" spans="1:11" x14ac:dyDescent="0.3">
      <c r="A37" s="49" t="s">
        <v>57</v>
      </c>
      <c r="B37" s="49"/>
      <c r="C37" s="49"/>
      <c r="D37" s="49"/>
      <c r="E37" s="49"/>
      <c r="F37" s="49"/>
      <c r="G37" s="49"/>
      <c r="H37" s="49"/>
      <c r="I37" s="49"/>
      <c r="J37" s="11"/>
      <c r="K37" s="11"/>
    </row>
    <row r="38" spans="1:11" x14ac:dyDescent="0.3">
      <c r="A38" s="50" t="s">
        <v>58</v>
      </c>
      <c r="B38" s="50"/>
      <c r="C38" s="50"/>
      <c r="D38" s="50"/>
      <c r="E38" s="50"/>
      <c r="F38" s="50"/>
      <c r="G38" s="50"/>
      <c r="H38" s="50"/>
      <c r="I38" s="50"/>
      <c r="J38" s="11"/>
      <c r="K38" s="11"/>
    </row>
    <row r="39" spans="1:11" x14ac:dyDescent="0.3">
      <c r="A39" s="50" t="s">
        <v>62</v>
      </c>
      <c r="B39" s="50"/>
      <c r="C39" s="50"/>
      <c r="D39" s="50"/>
      <c r="E39" s="50"/>
      <c r="F39" s="50"/>
      <c r="G39" s="50"/>
      <c r="H39" s="50"/>
      <c r="I39" s="50"/>
      <c r="J39" s="11"/>
      <c r="K39" s="11"/>
    </row>
    <row r="40" spans="1:11" x14ac:dyDescent="0.3">
      <c r="A40" s="50" t="s">
        <v>63</v>
      </c>
      <c r="B40" s="50"/>
      <c r="C40" s="50"/>
      <c r="D40" s="50"/>
      <c r="E40" s="50"/>
      <c r="F40" s="50"/>
      <c r="G40" s="50"/>
      <c r="H40" s="50"/>
      <c r="I40" s="50"/>
      <c r="J40" s="11"/>
      <c r="K40" s="11"/>
    </row>
    <row r="41" spans="1:11" ht="61.8" customHeight="1" x14ac:dyDescent="0.3">
      <c r="A41" s="50" t="s">
        <v>64</v>
      </c>
      <c r="B41" s="50"/>
      <c r="C41" s="50"/>
      <c r="D41" s="50"/>
      <c r="E41" s="50"/>
      <c r="F41" s="50"/>
      <c r="G41" s="50"/>
      <c r="H41" s="50"/>
      <c r="I41" s="50"/>
      <c r="J41" s="11"/>
      <c r="K41" s="11"/>
    </row>
    <row r="42" spans="1:11" ht="15.6" customHeight="1" x14ac:dyDescent="0.3">
      <c r="A42" s="50" t="s">
        <v>65</v>
      </c>
      <c r="B42" s="50"/>
      <c r="C42" s="50"/>
      <c r="D42" s="50"/>
      <c r="E42" s="50"/>
      <c r="F42" s="50"/>
      <c r="G42" s="50"/>
      <c r="H42" s="50"/>
      <c r="I42" s="50"/>
      <c r="J42" s="11"/>
      <c r="K42" s="11"/>
    </row>
    <row r="43" spans="1:11" ht="61.2" customHeight="1" x14ac:dyDescent="0.3">
      <c r="A43" s="50" t="s">
        <v>66</v>
      </c>
      <c r="B43" s="50"/>
      <c r="C43" s="50"/>
      <c r="D43" s="50"/>
      <c r="E43" s="50"/>
      <c r="F43" s="50"/>
      <c r="G43" s="50"/>
      <c r="H43" s="50"/>
      <c r="I43" s="50"/>
      <c r="J43" s="11"/>
      <c r="K43" s="11"/>
    </row>
    <row r="44" spans="1:11" ht="35.25" customHeight="1" x14ac:dyDescent="0.3">
      <c r="A44" s="11"/>
      <c r="B44" s="11"/>
      <c r="C44" s="11"/>
      <c r="D44" s="11"/>
      <c r="E44" s="11"/>
      <c r="F44" s="11"/>
      <c r="G44" s="11"/>
      <c r="H44" s="11"/>
      <c r="I44" s="11"/>
      <c r="J44" s="11"/>
      <c r="K44" s="11"/>
    </row>
    <row r="45" spans="1:11" x14ac:dyDescent="0.3">
      <c r="A45" s="72" t="s">
        <v>109</v>
      </c>
      <c r="B45" s="72"/>
      <c r="C45" s="11"/>
      <c r="D45" s="14"/>
      <c r="E45" s="11"/>
      <c r="F45" s="11"/>
      <c r="G45" s="72" t="s">
        <v>110</v>
      </c>
      <c r="H45" s="72"/>
      <c r="I45" s="11"/>
      <c r="J45" s="11"/>
      <c r="K45" s="11"/>
    </row>
    <row r="46" spans="1:11" ht="34.200000000000003" customHeight="1" x14ac:dyDescent="0.3">
      <c r="A46" s="56" t="s">
        <v>59</v>
      </c>
      <c r="B46" s="56"/>
      <c r="C46" s="11"/>
      <c r="D46" s="11" t="s">
        <v>68</v>
      </c>
      <c r="E46" s="11"/>
      <c r="F46" s="11"/>
      <c r="G46" s="56" t="s">
        <v>60</v>
      </c>
      <c r="H46" s="56"/>
      <c r="I46" s="11"/>
      <c r="J46" s="11"/>
      <c r="K46" s="11"/>
    </row>
    <row r="47" spans="1:11" x14ac:dyDescent="0.3">
      <c r="A47" s="11"/>
      <c r="B47" s="11"/>
      <c r="C47" s="11"/>
      <c r="D47" s="11"/>
      <c r="E47" s="11"/>
      <c r="F47" s="11"/>
      <c r="G47" s="11"/>
      <c r="H47" s="11"/>
      <c r="I47" s="11"/>
      <c r="J47" s="11"/>
      <c r="K47" s="11"/>
    </row>
    <row r="48" spans="1:11" x14ac:dyDescent="0.3">
      <c r="A48" s="54" t="s">
        <v>69</v>
      </c>
      <c r="B48" s="54"/>
      <c r="C48" s="54"/>
      <c r="D48" s="54"/>
      <c r="E48" s="54"/>
      <c r="F48" s="54"/>
      <c r="G48" s="54"/>
      <c r="H48" s="54"/>
      <c r="I48" s="54"/>
      <c r="J48" s="11"/>
      <c r="K48" s="11"/>
    </row>
    <row r="49" spans="1:11" ht="15.6" x14ac:dyDescent="0.3">
      <c r="A49" s="1"/>
      <c r="B49" s="1"/>
      <c r="C49" s="1"/>
      <c r="D49" s="1"/>
      <c r="E49" s="1"/>
      <c r="F49" s="1"/>
      <c r="G49" s="1"/>
      <c r="H49" s="3"/>
      <c r="I49" s="1"/>
      <c r="J49" s="1"/>
      <c r="K49" s="1"/>
    </row>
  </sheetData>
  <mergeCells count="44">
    <mergeCell ref="A43:I43"/>
    <mergeCell ref="A48:I48"/>
    <mergeCell ref="A31:H31"/>
    <mergeCell ref="A32:H32"/>
    <mergeCell ref="A40:I40"/>
    <mergeCell ref="A46:B46"/>
    <mergeCell ref="G46:H46"/>
    <mergeCell ref="A35:I35"/>
    <mergeCell ref="A33:H33"/>
    <mergeCell ref="A38:I38"/>
    <mergeCell ref="A41:I41"/>
    <mergeCell ref="A45:B45"/>
    <mergeCell ref="G45:H45"/>
    <mergeCell ref="A1:K1"/>
    <mergeCell ref="A4:K4"/>
    <mergeCell ref="A37:I37"/>
    <mergeCell ref="A39:I39"/>
    <mergeCell ref="A42:I42"/>
    <mergeCell ref="A2:K2"/>
    <mergeCell ref="B15:K15"/>
    <mergeCell ref="B17:K17"/>
    <mergeCell ref="B19:K19"/>
    <mergeCell ref="A21:H21"/>
    <mergeCell ref="B7:K7"/>
    <mergeCell ref="B9:K9"/>
    <mergeCell ref="B11:K11"/>
    <mergeCell ref="B13:K13"/>
    <mergeCell ref="A26:A27"/>
    <mergeCell ref="B26:B27"/>
    <mergeCell ref="B28:B29"/>
    <mergeCell ref="A28:A29"/>
    <mergeCell ref="B25:L25"/>
    <mergeCell ref="C26:C27"/>
    <mergeCell ref="D26:D27"/>
    <mergeCell ref="E26:E27"/>
    <mergeCell ref="F26:F27"/>
    <mergeCell ref="E28:E29"/>
    <mergeCell ref="D28:D29"/>
    <mergeCell ref="C28:C29"/>
    <mergeCell ref="F28:F29"/>
    <mergeCell ref="I28:I29"/>
    <mergeCell ref="H28:H29"/>
    <mergeCell ref="I26:I27"/>
    <mergeCell ref="H26:H27"/>
  </mergeCells>
  <pageMargins left="0.51181102362204722" right="0.51181102362204722" top="0.74803149606299213" bottom="0.55118110236220474" header="0.31496062992125984" footer="0.31496062992125984"/>
  <pageSetup paperSize="9" scale="60" fitToWidth="0"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kumentas" ma:contentTypeID="0x010100CDA682267EFF9E43A6AD1A69CE4FDE35" ma:contentTypeVersion="16" ma:contentTypeDescription="Kurkite naują dokumentą." ma:contentTypeScope="" ma:versionID="78d874bddd3aeb745ff434707d9daf86">
  <xsd:schema xmlns:xsd="http://www.w3.org/2001/XMLSchema" xmlns:xs="http://www.w3.org/2001/XMLSchema" xmlns:p="http://schemas.microsoft.com/office/2006/metadata/properties" xmlns:ns2="07254a45-8beb-40bf-8089-d9c1fbed0123" xmlns:ns3="2a4aba02-29a2-496d-8bf3-6c1a8cc45ff5" targetNamespace="http://schemas.microsoft.com/office/2006/metadata/properties" ma:root="true" ma:fieldsID="3b07d3998ef4ba0b558acf744c79cc91" ns2:_="" ns3:_="">
    <xsd:import namespace="07254a45-8beb-40bf-8089-d9c1fbed0123"/>
    <xsd:import namespace="2a4aba02-29a2-496d-8bf3-6c1a8cc45ff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MediaServiceLocation" minOccurs="0"/>
                <xsd:element ref="ns2:MediaLengthInSeconds" minOccurs="0"/>
                <xsd:element ref="ns3:SharedWithUsers" minOccurs="0"/>
                <xsd:element ref="ns3:SharedWithDetail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254a45-8beb-40bf-8089-d9c1fbed012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Vaizdų žymės" ma:readOnly="false" ma:fieldId="{5cf76f15-5ced-4ddc-b409-7134ff3c332f}" ma:taxonomyMulti="true" ma:sspId="fe21d470-1db3-492d-a2e0-e85fcdb80c5f"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2a4aba02-29a2-496d-8bf3-6c1a8cc45ff5" elementFormDefault="qualified">
    <xsd:import namespace="http://schemas.microsoft.com/office/2006/documentManagement/types"/>
    <xsd:import namespace="http://schemas.microsoft.com/office/infopath/2007/PartnerControls"/>
    <xsd:element name="SharedWithUsers" ma:index="19"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Bendrinta su išsamia informacija" ma:internalName="SharedWithDetails" ma:readOnly="true">
      <xsd:simpleType>
        <xsd:restriction base="dms:Note">
          <xsd:maxLength value="255"/>
        </xsd:restriction>
      </xsd:simpleType>
    </xsd:element>
    <xsd:element name="TaxCatchAll" ma:index="23" nillable="true" ma:displayName="Taxonomy Catch All Column" ma:hidden="true" ma:list="{8adc089c-5130-4f5b-8845-a5fdfda2c525}" ma:internalName="TaxCatchAll" ma:showField="CatchAllData" ma:web="2a4aba02-29a2-496d-8bf3-6c1a8cc45ff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6F8427-9449-43FB-8449-DBB04C0CF88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7254a45-8beb-40bf-8089-d9c1fbed0123"/>
    <ds:schemaRef ds:uri="2a4aba02-29a2-496d-8bf3-6c1a8cc45ff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D8412A0-9AA2-4685-AA04-29041CB3717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1-22 pirkimo dalys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Renata Voverienė</dc:creator>
  <cp:lastModifiedBy>Diamedica | Konkursai</cp:lastModifiedBy>
  <cp:lastPrinted>2023-05-19T05:25:24Z</cp:lastPrinted>
  <dcterms:created xsi:type="dcterms:W3CDTF">2023-03-27T08:33:55Z</dcterms:created>
  <dcterms:modified xsi:type="dcterms:W3CDTF">2023-05-19T11:44:35Z</dcterms:modified>
</cp:coreProperties>
</file>