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xr:revisionPtr revIDLastSave="0" documentId="13_ncr:1_{9F9CEAFC-31DF-4862-BC62-5B2FABCC3D01}" xr6:coauthVersionLast="47" xr6:coauthVersionMax="47" xr10:uidLastSave="{00000000-0000-0000-0000-000000000000}"/>
  <bookViews>
    <workbookView xWindow="-120" yWindow="-120" windowWidth="29040" windowHeight="17640" activeTab="2" xr2:uid="{00000000-000D-0000-FFFF-FFFF00000000}"/>
  </bookViews>
  <sheets>
    <sheet name="Bendrieji reikalavimai" sheetId="9" r:id="rId1"/>
    <sheet name="Reikalavimai" sheetId="3" r:id="rId2"/>
    <sheet name="Pasiūlymo pildymo lapas" sheetId="8" r:id="rId3"/>
  </sheets>
  <definedNames>
    <definedName name="_xlnm.Print_Area" localSheetId="1">Reikalavimai!$A$1:$I$10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8" l="1"/>
  <c r="H75" i="8"/>
  <c r="J75" i="8" s="1"/>
  <c r="H74" i="8"/>
  <c r="J74" i="8" s="1"/>
  <c r="N74" i="8" s="1"/>
  <c r="I74" i="8"/>
  <c r="N75" i="8" l="1"/>
  <c r="P73" i="8"/>
  <c r="H73" i="8"/>
  <c r="J73" i="8" s="1"/>
  <c r="I73" i="8"/>
  <c r="H38" i="8"/>
  <c r="N73" i="8" l="1"/>
  <c r="P72" i="8"/>
  <c r="M72" i="8"/>
  <c r="I72" i="8"/>
  <c r="H72" i="8"/>
  <c r="J72" i="8" s="1"/>
  <c r="P71" i="8"/>
  <c r="M71" i="8"/>
  <c r="I71" i="8"/>
  <c r="H71" i="8"/>
  <c r="J71" i="8" s="1"/>
  <c r="P70" i="8"/>
  <c r="M70" i="8"/>
  <c r="I70" i="8"/>
  <c r="H70" i="8"/>
  <c r="J70" i="8" s="1"/>
  <c r="P69" i="8"/>
  <c r="M69" i="8"/>
  <c r="I69" i="8"/>
  <c r="H69" i="8"/>
  <c r="J69" i="8" s="1"/>
  <c r="P68" i="8"/>
  <c r="M68" i="8"/>
  <c r="I68" i="8"/>
  <c r="H68" i="8"/>
  <c r="J68" i="8" s="1"/>
  <c r="P67" i="8"/>
  <c r="M67" i="8"/>
  <c r="I67" i="8"/>
  <c r="H67" i="8"/>
  <c r="J67" i="8" s="1"/>
  <c r="P66" i="8"/>
  <c r="M66" i="8"/>
  <c r="I66" i="8"/>
  <c r="H66" i="8"/>
  <c r="J66" i="8" s="1"/>
  <c r="P65" i="8"/>
  <c r="M65" i="8"/>
  <c r="I65" i="8"/>
  <c r="H65" i="8"/>
  <c r="J65" i="8" s="1"/>
  <c r="N65" i="8" s="1"/>
  <c r="P64" i="8"/>
  <c r="M64" i="8"/>
  <c r="I64" i="8"/>
  <c r="H64" i="8"/>
  <c r="J64" i="8" s="1"/>
  <c r="P63" i="8"/>
  <c r="M63" i="8"/>
  <c r="I63" i="8"/>
  <c r="H63" i="8"/>
  <c r="J63" i="8" s="1"/>
  <c r="P62" i="8"/>
  <c r="M62" i="8"/>
  <c r="I62" i="8"/>
  <c r="H62" i="8"/>
  <c r="J62" i="8" s="1"/>
  <c r="M61" i="8"/>
  <c r="I61" i="8"/>
  <c r="H61" i="8"/>
  <c r="J61" i="8" s="1"/>
  <c r="P60" i="8"/>
  <c r="M60" i="8"/>
  <c r="I60" i="8"/>
  <c r="H60" i="8"/>
  <c r="J60" i="8" s="1"/>
  <c r="P59" i="8"/>
  <c r="M59" i="8"/>
  <c r="I59" i="8"/>
  <c r="H59" i="8"/>
  <c r="J59" i="8" s="1"/>
  <c r="P58" i="8"/>
  <c r="M58" i="8"/>
  <c r="I58" i="8"/>
  <c r="H58" i="8"/>
  <c r="J58" i="8" s="1"/>
  <c r="P57" i="8"/>
  <c r="M57" i="8"/>
  <c r="I57" i="8"/>
  <c r="H57" i="8"/>
  <c r="J57" i="8" s="1"/>
  <c r="P56" i="8"/>
  <c r="M56" i="8"/>
  <c r="I56" i="8"/>
  <c r="H56" i="8"/>
  <c r="J56" i="8" s="1"/>
  <c r="N56" i="8" s="1"/>
  <c r="P55" i="8"/>
  <c r="M55" i="8"/>
  <c r="I55" i="8"/>
  <c r="H55" i="8"/>
  <c r="J55" i="8" s="1"/>
  <c r="P54" i="8"/>
  <c r="M54" i="8"/>
  <c r="I54" i="8"/>
  <c r="H54" i="8"/>
  <c r="J54" i="8" s="1"/>
  <c r="P53" i="8"/>
  <c r="M53" i="8"/>
  <c r="I53" i="8"/>
  <c r="H53" i="8"/>
  <c r="J53" i="8" s="1"/>
  <c r="N53" i="8" s="1"/>
  <c r="P52" i="8"/>
  <c r="M52" i="8"/>
  <c r="I52" i="8"/>
  <c r="H52" i="8"/>
  <c r="J52" i="8" s="1"/>
  <c r="P51" i="8"/>
  <c r="M51" i="8"/>
  <c r="I51" i="8"/>
  <c r="H51" i="8"/>
  <c r="J51" i="8" s="1"/>
  <c r="P50" i="8"/>
  <c r="M50" i="8"/>
  <c r="I50" i="8"/>
  <c r="H50" i="8"/>
  <c r="J50" i="8" s="1"/>
  <c r="P49" i="8"/>
  <c r="M49" i="8"/>
  <c r="I49" i="8"/>
  <c r="H49" i="8"/>
  <c r="J49" i="8" s="1"/>
  <c r="P48" i="8"/>
  <c r="M48" i="8"/>
  <c r="I48" i="8"/>
  <c r="H48" i="8"/>
  <c r="J48" i="8" s="1"/>
  <c r="P47" i="8"/>
  <c r="M47" i="8"/>
  <c r="I47" i="8"/>
  <c r="H47" i="8"/>
  <c r="J47" i="8" s="1"/>
  <c r="P46" i="8"/>
  <c r="M46" i="8"/>
  <c r="I46" i="8"/>
  <c r="H46" i="8"/>
  <c r="J46" i="8" s="1"/>
  <c r="P45" i="8"/>
  <c r="M45" i="8"/>
  <c r="I45" i="8"/>
  <c r="H45" i="8"/>
  <c r="J45" i="8" s="1"/>
  <c r="P44" i="8"/>
  <c r="M44" i="8"/>
  <c r="I44" i="8"/>
  <c r="H44" i="8"/>
  <c r="J44" i="8" s="1"/>
  <c r="P43" i="8"/>
  <c r="M43" i="8"/>
  <c r="I43" i="8"/>
  <c r="H43" i="8"/>
  <c r="J43" i="8" s="1"/>
  <c r="P42" i="8"/>
  <c r="M42" i="8"/>
  <c r="I42" i="8"/>
  <c r="H42" i="8"/>
  <c r="J42" i="8" s="1"/>
  <c r="P41" i="8"/>
  <c r="M41" i="8"/>
  <c r="I41" i="8"/>
  <c r="H41" i="8"/>
  <c r="J41" i="8" s="1"/>
  <c r="P40" i="8"/>
  <c r="M40" i="8"/>
  <c r="I40" i="8"/>
  <c r="H40" i="8"/>
  <c r="J40" i="8" s="1"/>
  <c r="P39" i="8"/>
  <c r="M39" i="8"/>
  <c r="I39" i="8"/>
  <c r="H39" i="8"/>
  <c r="J39" i="8" s="1"/>
  <c r="P38" i="8"/>
  <c r="M38" i="8"/>
  <c r="I38" i="8"/>
  <c r="J38" i="8"/>
  <c r="P37" i="8"/>
  <c r="M37" i="8"/>
  <c r="I37" i="8"/>
  <c r="H37" i="8"/>
  <c r="J37" i="8" s="1"/>
  <c r="P36" i="8"/>
  <c r="M36" i="8"/>
  <c r="I36" i="8"/>
  <c r="H36" i="8"/>
  <c r="J36" i="8" s="1"/>
  <c r="P35" i="8"/>
  <c r="M35" i="8"/>
  <c r="I35" i="8"/>
  <c r="H35" i="8"/>
  <c r="J35" i="8" s="1"/>
  <c r="P34" i="8"/>
  <c r="M34" i="8"/>
  <c r="I34" i="8"/>
  <c r="H34" i="8"/>
  <c r="J34" i="8" s="1"/>
  <c r="P33" i="8"/>
  <c r="M33" i="8"/>
  <c r="I33" i="8"/>
  <c r="H33" i="8"/>
  <c r="J33" i="8" s="1"/>
  <c r="P32" i="8"/>
  <c r="M32" i="8"/>
  <c r="I32" i="8"/>
  <c r="H32" i="8"/>
  <c r="J32" i="8" s="1"/>
  <c r="P31" i="8"/>
  <c r="M31" i="8"/>
  <c r="I31" i="8"/>
  <c r="H31" i="8"/>
  <c r="J31" i="8" s="1"/>
  <c r="P30" i="8"/>
  <c r="M30" i="8"/>
  <c r="I30" i="8"/>
  <c r="H30" i="8"/>
  <c r="J30" i="8" s="1"/>
  <c r="P29" i="8"/>
  <c r="M29" i="8"/>
  <c r="I29" i="8"/>
  <c r="H29" i="8"/>
  <c r="J29" i="8" s="1"/>
  <c r="P28" i="8"/>
  <c r="M28" i="8"/>
  <c r="I28" i="8"/>
  <c r="H28" i="8"/>
  <c r="J28" i="8" s="1"/>
  <c r="P27" i="8"/>
  <c r="M27" i="8"/>
  <c r="I27" i="8"/>
  <c r="H27" i="8"/>
  <c r="J27" i="8" s="1"/>
  <c r="P26" i="8"/>
  <c r="M26" i="8"/>
  <c r="I26" i="8"/>
  <c r="H26" i="8"/>
  <c r="J26" i="8" s="1"/>
  <c r="P25" i="8"/>
  <c r="M25" i="8"/>
  <c r="I25" i="8"/>
  <c r="H25" i="8"/>
  <c r="J25" i="8" s="1"/>
  <c r="P24" i="8"/>
  <c r="M24" i="8"/>
  <c r="I24" i="8"/>
  <c r="H24" i="8"/>
  <c r="J24" i="8" s="1"/>
  <c r="P23" i="8"/>
  <c r="M23" i="8"/>
  <c r="I23" i="8"/>
  <c r="H23" i="8"/>
  <c r="J23" i="8" s="1"/>
  <c r="J78" i="8" l="1"/>
  <c r="J76" i="8"/>
  <c r="N68" i="8"/>
  <c r="N27" i="8"/>
  <c r="N72" i="8"/>
  <c r="N59" i="8"/>
  <c r="N49" i="8"/>
  <c r="N35" i="8"/>
  <c r="N38" i="8"/>
  <c r="N41" i="8"/>
  <c r="N39" i="8"/>
  <c r="N71" i="8"/>
  <c r="N51" i="8"/>
  <c r="N54" i="8"/>
  <c r="N57" i="8"/>
  <c r="N63" i="8"/>
  <c r="N66" i="8"/>
  <c r="N37" i="8"/>
  <c r="N40" i="8"/>
  <c r="N23" i="8"/>
  <c r="N43" i="8"/>
  <c r="N55" i="8"/>
  <c r="N58" i="8"/>
  <c r="N64" i="8"/>
  <c r="N26" i="8"/>
  <c r="N29" i="8"/>
  <c r="N30" i="8"/>
  <c r="N31" i="8"/>
  <c r="N45" i="8"/>
  <c r="N46" i="8"/>
  <c r="N47" i="8"/>
  <c r="N48" i="8"/>
  <c r="N34" i="8"/>
  <c r="N24" i="8"/>
  <c r="N32" i="8"/>
  <c r="N61" i="8"/>
  <c r="N62" i="8"/>
  <c r="N70" i="8"/>
  <c r="N42" i="8"/>
  <c r="N50" i="8"/>
  <c r="N67" i="8"/>
  <c r="N25" i="8"/>
  <c r="N28" i="8"/>
  <c r="N33" i="8"/>
  <c r="N36" i="8"/>
  <c r="N44" i="8"/>
  <c r="N52" i="8"/>
  <c r="N60" i="8"/>
  <c r="N69" i="8"/>
  <c r="J77" i="8" l="1"/>
</calcChain>
</file>

<file path=xl/sharedStrings.xml><?xml version="1.0" encoding="utf-8"?>
<sst xmlns="http://schemas.openxmlformats.org/spreadsheetml/2006/main" count="509" uniqueCount="324">
  <si>
    <t>Eilės Nr.</t>
  </si>
  <si>
    <t>Eil. Nr.</t>
  </si>
  <si>
    <t>Šioje grafoje Tiekėjas turi nurodyti pasiūlyme pateikto dokumento pavadinimą, puslapio numerį, o tame dokumente pabraukti, nuspalvinti ar kitaip pažymėti informaciją įrodančią pasiūlymo atitikimą keliamiems reikalavimams.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</si>
  <si>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</si>
  <si>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</si>
  <si>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TECHNINĖ SPECIFIKACIJA PILDOMA TIEKĖJO</t>
  </si>
  <si>
    <t xml:space="preserve">Eil. Nr. </t>
  </si>
  <si>
    <t>Bendrieji reikalavimai</t>
  </si>
  <si>
    <t>Reagento ar pagalbinės priemonės pavadinimas</t>
  </si>
  <si>
    <t>Reagento ar pagalbinės priemonės apibūdinimas</t>
  </si>
  <si>
    <t>Siūlomas mato vienetas</t>
  </si>
  <si>
    <t>Siūlomas kiekis</t>
  </si>
  <si>
    <t>Gamintojas, katalogo Nr., pastabos</t>
  </si>
  <si>
    <t>Mato vieneto kaina be PVM (Eur)</t>
  </si>
  <si>
    <t>Numat.  PVM %</t>
  </si>
  <si>
    <t>Suma be PVM (Eur)</t>
  </si>
  <si>
    <t>Tyrimai</t>
  </si>
  <si>
    <t>A lentelė</t>
  </si>
  <si>
    <t>1.</t>
  </si>
  <si>
    <t>2.</t>
  </si>
  <si>
    <t>3.</t>
  </si>
  <si>
    <t>4.</t>
  </si>
  <si>
    <t>5.</t>
  </si>
  <si>
    <t>6.</t>
  </si>
  <si>
    <t>7.</t>
  </si>
  <si>
    <t>10.</t>
  </si>
  <si>
    <t>Sutarties vykdymo laikotarpiu apie bet kokius produktų pakeitimus, su produktais susijusius galimus nepageidaujamus įvykius keliančius pavojų tyrimų kokybei - pacientų saugumui, laboratorijos personalo saugumui, tiekėjas turi nedelsiant pranešti vartotojui.</t>
  </si>
  <si>
    <t>Privalomi reikalavimai pasiūlymui</t>
  </si>
  <si>
    <t>Techniniai reikalavimai, metodas</t>
  </si>
  <si>
    <t>Mato vieneto kaina su PVM (Eur)</t>
  </si>
  <si>
    <t>Suma su PVM (Eur)</t>
  </si>
  <si>
    <t>Įrangos, prietaiso pavadinimas, gamintojas</t>
  </si>
  <si>
    <t>Įrangos, prietaiso apibūdinimas</t>
  </si>
  <si>
    <t>Prietaiso pagaminimo metai</t>
  </si>
  <si>
    <t>Kada prietaisas pradėtas eksploatuoti</t>
  </si>
  <si>
    <t>Tokio naujo prietaiso gyvavimo trukmė</t>
  </si>
  <si>
    <t>Prietaiso vertė jo perdavimo Perkančiąjai organizacijai - priėmimo metu</t>
  </si>
  <si>
    <t>Tyrimų atlikimo dažnis</t>
  </si>
  <si>
    <t>Tyrimų skaičius per 60 mėnesių</t>
  </si>
  <si>
    <t>1 dieną per 1 mėnesį</t>
  </si>
  <si>
    <t>5 dienas per 1 savaitę</t>
  </si>
  <si>
    <t>7 dienas per 1 mėnesį</t>
  </si>
  <si>
    <t>1 dieną per 1 savaitę</t>
  </si>
  <si>
    <t>3 dienas per 1 mėnesį</t>
  </si>
  <si>
    <t>3 dienas per 1 savaitę</t>
  </si>
  <si>
    <t>10 dienų per 1 metus</t>
  </si>
  <si>
    <t>Duomenys apie panaudai siūlomus prietaisus</t>
  </si>
  <si>
    <t>2 dienas per 1 savaitę</t>
  </si>
  <si>
    <t>TECHNINĖ SPECIFIKACIJA</t>
  </si>
  <si>
    <t>Už pasiūlymą šiam tyrimui atlikti suteikiami 4 balai</t>
  </si>
  <si>
    <t xml:space="preserve">Suteikiami 3 balai, jei siūlomomis priemonėmis serumo lipoproteinų elektroforezės metu yra išskiriama ir lipoproteino (a) [Lp(a)] frakcija. </t>
  </si>
  <si>
    <t>Už pasiūlymą šiam tyrimui atlikti suteikiami 3 balai</t>
  </si>
  <si>
    <t>Kraujo serumo baltymų elektroforezės tyrimas
Privalomas tyrimas.</t>
  </si>
  <si>
    <t>Šlapimo baltymų elektroforezės tyrimas proteinurijos tipui nustatyti
Privalomas tyrimas.</t>
  </si>
  <si>
    <t>Šlapimo baltymų elektroforezės tyrimas 
Privalomas tyrimas.</t>
  </si>
  <si>
    <t>Smegenų skysčio baltymų elektroforezės tyrimas
Privalomas tyrimas.</t>
  </si>
  <si>
    <t>Disialotransferinas (CDT)
Privalomas tyrimas.</t>
  </si>
  <si>
    <t>Hemoglobino (Hb) elektroforezės tyrimas
Privalomas tyrimas.</t>
  </si>
  <si>
    <t>Imunoglobulinų sunkiųjų / laisvųjų / surištų lengvųjų grandinių imunofiksacijos tyrimas
Privalomas tyrimas.</t>
  </si>
  <si>
    <t>Imunoglobulinų laisvųjų/lengvujų kappa/lambda grandinių elektroforezės tyrimas (Bence Jones)
Privalomas tyrimas.</t>
  </si>
  <si>
    <t>Šarminės fosfatazės (ŠF) izofermentų tyrimas
Privalomas tyrimas.</t>
  </si>
  <si>
    <t>Laktatdehidrogenazės (LDH) izofermentų tyrimas
Privalomas tyrimas.</t>
  </si>
  <si>
    <t>Lipoproteinų elektroforezės tyrimas
Privalomas tyrimas.</t>
  </si>
  <si>
    <t>Kreatinkinazės (CK) izofermentų tyrimas
Neprivalomas/ekonomiškai naudingas tyrimas.</t>
  </si>
  <si>
    <t>Vilebrando faktoriaus (vWF) multimerų elektroforezės tyrimas
Neprivalomas/ekonomiškai naudingas tyrimas.</t>
  </si>
  <si>
    <r>
      <t xml:space="preserve">Pirkimas yra vykdomas ekonominio naudingumo principu - išrenkant ekonomiškai naudingiausią pasiūlymą.
Bendras maksimalus galimas ekonominio naudingumo įvertinimas yra 100 balų, kuriuos sudaro kaina (90 balų) ir papildomi tyrimai (10 balų).
Pasiūlymo balai pagal kainą yra apskaičiuojami taip: 
</t>
    </r>
    <r>
      <rPr>
        <b/>
        <sz val="11"/>
        <rFont val="Times New Roman"/>
        <family val="1"/>
        <charset val="186"/>
      </rPr>
      <t>Pasiūlymo kainos balai = Pigiausio pasiūlymo kaina/ Vertinamo pasiūlymo kaina x 90</t>
    </r>
    <r>
      <rPr>
        <sz val="11"/>
        <rFont val="Times New Roman"/>
        <family val="1"/>
        <charset val="186"/>
      </rPr>
      <t xml:space="preserve">
Papildomų tyrimų balai yra apskaičiuojami taip:
</t>
    </r>
    <r>
      <rPr>
        <b/>
        <sz val="11"/>
        <rFont val="Times New Roman"/>
        <family val="1"/>
        <charset val="186"/>
      </rPr>
      <t>Balai už papildomus tyrimus = Kreatinkinazės (CK) izofermentų tyrimas (3 balai) + Vilebrando faktoriaus (vWF) multimerų elektroforezės tyrimas (4 balai) + serumo lipoproteinų elektroforezės tyrimas išskiriant lipoproteino (a) [Lp(a)] frakciją (3 balai).</t>
    </r>
    <r>
      <rPr>
        <sz val="11"/>
        <rFont val="Times New Roman"/>
        <family val="1"/>
        <charset val="186"/>
      </rPr>
      <t xml:space="preserve">
</t>
    </r>
    <r>
      <rPr>
        <b/>
        <sz val="11"/>
        <rFont val="Times New Roman"/>
        <family val="1"/>
        <charset val="186"/>
      </rPr>
      <t>Pasiūlymo ekonominio naudingumo balai = Pasiūlymo kainos balai + Balai už pasiūlytus papildomus tyrimus.</t>
    </r>
    <r>
      <rPr>
        <sz val="11"/>
        <rFont val="Times New Roman"/>
        <family val="1"/>
        <charset val="186"/>
      </rPr>
      <t xml:space="preserve">
</t>
    </r>
  </si>
  <si>
    <t>1 pirkimo dalies suma be PVM Eur:</t>
  </si>
  <si>
    <t xml:space="preserve"> PVM suma Eur:</t>
  </si>
  <si>
    <t>1 pirkimo dalies suma su PVM Eur:</t>
  </si>
  <si>
    <t>SPS 1 priedas</t>
  </si>
  <si>
    <t>Tiekėjas turi pateikti dokumentus, įrodančius parduodamos prekės atitikimą kokybės ir techniniams reikalavimams, nurodytiems pirkimo dokumentų techninėje specifikacijoje: gamintojo parengtus katalogus, siūlomų prekių techninių charakteristikų aprašymus, prietaisų vartotojo vadovus, reagentų ir pagalbinių priemonių aprašymus ir kitus objektyvius, pasiūlymo tinkamumą įrodančius dokumentus (pdf formatu)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Papildomai Tiekėjas gali teikti ir kitus objektyvius dokumentus bei kitą informaciją (pvz. nuotraukas, filmuotą medžiagą ir kt.).</t>
  </si>
  <si>
    <t>8.</t>
  </si>
  <si>
    <t>9.</t>
  </si>
  <si>
    <t>Reagentai ir pagalbinės priemonės tyrimams atliekamiems elektroforezės metodu su prietaisais panaudai (6247)</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</si>
  <si>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</si>
  <si>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privalo įvertinti ir nurodyti (įrašyti) visas reikiamas sudedamąsias dalis tyrimams atlikti, bei nurodyti jų kiekius ir kainas be PVM. Turi būti nurodyti tokie reagentų ir pagalbinių priemonių kiekiai, kad būtų galima atlikti nurodytą tyrimų skaičių per 60 mėnesių.</t>
  </si>
  <si>
    <t>Tiekėjas turi tiekti prekes, atitinkančias Europos Parlamento ir Tarybos direktyvų ir reglamentų nuostatas. Siūlantiems reagentus ir pagalbines priemones pateikti atitikties dokumentus pagal Europos Parlamento ir Tarybos Direktyvos 98/79/EB dėl in vitro diagnostikos medicinos prietaisų nuostatas arba pagal Europos  Parlamento ir Tarybos Reglamento (ES) 2017/746 nuostatas (CE sertifikatas arba EB atitikties deklaracija arba lygiaverčiai dokumentai anglų ir lietuvių kalbomis). Šis reikalavimas netaikomas (neprivalomas) tokioms prekėms/produktams: maistinė acto rūgštis, izotoninis natrio chlorido tirpalas, metanolis, etanolis, vandenilio peroksidas, merkaptoetanolis, izopropanolis, glicerinas, vanduo (CLRW - Clinical Laboratory Reagent Water), šlapimui koncentruoti skirti mėgintuvėliai, kolonėlė šlapimui nudruskinti, gelių dažymo ir  agarozės gelio plokštelių skanavimo prietaisams.</t>
  </si>
  <si>
    <t>Tiekėjas turi būti gamintojo įgaliotas tiekti reagentus ir atlikti panaudai siūlomų prietaisų techninę priežiūrą ir remontą. 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 Šis reikalavimas netaikomas tokioms prekėms/produktams: maistinė acto rūgštis, izotoninis natrio chlorido tirpalas, metanolis, etanolis, vandenilio peroksidas, merkaptoetanolis, izopropanolis, glicerinas, vanduo (CLRW - Clinical Laboratory Reagent Water), šlapimui koncentruoti skirti mėgintuvėliai, kolonėlė šlapimui nudruskinti, skanavimo prietaisas. Tiekėjas turi pateikti dokumentą, patvirtinantį, kad tiekėjas yra gamintojo įgaliotas atlikti panaudos būdu siūlomos įrangos (išskyrus kompiuterį, spausdintuvą, nepertraukiamo maitinimo (elektros srovės) šaltinį ir skanavimo prietaisą) techninį aptarnavimą, arba turi rašytinį susitarimą su kitu ūkio subjektu, kuris yra gamintojo įgaliotas atlikti šios įrangos techninį aptarnavimą (pateikiama skaitmeninė dokumento kopija).</t>
  </si>
  <si>
    <t xml:space="preserve">Baltymų frakcijos identifikuojamos skaneriu nuskanuojant tyrimo metu apdorotą agarozės gelio plokštelę, elektroforezės rezultatų vizualinis ir grafinis baltymų frakcijų vaizdas pateikiamas vartotojui (laboratorijos personalui) galutinei vizualinei/grafinei analizei. </t>
  </si>
  <si>
    <t>Gelinės elektroforezės prietaisas/prietaisai/prietaisų sistema turi atlikti šias pagrindines funkcijas: mėginio migracija agarozės geliu, gelio plokštelių inkubavimas, džiovinimas, dažymas, blankinimas, skanavimas, rezultatų apdorojimas programine įranga ir jų perdavimas per tarpinę programą. Izoelektriniam fokusavimui prietaisas turi turėti galimybę mėginio migraciją vykdyti didelės įtampos režimu.</t>
  </si>
  <si>
    <t>Imunoglobulinų sunkiųjų / laisvųjų / surištų lengvųjų grandinių imunotipavimo tyrimas
Privalomas tyrimas.</t>
  </si>
  <si>
    <t>Reagentų ir pagalbinių priemonių poreikio apimtis nurodyta  tyrimų skaičiais - A lentelė. Atsižvelgiant į nurodytą poreikį (A lentelė), pasiūlymas turi būti teikiamas (1.1. - 1.n.) tokiomis prekėmis ir jų pakuotėmis kokiomis bus tiekiama perkančiąjai organizacijai (t.y. kokiai pakuotei bus išrašoma sąskaita). Reagentų ir pagalbinių priemonių pasiūlymas turi būti teikiamas 1.1. - 1.n. punktuose, kur nurodyta "įrašo pasiūlymą teikiantis asmuo", o n - reiškia skirtingų prekių skaičių. Turi būti pateikiami visi elektroforezėms skirtų reagentų gamintojo tyrimų metodikose/rinkinių-priemonių aprašuose nurodyti elektroforezėms skirtų reagentų gamintojo gaminami/numatomi reagentai ir pagalbinės priemonės. Taip pat turi būti pateikti visi ne elektroforezių gamintojo gaminami reagentai - cheminės medžiagos ir pagalbiniai reikmenys, jei šie reagentai - cheminės medžiagos ir pagalbiniai reikmenys yra numatyti kaip būtini siūlomų elektroforezėms skirtų reagentų ir pagalbinių priemonių gamintojo gaminamų reagentų ir pagalbinių priemonių aprašuose/metodikose. Reagentams skiesti (jei siūlomus reagentus -  medžiagas reikia skiesti vandeniu) turi būti pateikiamas CLRW (CLRW - Clinical Laboratory Reagent Water)  vanduo.
Pastaba: Apskaičiuoti rinkinių kiekiai turi būti pakankami atlikti nurodytą tyrimų skaičių (kuris jau apima tyrimų užsakovui raportuotus tyrimus, kokybės kontrolės tyrimus, pakartojimus ir kt.) atitinkamu dažniu per 60 mėnesių laikotarpį, bei taikant atitinkamą kokybės kontrolės procedūrą aprašytą stulpelyje "Techniniai reiklavimai, metodas". Gelinei elektroforezei siūlomų rinkinių kiekių apskaičiavimui taip pat turi įtakos reikalavimai plokštelių dydžiams.</t>
  </si>
  <si>
    <t>Panaudai turi būti suteikiami ne mažiau du kapiliarinės elektroforezės prietaisai ir ne mažiau kaip vienas gelinės elektroforezės prietaisas/prietaisai/prietaisų sistema. Bent vienas kapiliarinės elektroforezės prietaisas turi būti naujas (neeksploatuotas) aštuonių kapiliarų prietaisas, o jo našumas turi būti ne mažiau kaip 56 serumo baltymų elektroforezės tyrimai per 1 valandą prietaisu atliekant tik serumo baltymų elektroforezės tyrimus ir ne mažiau kaip 9 serumo baltymų imunotipavimo tyrimai per 1 valandą prietaisu atliekant tik serumo baltymų imunotipavimo tyrimus.
Siūloma įranga gelinei elektroforezei vienu metu/vienu leidimu galima tirti 9 mėginius (įskaitant kontrolinės medžiagos mėginį) imunofiksacijos metodu dėl imunoglobulinų sunkiųjų / laisvųjų / surištų lengvųjų grandinių.</t>
  </si>
  <si>
    <t xml:space="preserve">Kartu su automatizuotos kapiliarinės elektroforezės prietaisais turi būti suteikta programinė įranga rezultatų apdorojimui. Baltymų frakcijos identifikuojamos absorbcinės spektrofotometrijos metodu automatiškai, o elektroforezės rezultatų vizualinis/grafinis vaizdas pateikiamas vartotojui/operatoriui (laboratorijos personalui) galutinei vizualinei analizei. </t>
  </si>
  <si>
    <t xml:space="preserve">Kapiliarinės elektroforezės prietaisai turi atlikti šias pagrindines funkcijas: kapiliarų plovimas, mėginio suleidimas į kapiliarą (-us), mėginio migracija kapiliaru (-ais), baltymų detekcija, rezultatų apdorojimas programine įranga ir jų perdavimas per tarpinę programą. </t>
  </si>
  <si>
    <t>Serumo baltymų elektroforezės tyrimams, kapiliarinės elektroforezės prietaisai turi automatiškai atlikti pirminio mėginio skiedimą, kai to reikia.</t>
  </si>
  <si>
    <t xml:space="preserve">Kartu su gelinės elektroforezės prietaisu/prietaisais/prietaisų sistema turi būti suteikta programinė įranga rezultatų apdorojimui. </t>
  </si>
  <si>
    <t xml:space="preserve">Kapiliarinė elektroforezė. 
Mėginys - serumas.
Baltymai turi būti išskiriami į 6 frakcijas (albumino, alfa-1, alfa-2, beta-1, beta-2, gama) kartu įvertinant frakcijų santykinį dydį. 
Atliekami mažiausiai 2-jų lygių kontrolinės medžiagos tyrimai visais prietaiso kapiliarais 1 kartą per 1 tyrimų atlikimo dieną. 
Tyrimai tyrimų atlikimo dieną atliekami vienu prietaisu.
Tyrimas atliekamas aštuonių kapiliarų prietaisu, kurio našumas yra ne mažiau kaip 56 serumo baltymų elektroforezės tyrimai per 1 valandą (išskyrus aštuonių kapiliarų prietaiso gedimo atvejus). Aštuonių kapiliarų prietaiso gedimo atveju, jei panaudai siūlomam antram kapiliarinės elektroforezės tyrimų prietaisui netinka aštuonių kapiliarų prietaisui naudojami reagentai ar kitos priemonės, tuomet su pasiūlymu turi būti pateikta ir bent po vieną antram kapiliarinės elektroforezės prietaisui tinkamą reagento ar priemonės vienetą. </t>
  </si>
  <si>
    <t xml:space="preserve">Kapiliarinė elektroforezė. 
Mėginys - šlapimas. 
Baltymai turi būti išskiriami į 5 frakcijas (albumino, alfa-1, alfa-2, beta, gama) kartu įvertinant frakcijų santykinį dydį. 
Atliekamas mažiausiai vieno lygio kontrolinės medžiagos tyrimas visais kapiliarais 1 kartą per 1 tyrimų atlikimo dieną.
Tyrimai tyrimų atlikimo dieną atliekami vienu prietaisu. 
Tyrimas atliekamas prietaisu, kurio našumas ≥ 4 šlapimo baltymų elektroforezės tyrimai per 1 valandą. </t>
  </si>
  <si>
    <t xml:space="preserve">Kapiliarinė elektroforezė.
Mėginys - serumas ir/arba šlapimas.
Imunotipavimas.  
Baltymai turi būti išskiriami į IgG, IgM, IgA sunkiųjų grandinių, laisvųjų ir surištųjų lengvųjų kappa ir lambda grandinių frakcijas. Atliekamas mažiausiai vieno lygio kontrolinės medžiagos tyrimas. 
Tyrimai tyrimų atlikimo dieną atliekami vienu prietaisu. 
Tyrimas atliekamas prietaisu, kurio našumas ≥ 9 imunotipavimo kapiliarine elektroforeze tyrimai per 1 valandą. </t>
  </si>
  <si>
    <t xml:space="preserve">Kapiliarinė elektroforezė.
Mėginys -  kraujas su EDTA.
Turi būti išskiriamos A, A2, F, S, C, E hemoglobino frakcijos. Atliekamas mažiausiai vieno lygio kontrolinės medžiagos tyrimas visais kapiliarais 2 kartus per 1 tyrimų atlikimo dieną
Tyrimai tyrimų atlikimo dieną atliekami vienu prietaisu.
Tyrimas atliekamas prietaisu, kurio našumas ≥ 4 hemoglobino elektroforezės tyrimų per 1 valandą. </t>
  </si>
  <si>
    <t xml:space="preserve">Kapiliarinė elektroforezė. IFCC metodas.
Mėginys - serumas. 
Turi būti išskiriamos asialo-, disialo-, trisialo-, tetrasialo- ir pentasialotransferino frakcijos. 
Atliekamas mažiausiai vieno lygio kontrolinės medžiagos tyrimas visais kapiliarais 1 kartą per 1 tyrimų atlikimo dieną. Siūlyti dvi skirtingas kontrolines medžiagas.
Tyrimai tyrimų atlikimo dieną atliekami vienu prietaisu. 
Tyrimas atliekamas prietaisu, kurio našumas ≥ 2 CDT elektroforezės tyrimų per 1 valandą. </t>
  </si>
  <si>
    <t>Elektroforezė agarozės gelyje. 
Mėginys  - šlapimas.  
Baltymai turi būti išskiriami į 3 frakcijas: kanalėlių kilmės baltymus, glomerulų kilmės baltymus ir albuminą. 
Atliekamas mažiausiai vieno lygio kontrolinės medžiagos tyrimas vienai plokštelei. 
Siūlyti rinkinį, kurio vienos plokštelės takelių skaičius yra ≥ 5 takeliai.</t>
  </si>
  <si>
    <t xml:space="preserve">Elektroforezė agarozės gelyje. 
Mėginys - smegenų skystis ir serumas.
Izoelektrinis fokusavimas ir imunofiksacija.
Mono-, oligo- ir polikloniniams IgG baltymams diferencijuoti. Atliekamas mažiausiai vieno lygio kontrolinės medžiagos tyrimas vienai plokštelei.
Tiek smegenų skysčio tiek serumo baltymų migracija vyksta vienoje plokštelėje ir tai yra laikoma vienu tyrimu. </t>
  </si>
  <si>
    <t>Elektroforezė agarozės gelyje.
Mėginys - serumas.
Imunofiksacija. 
Baltymai turi būti išskiriami į IgG, IgM, IgA, IgD ir IgE sunkiųjų grandinių, laisvųjų ir surištųjų lengvųjų kappa ir lambda grandinių frakcijas (IgG/IgM/IgA tyrimų santykis su IgD/IgE yra apie 30:1).
Atliekamas mažiausiai vieno lygio kontrolinės medžiagos tyrimas vienai plokštelei. 
Reikiamam tyrimų kiekiui atlikti siūlyti skirtingų dydžių plokštelių rinkinius. Siūlomų plokštelių dydžiai turi būti skirti ne mažiau kaip 4 mėginiams. Atitinkamo dydžio plokštelių rinkinių kiekio proporcija atsižvelgiant į tyrimų kiekį ir jų dažnį.</t>
  </si>
  <si>
    <t>Elektroforezė agarozės gelyje.
Mėginys - serumas.
Imunofiksacija. 
Baltymai turi būti išskiriami į  laisvųjų lengvųjų kappa, lambda grandinių frakcijas.
Nurodytam tyrimų skaičiui pasiūlyti atitinkamą antiserumų IgA, IgM, IgG kiekį.
Siūlyti dviejų dydžių plokšteles.</t>
  </si>
  <si>
    <t>Elektroforezė agarozės gelyje.
Mėginys - šlapimas.
Imunofiksacija.  
Baltymai turi būti išskiriami į  laisvųjų lengvųjų kappa, lambda grandinių frakcijas. 
Siūlyti dviejų dydžių plokšteles.</t>
  </si>
  <si>
    <t xml:space="preserve">Elektroforezė agarozės gelyje. 
Mėginys - serumas. 
Turi būti išskiriami kaulų, kepenų, placentos ir žarnų ŠF izoferementai. Mažiausiai vienas takelis kontroliniam mėginiui tirti. </t>
  </si>
  <si>
    <t>Elektroforezė agarozės gelyje. 
Mėginys - serumas. 
Mažiausiai vienas takelis kontroliniam mėginiui tirti. 
Siūlyti vieno dydžio plokšteles.</t>
  </si>
  <si>
    <t xml:space="preserve">Elektroforezė agarozės gelyje. 
Mėginys - serumas. 
Lipoproteinai turi būti išskiriami į frakcijas: chilomikronus, mažo tankio lipoproteinus [MTL], labai mažo tankio lipoproteinus [LMTL], didelio tankio lipoproteinus [DTL]. </t>
  </si>
  <si>
    <t>Elektroforezė agarozės gelyje.
Mėginys - serumas. 
Turi būti išskiriami CK-MM, CK-MB ir CK-BB izofermentai. 
Mažiausiai vienas takelis kontroliniam mėginiui tirti. 
Siūlyti vieno dydžio plokšteles.</t>
  </si>
  <si>
    <t xml:space="preserve">Elektroforezė agarozės gelyje. 
Mėginys - plazma su natrio citratu. 
vWF multimerai turi būti išskiriami į frakcijas: mažos molekulinės masės [MMM], vidutinės molekulinės masės [VMM] ir didelės molekulinės masės [DMM] multimerus. </t>
  </si>
  <si>
    <r>
      <rPr>
        <b/>
        <sz val="11"/>
        <rFont val="Times New Roman"/>
        <family val="1"/>
      </rPr>
      <t xml:space="preserve">Žalieji kriterijai. </t>
    </r>
    <r>
      <rPr>
        <sz val="11"/>
        <rFont val="Times New Roman"/>
        <family val="1"/>
      </rPr>
      <t>Antrinė prekių pakuotė turi būti tinkama perdirbimui. Tiekėjas turi pateikti deklaraciją, kad jo siūlomų reagentų antrinė pakuotė yra tinkama perdirbimui arba kitus lygiaverčius įrodymus (pakuotės aprašymas, gamintojo ir/ar tiekėjo techniniai dokumentai).</t>
    </r>
  </si>
  <si>
    <t>Vadybininkas</t>
  </si>
  <si>
    <t>PVM dydis %</t>
  </si>
  <si>
    <t>PVM suma</t>
  </si>
  <si>
    <t>Gamintojas</t>
  </si>
  <si>
    <t>Prekes kodas</t>
  </si>
  <si>
    <t>1.1</t>
  </si>
  <si>
    <t xml:space="preserve">CAPI 3 PROTEIN(E) 6 </t>
  </si>
  <si>
    <r>
      <t xml:space="preserve">Rinkinys kraujo serumo baltymų elektroforezės tyrimui, </t>
    </r>
    <r>
      <rPr>
        <b/>
        <sz val="11"/>
        <color theme="1"/>
        <rFont val="Times New Roman"/>
        <family val="1"/>
      </rPr>
      <t>1 rinkinys skirtas imunotipavimo tyrimo verifikacijai</t>
    </r>
  </si>
  <si>
    <t>Rinkinys (720 testų)</t>
  </si>
  <si>
    <t>KBAGD</t>
  </si>
  <si>
    <t>SEBIA</t>
  </si>
  <si>
    <t>1.2</t>
  </si>
  <si>
    <t>CONTROL SERA NORMAL</t>
  </si>
  <si>
    <t>Kontrolinis normalus serumas kraujo serumo baltymų elektroforezės tyrimui</t>
  </si>
  <si>
    <t>(5x1 ml)</t>
  </si>
  <si>
    <t>1.3</t>
  </si>
  <si>
    <t xml:space="preserve">HYPERGAMMA CONTROL SERUM </t>
  </si>
  <si>
    <t>Kontrolinis patologinis serumas kraujo serumo baltymų elektroforezės tyrimui</t>
  </si>
  <si>
    <t>1.4</t>
  </si>
  <si>
    <t xml:space="preserve">REAGENT CUPS FOR CAPI 3 </t>
  </si>
  <si>
    <t>Pakuotė (24x14)</t>
  </si>
  <si>
    <t>1.5</t>
  </si>
  <si>
    <t>CAPI 3 WASH SOLUTION</t>
  </si>
  <si>
    <t>Ploviklis Capillarys 3 analizatoriui</t>
  </si>
  <si>
    <t>Pakuotė</t>
  </si>
  <si>
    <t>1.6</t>
  </si>
  <si>
    <t>CAPI 3 IT</t>
  </si>
  <si>
    <r>
      <t xml:space="preserve">Rinkinys Imunoglobulinų sunkiųjų / laisvųjų / surištų lengvųjų grandinių imunotipavimo tyrimo reagentai, </t>
    </r>
    <r>
      <rPr>
        <b/>
        <sz val="11"/>
        <color theme="1"/>
        <rFont val="Times New Roman"/>
        <family val="1"/>
      </rPr>
      <t>1 rinkinys skirtas tyrimo verifikacijai</t>
    </r>
  </si>
  <si>
    <t>Pakuotė (60 testų)</t>
  </si>
  <si>
    <t>1.7</t>
  </si>
  <si>
    <t xml:space="preserve">IT/IF CONTROL </t>
  </si>
  <si>
    <t>Kontrolinis serumas imontipavimui/imunofiksacijai</t>
  </si>
  <si>
    <t>(1 ml)</t>
  </si>
  <si>
    <t>1.8</t>
  </si>
  <si>
    <t>CAPILLARYS/MINICAP URINE</t>
  </si>
  <si>
    <t>Rinkinys Šlapimo baltymų elektroforezės tyrimui</t>
  </si>
  <si>
    <t>Rinkinys (48 testai)</t>
  </si>
  <si>
    <t>1.9</t>
  </si>
  <si>
    <t>MINICAP PROTEIN(E) 6</t>
  </si>
  <si>
    <t>Kapiliarinės elektroforezės buferis</t>
  </si>
  <si>
    <t>Rinkinys (250 testų)</t>
  </si>
  <si>
    <t>1.10</t>
  </si>
  <si>
    <t>CAPILLARYS DIALYSYS SYSTEM</t>
  </si>
  <si>
    <t>Indeliai skirti šlapimo mėginiui paruošti Šlapimo baltymų elektroforezės tyrimui</t>
  </si>
  <si>
    <t>Pakuotė (24 vnt.)</t>
  </si>
  <si>
    <t>1.11</t>
  </si>
  <si>
    <t>MINICAP HEMOGLOBIN(E)</t>
  </si>
  <si>
    <t>Rinkns Hemoglobino (Hb) elektroforezės tyrimui</t>
  </si>
  <si>
    <t>1.12</t>
  </si>
  <si>
    <t>Hb A2 NORMAL CONTROL</t>
  </si>
  <si>
    <t>Kontrolinis normalus hemoglobino serumas</t>
  </si>
  <si>
    <t>1.13</t>
  </si>
  <si>
    <t>PATHOLOGICAL HbA2 CONTROL</t>
  </si>
  <si>
    <t>Kontrolinis patologinis hemoglobino serumas</t>
  </si>
  <si>
    <t>1.14</t>
  </si>
  <si>
    <t>MINICAP CDT</t>
  </si>
  <si>
    <t>Rinkinys Disialotransferinas (CDT) tyrimui</t>
  </si>
  <si>
    <t>1.15</t>
  </si>
  <si>
    <t xml:space="preserve">NORMAL CDT CONTROL </t>
  </si>
  <si>
    <t>Kontrolinis normalus Disialotransferinas (CDT) serumas</t>
  </si>
  <si>
    <t>1.16</t>
  </si>
  <si>
    <t>HIGH CDT CONTROL</t>
  </si>
  <si>
    <t>Kontrolinis patologinis Disialotransferinas (CDT) serumas</t>
  </si>
  <si>
    <t>1.17</t>
  </si>
  <si>
    <t>CDT MINICAP CALIBRATORS (2)</t>
  </si>
  <si>
    <t>Disialotransferinas (CDT) tyrimo kalibratoriai (IFCC metodui)</t>
  </si>
  <si>
    <t>1.18</t>
  </si>
  <si>
    <t>CDT TREATMENT SOLUTION</t>
  </si>
  <si>
    <t>Disialotransferinas (CDT) tyrimo mėginio apdorojimo tirpalas</t>
  </si>
  <si>
    <t>Rinkinys</t>
  </si>
  <si>
    <t>1.19</t>
  </si>
  <si>
    <t xml:space="preserve">CAPICLEAN </t>
  </si>
  <si>
    <t>Ploviklis mėginių adatai Minicap FP analizatoriui</t>
  </si>
  <si>
    <t>Pakuotė (25 ml)</t>
  </si>
  <si>
    <t>1.20</t>
  </si>
  <si>
    <t xml:space="preserve">CLEANPROTECT </t>
  </si>
  <si>
    <t>Vandens priedas dekontaminuoti vandenį, kuris bus naudojamas elektroforezės tyrimuose</t>
  </si>
  <si>
    <t>Pakuotė (5 ml)</t>
  </si>
  <si>
    <t>1.21</t>
  </si>
  <si>
    <t>CAPICLEAN CAPILLARYS 3</t>
  </si>
  <si>
    <t>Ploviklis mėginių adatai Capillarys 3analizatoriui</t>
  </si>
  <si>
    <t>1.22</t>
  </si>
  <si>
    <t xml:space="preserve">CAPIPROTECT </t>
  </si>
  <si>
    <t>Distiliuotas vanduo tyrimų atlikimui</t>
  </si>
  <si>
    <t>Pakuotė (2 x 5 L)</t>
  </si>
  <si>
    <t>1.23</t>
  </si>
  <si>
    <t xml:space="preserve">HYDRAGEL APPLICATORS 15 </t>
  </si>
  <si>
    <t>Mėginių užnešimo aplikatoriai 15 vietų</t>
  </si>
  <si>
    <t>Pakuotė (10)</t>
  </si>
  <si>
    <t>1.24</t>
  </si>
  <si>
    <t>Destaining solution</t>
  </si>
  <si>
    <t>Blukinimo tirpalas elektroforezei</t>
  </si>
  <si>
    <t>10x100 ml</t>
  </si>
  <si>
    <t>1.25</t>
  </si>
  <si>
    <t>HYDRASYS WASH SOLUTION</t>
  </si>
  <si>
    <t>Plovimo tirpalas gelinei elektroforezei</t>
  </si>
  <si>
    <t>10x80 ml</t>
  </si>
  <si>
    <t>1.26</t>
  </si>
  <si>
    <t>FLUIDIL</t>
  </si>
  <si>
    <t>Mėginių apdorojimo tirpalas</t>
  </si>
  <si>
    <t>5 ml</t>
  </si>
  <si>
    <t>1.27</t>
  </si>
  <si>
    <t>HYDRAGEL 5 PROTEINURIA</t>
  </si>
  <si>
    <t>Reagentų rinkinys šlapimo baltymų elektroforezės tyrimas proteinurijos tipui nustatyti</t>
  </si>
  <si>
    <t>Rinkinys (50 testų)</t>
  </si>
  <si>
    <t>1.28</t>
  </si>
  <si>
    <t xml:space="preserve">MOLECULAR WEIGHT CONTROL </t>
  </si>
  <si>
    <t>Kontrolinis serumas proteinurijos tyrimui atlikti</t>
  </si>
  <si>
    <t>1.29</t>
  </si>
  <si>
    <t>HYDRAGEL 9 CSF ISOFOCUSING</t>
  </si>
  <si>
    <t>Rinkinys smegenų skysčio baltymų elektroforezės tyrimas</t>
  </si>
  <si>
    <t>Rinkinys (90 testų)</t>
  </si>
  <si>
    <t>1.30</t>
  </si>
  <si>
    <t>CSF CONTROL</t>
  </si>
  <si>
    <t>Kontrolinis serumas smegenų skysčio baltymų elektroforezės tyrimui</t>
  </si>
  <si>
    <t>Pakuotė (0,5 ml)</t>
  </si>
  <si>
    <t>1.31</t>
  </si>
  <si>
    <t>ANTI-Ig G - PER</t>
  </si>
  <si>
    <t>Peroksidazė smegenų skysčio baltymų elektroforezės tyrimui</t>
  </si>
  <si>
    <t>Pakuotė (0,7 ml)</t>
  </si>
  <si>
    <t>1.32</t>
  </si>
  <si>
    <t>Vandenilio peroksidas 30% stabilizuotas AnalaR NORMAPUR, 0,5 l</t>
  </si>
  <si>
    <t>Peroksidas skirtas smegenų skysčio baltymų elektroforezės tyrimui</t>
  </si>
  <si>
    <t>Pakuotė (0,5 L)</t>
  </si>
  <si>
    <t>23619.264</t>
  </si>
  <si>
    <t>1.33</t>
  </si>
  <si>
    <t>MAXI-KIT HYD. 9 IF WITH AS (MS)</t>
  </si>
  <si>
    <t>Rinkinys imunoglobulinų sunkiųjų / laisvųjų / surištų lengvųjų grandinių imunofiksacijos tyrimui</t>
  </si>
  <si>
    <t>1.34</t>
  </si>
  <si>
    <t>HYDRAGEL 4 ACID VIOLET IF (MS)</t>
  </si>
  <si>
    <t>Rinkinys (40 testų)</t>
  </si>
  <si>
    <t>1.35</t>
  </si>
  <si>
    <t>AS BOX : FIX-G-A-M-K-L (SM)</t>
  </si>
  <si>
    <t>Antiserumų rinkinys imunoglobulinų sunkiųjų / laisvųjų / surištų lengvųjų grandinių imunofiksacijos tyrimui</t>
  </si>
  <si>
    <t>1.36</t>
  </si>
  <si>
    <t>ANTI Ig D (MS)</t>
  </si>
  <si>
    <t>Antiserumas imunoglobulinų sunkiųjų / laisvųjų / surištų lengvųjų grandinių imunofiksacijos tyrimui</t>
  </si>
  <si>
    <t>Pakuotė (1 ml)</t>
  </si>
  <si>
    <t>1.37</t>
  </si>
  <si>
    <t>1.38</t>
  </si>
  <si>
    <t>1.39</t>
  </si>
  <si>
    <t>HYDRAGEL 15 LIPO+Lp(a)</t>
  </si>
  <si>
    <t>Rinkinys lipoproteinų elektroforezės tyrimui</t>
  </si>
  <si>
    <t>Rinkinys (70 testų)</t>
  </si>
  <si>
    <t>1.40</t>
  </si>
  <si>
    <t>Hydragel 15 ISO - PAL, 10 gelių x 7 testai</t>
  </si>
  <si>
    <t>Rinkinys Šarminės fosfatazės (ŠF) izofermentų tyrimui</t>
  </si>
  <si>
    <t>1.41</t>
  </si>
  <si>
    <t>ISO-PAL kontrolė</t>
  </si>
  <si>
    <t>Kontrolinis serumas Šarminės fosfatazės (ŠF) izofermentų tyrimui</t>
  </si>
  <si>
    <t>1.42</t>
  </si>
  <si>
    <t>HYDRAGEL 7 ISO-CK</t>
  </si>
  <si>
    <t>Rinkinys kreatinkinazės (CK) izofermentų tyrimas</t>
  </si>
  <si>
    <t>1.43</t>
  </si>
  <si>
    <t xml:space="preserve">ENZYCONTROL </t>
  </si>
  <si>
    <t>Kontrolinis serumas kreatinkinazės (CK) izofermentų tyrimui</t>
  </si>
  <si>
    <t>1.44</t>
  </si>
  <si>
    <t>HYDRAGEL 7 ISO-LDH</t>
  </si>
  <si>
    <t>Rinkinys Laktatdehidrogenazės (LDH) izofermentų tyrimui</t>
  </si>
  <si>
    <t>1.45</t>
  </si>
  <si>
    <t>HYDRAGEL 4 BENCE JONES (MS)</t>
  </si>
  <si>
    <t>Rinkinys Imunoglobulinų laisvųjų/lengvujų kappa/lambda grandinių elektroforezės tyrimas (Bence Jones)</t>
  </si>
  <si>
    <t>1.46</t>
  </si>
  <si>
    <t>HYDRAGEL 2 BENCE JONES (MS)</t>
  </si>
  <si>
    <t>Rinkinys (20 testų)</t>
  </si>
  <si>
    <t>1.47</t>
  </si>
  <si>
    <t>AS BOX : FIX-GAM-K-L (SM)</t>
  </si>
  <si>
    <t>1.48</t>
  </si>
  <si>
    <t>AS BOX : Kl-Ll (SM)</t>
  </si>
  <si>
    <t>1.49</t>
  </si>
  <si>
    <t xml:space="preserve">5 von WILLEBRAND MULTIMERS VISUALIZATION kit </t>
  </si>
  <si>
    <t>Rinkinys Vilebrando faktoriaus (vWF) multimerų elektroforezės tyrimui</t>
  </si>
  <si>
    <t>1.50</t>
  </si>
  <si>
    <t xml:space="preserve">HYDRAGEL 5 VON WILLEBRAND MULTIMERS kit </t>
  </si>
  <si>
    <t>Preidų rinkinys Vilebrando faktoriaus (vWF) multimerų elektroforezės tyrimui</t>
  </si>
  <si>
    <t>Capillarys 3 OCTA, SEBIA (visi reikalingi papildomai priedai tyrimų atlikimui)</t>
  </si>
  <si>
    <t>8 kapiliarų automatinis kapiliarinės elektroforezės analizatorius skirtas baltymų elektroforezei ir imunotipavimui</t>
  </si>
  <si>
    <t>Vienetas</t>
  </si>
  <si>
    <t>Neeksplotuotas</t>
  </si>
  <si>
    <t>15 metų</t>
  </si>
  <si>
    <t>Minicap Flex Piercing, SEBIA (visi reikalingi papildomai priedai tyrimų atlikimui)</t>
  </si>
  <si>
    <t>2 kapiliarų automatinis kapiliarinės elektroforezės analizatorius skirtas šlapimo elektroforezės, CDT, Hemolobino tyrimų atlikimui</t>
  </si>
  <si>
    <t>10 metų</t>
  </si>
  <si>
    <t>Hydrasys 2 Scan Focusing, SEBIA (visi reikalingi papildomai priedai tyrimų atlikimui)</t>
  </si>
  <si>
    <t>Pusiau automatinis gelinės elektroforezės analizatorius skirtas: kraujo serumų baltymų elektroforezės, Šlapimo baltymų elektroforezės, Smegenų skysčio baltymų elektroforezės, Imunoglobulinų sunkiųjų / laisvųjų / surištų lengvųjų grandinių imunofiksacijos, Imunoglobulinų laisvųjų/lengvujų kappa/lambda grandinių elektroforezės tyrimas (Bence Jones), Laktatdehidrogenazės (LDH) izofermentų, Šarminės fosfatazės (ŠF) izofermentų, Lipoproteinų elektroforezės, Kreatinkinazės (CK) izofermentų, Vilebrando faktoriaus (vWF) multimerų elektroforezės tyrimams atlikti.</t>
  </si>
  <si>
    <t>Kaitinantis/šaldantis termostatas, 1 vnt</t>
  </si>
  <si>
    <t>Papildoma įranga</t>
  </si>
  <si>
    <t>-</t>
  </si>
  <si>
    <t>Spasudintuvas, 3 vnt</t>
  </si>
  <si>
    <t xml:space="preserve">Kapiliarinės elektroforezės prietaisas (Capillarys 3 Octa ir Minicap Flex Piercing)  atlieka šias pagrindines funkcijas: kapiliarų plovimas, mėginio suleidimas į kapiliarą (-us), mėginio migracija kapiliaru (-ais), baltymų detekcija, rezultatų apdorojimas programine įranga ir jų perdavimas per tarpinę programą naudojant PHORESIS programinę įrangą tinkamą SEBIA Capillarys 3 Octa, SEBIA Minicap Flex Piercing, SEBIA Hydrasys 2 Scan Focusing analizatoriams. (Gamintojo dokumentacija (konfidencialu) Analizatorius 39-41 psl.) </t>
  </si>
  <si>
    <t xml:space="preserve">Serumo baltymų elektroforezės tyrimams, kapiliarinės elektroforezės prietaisas (Capillarys 3 Octa ir Minicap Flex Piercing) automatiškai atlieka pirminio mėginio skiedimą, kai to reikia. (Gamintojo dokumentacija (konfidencialu) Analizatorius 39-40 psl.) </t>
  </si>
  <si>
    <t xml:space="preserve">Kartu su gelinės elektroforezės prietaisu Hydrasys 2 Sacn Focusing suteikta programinė įranga rezultatų apdorojimui - Phoresis Software. (Gamintojo dokumentacija (konfidencialu) Analizatorius 41-42 psl.) </t>
  </si>
  <si>
    <t xml:space="preserve">Gelinės elektroforezės prietaisas HYDRASYS 2 SCAN FOCUSING atlieka šias pagrindines funkcijas: mėginio migracija agarozės geliu, gelio plokštelių inkubavimas, džiovinimas, dažymas, blankinimas, skanavimas, rezultatų apdorojimas programine įranga ir jų perdavimas kompiuterių tinklu į LIS. Programinės įrangos dėka vartotojas turi galimybę kontroliuoti migracijos ir dažymo etapus. Izoelektriniam fokusavimui prietaisas turi galimybę mėginio migraciją vykdyti didelės įtampos režimu (~1000 V). (Gamintojo dokumentacija (konfidencialu) Analizatorius  43 psl.) </t>
  </si>
  <si>
    <t xml:space="preserve">Panaudai suteikiami Sebia gamintojo du kapiliarinės elektroforezės prietaisai (Capillarys 3 Octa ir Minicap Flex Piercing), ir vienas gelinės elektroforezės prietaisas (Hydrasys 2 Scan Focusing). Vienas kapiliarinės elektroforezės prietaisas (Capillarys 3) bus naujas, o jo našumas yra 79 serumo baltymų elektroforezės tyrimai per 1 valandą ir  9 serumo baltymų imunotipavimo tyrimai per 1 valandą. Gamintojo dokumentacija (konfidencialu) Analizatorius Siūloma įranga gelinei elektroforezei vienu metu/vienu leidimu galima tirti 30 mėginių (įskaitant kontrolinės medžiagos mėginį) serumo baltymų 6 frakcijas.
Siūloma įranga gelinei elektroforezei vienu metu/vienu leidimu galima tirti 9 mėginius (įskaitant kontrolinės medžiagos mėginį) imunofiksacijos metodu dėl imunoglobulinų sunkiųjų / laisvųjų / surištų lengvųjų grandinių .(Gamintojo dokumentacija (konfidencialu) Analizatorius 2; 5, 7-8, 12, 20, 21-22, 31, 38 psl.) </t>
  </si>
  <si>
    <t xml:space="preserve">Kartu su automatizuotos kapiliarinės elektroforezės prietaisu Capillarys 3 Octa ir Minicap Flex Piercing suteikta programinė įranga rezultatų apdorojimui - Phoresis software. Baltymų frakcijos identifikuojamos absorbcinės spektrofotometrijos metodu automatiškai, o elektroforezės rezultatų vizualinis vaizdas pateikiamas vartotojui/operatoriui (laboratorijos personalui) galutinei vizualinei analizei. (Gamintojo dokumentacija (konfidencialu) Analizatorius 2; 39-42 psl.) </t>
  </si>
  <si>
    <t xml:space="preserve">Baltymų frakcijos identifikuojamos skaneriu nuskenuojant tyrimo metu apdorotą agarozės gelio plokštelę, elektroforezės rezultatų vizualinis vaizdas pateikiamas vartotojui (laboratorijos personalui) galutinei vizualinei/grafinei analizei dėka PHORESIS programinės įrangos. (Gamintojo dokumentacija (konfidencialu) Analizatorius 41-42, 43 psl.) </t>
  </si>
  <si>
    <t>Pagalbinė priemonė kraujo serumo baltymų elektroforezės tyrimui (vienas "cup" skirtas 8-niems kapiliarams).</t>
  </si>
  <si>
    <t>ANTI IG E (MS)</t>
  </si>
  <si>
    <t>1.51</t>
  </si>
  <si>
    <t>1.52</t>
  </si>
  <si>
    <t>HYDRAGEL 3 CSF ISOFOCUSING</t>
  </si>
  <si>
    <t>Rinkinys (30 testų)</t>
  </si>
  <si>
    <t>65000 be PVM</t>
  </si>
  <si>
    <t>26000 be PVM</t>
  </si>
  <si>
    <t>28000 be PVM</t>
  </si>
  <si>
    <t>1.53</t>
  </si>
  <si>
    <t>BME reagentas</t>
  </si>
  <si>
    <t>DTT reagentas</t>
  </si>
  <si>
    <t>Reagentas skirtas naudoti su DTT DILUENT (IF / IT)</t>
  </si>
  <si>
    <t>Reagentas skirtas naudoti su FLUIDIL</t>
  </si>
  <si>
    <t>Talpa 1g</t>
  </si>
  <si>
    <t>D9163</t>
  </si>
  <si>
    <t>Talpa 250g</t>
  </si>
  <si>
    <t>J66742.30</t>
  </si>
  <si>
    <t>Nepertraukiamo maitinimo šaltinis, 2 vnt</t>
  </si>
  <si>
    <t>Nepertraukiamo maitinimo šaltinis, 1 vnt</t>
  </si>
  <si>
    <t>Kompiuteris, 2 vnt.</t>
  </si>
  <si>
    <t>Kompiuteris, 1 vnt.</t>
  </si>
  <si>
    <t>Monitorius, 2 vnt</t>
  </si>
  <si>
    <t>Monitorius, 1 vnt</t>
  </si>
  <si>
    <t>DTT DILUENT (IF /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</si>
</sst>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000_-;\-* #,##0.000_-;_-* &quot;-&quot;??_-;_-@_-"/>
  </numFmts>
  <fonts count="26">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Calibri"/>
      <family val="2"/>
      <charset val="186"/>
      <scheme val="minor"/>
    </font>
    <font>
      <u/>
      <sz val="11"/>
      <color theme="10"/>
      <name val="Calibri"/>
      <family val="2"/>
      <charset val="186"/>
      <scheme val="minor"/>
    </font>
    <font>
      <sz val="11"/>
      <color rgb="FF000000"/>
      <name val="Arial1"/>
    </font>
    <font>
      <sz val="11"/>
      <color rgb="FF000000"/>
      <name val="Calibri"/>
      <family val="2"/>
    </font>
    <font>
      <sz val="8"/>
      <name val="Calibri"/>
      <family val="2"/>
      <scheme val="minor"/>
    </font>
    <font>
      <sz val="11"/>
      <name val="Times New Roman"/>
      <family val="1"/>
      <charset val="186"/>
    </font>
    <font>
      <sz val="11"/>
      <name val="Times New Roman1"/>
      <charset val="186"/>
    </font>
    <font>
      <sz val="11"/>
      <name val="Arial1"/>
      <charset val="186"/>
    </font>
    <font>
      <b/>
      <sz val="11"/>
      <name val="Times New Roman1"/>
      <charset val="186"/>
    </font>
    <font>
      <i/>
      <sz val="11"/>
      <name val="Times New Roman"/>
      <family val="1"/>
      <charset val="186"/>
    </font>
    <font>
      <b/>
      <sz val="11"/>
      <name val="Times New Roman"/>
      <family val="1"/>
      <charset val="186"/>
    </font>
    <font>
      <sz val="11"/>
      <color rgb="FF000000"/>
      <name val="Times New Roman1"/>
    </font>
    <font>
      <sz val="11"/>
      <name val="Times New Roman"/>
      <family val="1"/>
    </font>
    <font>
      <b/>
      <sz val="11"/>
      <name val="Times New Roman"/>
      <family val="1"/>
    </font>
    <font>
      <b/>
      <sz val="12"/>
      <color rgb="FF000000"/>
      <name val="Times New Roman"/>
      <family val="1"/>
      <charset val="186"/>
    </font>
    <font>
      <sz val="11"/>
      <color theme="1"/>
      <name val="Calibri"/>
      <family val="2"/>
      <scheme val="minor"/>
    </font>
    <font>
      <sz val="11"/>
      <name val="Calibri"/>
      <family val="2"/>
      <scheme val="minor"/>
    </font>
    <font>
      <sz val="11"/>
      <color rgb="FF000000"/>
      <name val="Times New Roman"/>
      <family val="1"/>
    </font>
    <font>
      <sz val="11"/>
      <color theme="1"/>
      <name val="Times New Roman"/>
      <family val="1"/>
    </font>
    <font>
      <b/>
      <sz val="11"/>
      <color theme="1"/>
      <name val="Times New Roman"/>
      <family val="1"/>
    </font>
    <font>
      <b/>
      <sz val="11"/>
      <color theme="1"/>
      <name val="Times New Roman"/>
      <family val="1"/>
      <charset val="186"/>
    </font>
    <font>
      <sz val="11"/>
      <color rgb="FFFF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0">
    <xf numFmtId="0" fontId="0" fillId="0" borderId="0"/>
    <xf numFmtId="0" fontId="3" fillId="0" borderId="0"/>
    <xf numFmtId="0" fontId="5" fillId="0" borderId="0" applyNumberFormat="0" applyFill="0" applyBorder="0" applyAlignment="0" applyProtection="0"/>
    <xf numFmtId="0" fontId="6" fillId="0" borderId="0"/>
    <xf numFmtId="0" fontId="7" fillId="0" borderId="0" applyBorder="0" applyProtection="0"/>
    <xf numFmtId="0" fontId="2" fillId="0" borderId="0"/>
    <xf numFmtId="0" fontId="1" fillId="0" borderId="0"/>
    <xf numFmtId="0" fontId="1" fillId="0" borderId="0"/>
    <xf numFmtId="0" fontId="6" fillId="0" borderId="0"/>
    <xf numFmtId="43" fontId="19" fillId="0" borderId="0" applyFont="0" applyFill="0" applyBorder="0" applyAlignment="0" applyProtection="0"/>
  </cellStyleXfs>
  <cellXfs count="130">
    <xf numFmtId="0" fontId="0" fillId="0" borderId="0" xfId="0"/>
    <xf numFmtId="0" fontId="4" fillId="0" borderId="0" xfId="2" applyFont="1" applyFill="1" applyBorder="1" applyAlignment="1">
      <alignment wrapText="1" shrinkToFit="1"/>
    </xf>
    <xf numFmtId="0" fontId="4" fillId="0" borderId="0" xfId="1" applyFont="1" applyAlignment="1">
      <alignment wrapText="1" shrinkToFit="1"/>
    </xf>
    <xf numFmtId="0" fontId="4" fillId="0" borderId="0" xfId="0" applyFont="1" applyAlignment="1">
      <alignment wrapText="1" shrinkToFit="1"/>
    </xf>
    <xf numFmtId="0" fontId="4" fillId="0" borderId="1" xfId="0" applyFont="1" applyBorder="1" applyAlignment="1">
      <alignment horizontal="center" vertical="top" wrapText="1" shrinkToFit="1"/>
    </xf>
    <xf numFmtId="0" fontId="9" fillId="0" borderId="0" xfId="8" applyFont="1"/>
    <xf numFmtId="0" fontId="10" fillId="0" borderId="0" xfId="8" applyFont="1"/>
    <xf numFmtId="0" fontId="11" fillId="0" borderId="0" xfId="8" applyFont="1"/>
    <xf numFmtId="49" fontId="10" fillId="0" borderId="0" xfId="8" applyNumberFormat="1" applyFont="1" applyAlignment="1">
      <alignment horizontal="center" vertical="center"/>
    </xf>
    <xf numFmtId="0" fontId="10" fillId="0" borderId="0" xfId="8" applyFont="1" applyAlignment="1">
      <alignment vertical="center"/>
    </xf>
    <xf numFmtId="0" fontId="9" fillId="0" borderId="1" xfId="8" applyFont="1" applyBorder="1" applyAlignment="1">
      <alignment horizontal="center" vertical="center"/>
    </xf>
    <xf numFmtId="0" fontId="12" fillId="0" borderId="0" xfId="8" applyFont="1" applyAlignment="1">
      <alignment horizontal="right"/>
    </xf>
    <xf numFmtId="0" fontId="12" fillId="0" borderId="0" xfId="8" applyFont="1"/>
    <xf numFmtId="0" fontId="9" fillId="0" borderId="1" xfId="0" applyFont="1" applyBorder="1" applyAlignment="1">
      <alignment horizontal="center" vertical="top"/>
    </xf>
    <xf numFmtId="0" fontId="10" fillId="0" borderId="0" xfId="8" applyFont="1" applyAlignment="1">
      <alignment horizontal="right"/>
    </xf>
    <xf numFmtId="0" fontId="9" fillId="0" borderId="0" xfId="0" applyFont="1"/>
    <xf numFmtId="0" fontId="9" fillId="0" borderId="0" xfId="0" quotePrefix="1" applyFont="1"/>
    <xf numFmtId="0" fontId="9" fillId="0" borderId="9" xfId="1" applyFont="1" applyBorder="1" applyAlignment="1">
      <alignment horizontal="left" vertical="top" wrapText="1" shrinkToFit="1"/>
    </xf>
    <xf numFmtId="0" fontId="9" fillId="0" borderId="9" xfId="1" applyFont="1" applyBorder="1" applyAlignment="1">
      <alignment horizontal="center" vertical="top" wrapText="1" shrinkToFit="1"/>
    </xf>
    <xf numFmtId="0" fontId="9" fillId="0" borderId="1" xfId="0" applyFont="1" applyBorder="1" applyAlignment="1">
      <alignment horizontal="center" vertical="top" wrapText="1"/>
    </xf>
    <xf numFmtId="0" fontId="4" fillId="0" borderId="0" xfId="0" applyFont="1" applyAlignment="1">
      <alignment horizontal="center" vertical="top" wrapText="1"/>
    </xf>
    <xf numFmtId="3" fontId="9" fillId="0" borderId="1" xfId="0" quotePrefix="1" applyNumberFormat="1" applyFont="1" applyBorder="1" applyAlignment="1">
      <alignment horizontal="center" vertical="center"/>
    </xf>
    <xf numFmtId="0" fontId="9" fillId="0" borderId="1" xfId="0" applyFont="1" applyBorder="1" applyAlignment="1">
      <alignment horizontal="center" vertical="center" wrapText="1"/>
    </xf>
    <xf numFmtId="0" fontId="4" fillId="0" borderId="0" xfId="0" applyFont="1" applyAlignment="1">
      <alignment horizontal="center" vertical="center"/>
    </xf>
    <xf numFmtId="0" fontId="9" fillId="0" borderId="16" xfId="0" applyFont="1" applyBorder="1" applyAlignment="1">
      <alignment horizontal="left" vertical="top" wrapText="1" shrinkToFit="1"/>
    </xf>
    <xf numFmtId="3" fontId="9" fillId="0" borderId="17" xfId="0" quotePrefix="1" applyNumberFormat="1" applyFont="1" applyBorder="1" applyAlignment="1">
      <alignment horizontal="center" vertical="center"/>
    </xf>
    <xf numFmtId="0" fontId="9" fillId="0" borderId="17" xfId="0" applyFont="1" applyBorder="1" applyAlignment="1">
      <alignment horizontal="center" vertical="center" wrapText="1"/>
    </xf>
    <xf numFmtId="0" fontId="9" fillId="0" borderId="8" xfId="0" applyFont="1" applyBorder="1" applyAlignment="1">
      <alignment horizontal="left" vertical="top" wrapText="1" shrinkToFit="1"/>
    </xf>
    <xf numFmtId="0" fontId="9" fillId="0" borderId="13" xfId="0" applyFont="1" applyBorder="1" applyAlignment="1">
      <alignment horizontal="left" vertical="top" wrapText="1" shrinkToFit="1"/>
    </xf>
    <xf numFmtId="3" fontId="9" fillId="0" borderId="14" xfId="0" quotePrefix="1" applyNumberFormat="1"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top" wrapText="1" shrinkToFit="1"/>
    </xf>
    <xf numFmtId="0" fontId="9" fillId="0" borderId="7" xfId="0" applyFont="1" applyBorder="1" applyAlignment="1">
      <alignment horizontal="center" vertical="top" wrapText="1" shrinkToFit="1"/>
    </xf>
    <xf numFmtId="0" fontId="9" fillId="0" borderId="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4" fillId="0" borderId="1" xfId="1" applyFont="1" applyBorder="1" applyAlignment="1">
      <alignment horizontal="center" vertical="top" wrapText="1" shrinkToFit="1"/>
    </xf>
    <xf numFmtId="0" fontId="4" fillId="0" borderId="1" xfId="1" applyFont="1" applyBorder="1" applyAlignment="1">
      <alignment horizontal="left" vertical="top" wrapText="1" shrinkToFit="1"/>
    </xf>
    <xf numFmtId="0" fontId="4" fillId="0" borderId="0" xfId="0" applyFont="1" applyAlignment="1">
      <alignment horizontal="center" vertical="top" wrapText="1" shrinkToFit="1"/>
    </xf>
    <xf numFmtId="0" fontId="9" fillId="0" borderId="0" xfId="8" applyFont="1" applyAlignment="1">
      <alignment vertical="top" wrapText="1" shrinkToFit="1"/>
    </xf>
    <xf numFmtId="4" fontId="14" fillId="2" borderId="1" xfId="0" applyNumberFormat="1" applyFont="1" applyFill="1" applyBorder="1" applyAlignment="1">
      <alignment wrapText="1"/>
    </xf>
    <xf numFmtId="0" fontId="15" fillId="0" borderId="0" xfId="0" applyFont="1"/>
    <xf numFmtId="0" fontId="14" fillId="2" borderId="2" xfId="0" applyFont="1" applyFill="1" applyBorder="1" applyAlignment="1">
      <alignment horizontal="right" vertical="top" wrapText="1"/>
    </xf>
    <xf numFmtId="0" fontId="9" fillId="2" borderId="3" xfId="0" applyFont="1" applyFill="1" applyBorder="1" applyAlignment="1">
      <alignment horizontal="right" vertical="top" wrapText="1"/>
    </xf>
    <xf numFmtId="0" fontId="14" fillId="2" borderId="3" xfId="0" applyFont="1" applyFill="1" applyBorder="1" applyAlignment="1">
      <alignment horizontal="right" vertical="top" wrapText="1"/>
    </xf>
    <xf numFmtId="0" fontId="9" fillId="4" borderId="1" xfId="0" applyFont="1" applyFill="1" applyBorder="1" applyAlignment="1">
      <alignment horizontal="left" vertical="top" wrapText="1" shrinkToFit="1"/>
    </xf>
    <xf numFmtId="3" fontId="9" fillId="4" borderId="1" xfId="0" quotePrefix="1" applyNumberFormat="1" applyFont="1" applyFill="1" applyBorder="1" applyAlignment="1">
      <alignment horizontal="center" vertical="center"/>
    </xf>
    <xf numFmtId="0" fontId="9" fillId="4" borderId="1" xfId="0" applyFont="1" applyFill="1" applyBorder="1" applyAlignment="1">
      <alignment horizontal="center" vertical="center" wrapText="1"/>
    </xf>
    <xf numFmtId="0" fontId="9" fillId="5" borderId="2" xfId="0" applyFont="1" applyFill="1" applyBorder="1" applyAlignment="1">
      <alignment horizontal="left" vertical="top" wrapText="1" shrinkToFit="1"/>
    </xf>
    <xf numFmtId="3" fontId="9" fillId="5" borderId="4" xfId="0" quotePrefix="1"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top" wrapText="1" shrinkToFit="1"/>
    </xf>
    <xf numFmtId="3" fontId="9" fillId="5" borderId="1" xfId="0" quotePrefix="1" applyNumberFormat="1" applyFont="1" applyFill="1" applyBorder="1" applyAlignment="1">
      <alignment horizontal="center" vertical="center"/>
    </xf>
    <xf numFmtId="0" fontId="9" fillId="5" borderId="19" xfId="0" applyFont="1" applyFill="1" applyBorder="1" applyAlignment="1">
      <alignment horizontal="left" vertical="top" wrapText="1" shrinkToFit="1"/>
    </xf>
    <xf numFmtId="3" fontId="9" fillId="5" borderId="20" xfId="0" quotePrefix="1" applyNumberFormat="1" applyFont="1" applyFill="1" applyBorder="1" applyAlignment="1">
      <alignment horizontal="center" vertical="center"/>
    </xf>
    <xf numFmtId="0" fontId="9" fillId="5" borderId="10" xfId="0" applyFont="1" applyFill="1" applyBorder="1" applyAlignment="1">
      <alignment horizontal="left" vertical="top" wrapText="1" shrinkToFit="1"/>
    </xf>
    <xf numFmtId="3" fontId="9" fillId="5" borderId="10" xfId="0" quotePrefix="1" applyNumberFormat="1" applyFont="1" applyFill="1" applyBorder="1" applyAlignment="1">
      <alignment horizontal="center" vertical="center"/>
    </xf>
    <xf numFmtId="0" fontId="9" fillId="5" borderId="10" xfId="0" applyFont="1" applyFill="1" applyBorder="1" applyAlignment="1">
      <alignment horizontal="center" vertical="center" wrapText="1"/>
    </xf>
    <xf numFmtId="0" fontId="9" fillId="0" borderId="1" xfId="0" applyFont="1" applyBorder="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5" fillId="0" borderId="1" xfId="0" applyFont="1" applyBorder="1"/>
    <xf numFmtId="49" fontId="21" fillId="0" borderId="1" xfId="3" applyNumberFormat="1" applyFont="1" applyBorder="1" applyAlignment="1">
      <alignment horizontal="center" vertical="top" wrapText="1" shrinkToFit="1"/>
    </xf>
    <xf numFmtId="0" fontId="22" fillId="0" borderId="1" xfId="0" applyFont="1" applyBorder="1" applyAlignment="1">
      <alignment vertical="top"/>
    </xf>
    <xf numFmtId="0" fontId="22" fillId="0" borderId="1" xfId="0" applyFont="1" applyBorder="1" applyAlignment="1">
      <alignment vertical="top" wrapText="1"/>
    </xf>
    <xf numFmtId="0" fontId="22" fillId="0" borderId="1" xfId="0" applyFont="1" applyBorder="1" applyAlignment="1">
      <alignment horizontal="center" vertical="center" wrapText="1"/>
    </xf>
    <xf numFmtId="43" fontId="22" fillId="0" borderId="1" xfId="9" applyFont="1" applyFill="1" applyBorder="1" applyAlignment="1">
      <alignment horizontal="center" vertical="center" wrapText="1"/>
    </xf>
    <xf numFmtId="164" fontId="22"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164" fontId="16" fillId="0" borderId="1" xfId="0" applyNumberFormat="1" applyFont="1" applyBorder="1" applyAlignment="1">
      <alignment horizontal="center" vertical="center"/>
    </xf>
    <xf numFmtId="0" fontId="22" fillId="0" borderId="1" xfId="0" applyFont="1" applyBorder="1" applyAlignment="1">
      <alignment horizontal="center" vertical="center"/>
    </xf>
    <xf numFmtId="43" fontId="22" fillId="0" borderId="1" xfId="9" applyFont="1" applyFill="1" applyBorder="1" applyAlignment="1">
      <alignment horizontal="center" vertical="center"/>
    </xf>
    <xf numFmtId="0" fontId="22" fillId="0" borderId="1" xfId="0" applyFont="1" applyBorder="1" applyAlignment="1">
      <alignment horizontal="left" vertical="top" wrapText="1" shrinkToFit="1"/>
    </xf>
    <xf numFmtId="0" fontId="22" fillId="0" borderId="1" xfId="0" applyFont="1" applyBorder="1" applyAlignment="1">
      <alignment horizontal="center" vertical="center" wrapText="1" shrinkToFit="1"/>
    </xf>
    <xf numFmtId="0" fontId="24" fillId="0" borderId="1" xfId="0" applyFont="1" applyBorder="1" applyAlignment="1">
      <alignment horizontal="center" vertical="top" wrapText="1" shrinkToFit="1"/>
    </xf>
    <xf numFmtId="0" fontId="22" fillId="0" borderId="1" xfId="0" applyFont="1" applyBorder="1" applyAlignment="1">
      <alignment vertical="top" wrapText="1" shrinkToFit="1"/>
    </xf>
    <xf numFmtId="0" fontId="22" fillId="0" borderId="1" xfId="0" applyFont="1" applyBorder="1" applyAlignment="1">
      <alignment vertical="center"/>
    </xf>
    <xf numFmtId="0" fontId="22" fillId="0" borderId="1" xfId="0" applyFont="1" applyBorder="1" applyAlignment="1">
      <alignment vertical="center" wrapText="1"/>
    </xf>
    <xf numFmtId="0" fontId="9" fillId="0" borderId="1" xfId="0" applyFont="1" applyBorder="1" applyAlignment="1">
      <alignment vertical="center"/>
    </xf>
    <xf numFmtId="0" fontId="25" fillId="0" borderId="0" xfId="0" applyFont="1" applyAlignment="1">
      <alignment wrapText="1" shrinkToFit="1"/>
    </xf>
    <xf numFmtId="0" fontId="16" fillId="0" borderId="1" xfId="0" applyFont="1" applyBorder="1" applyAlignment="1">
      <alignment horizontal="center" vertical="center" wrapText="1"/>
    </xf>
    <xf numFmtId="165" fontId="22" fillId="0" borderId="1" xfId="9" applyNumberFormat="1" applyFont="1" applyFill="1" applyBorder="1" applyAlignment="1">
      <alignment horizontal="center" vertical="center" wrapText="1"/>
    </xf>
    <xf numFmtId="43" fontId="22" fillId="0" borderId="1" xfId="9" applyFont="1" applyFill="1" applyBorder="1" applyAlignment="1">
      <alignment horizontal="center" vertical="center" shrinkToFit="1"/>
    </xf>
    <xf numFmtId="43" fontId="9" fillId="0" borderId="1" xfId="9" applyFont="1" applyFill="1" applyBorder="1" applyAlignment="1">
      <alignment horizontal="center" vertical="center"/>
    </xf>
    <xf numFmtId="0" fontId="9" fillId="0" borderId="11" xfId="0" applyFont="1" applyBorder="1" applyAlignment="1">
      <alignment horizontal="center" vertical="top" wrapText="1" shrinkToFit="1"/>
    </xf>
    <xf numFmtId="0" fontId="9" fillId="0" borderId="12" xfId="0" applyFont="1" applyBorder="1" applyAlignment="1">
      <alignment horizontal="center" vertical="center" wrapText="1"/>
    </xf>
    <xf numFmtId="0" fontId="13" fillId="0" borderId="1" xfId="0" applyFont="1" applyBorder="1" applyAlignment="1">
      <alignment horizontal="center" vertical="center" wrapText="1" shrinkToFit="1"/>
    </xf>
    <xf numFmtId="4" fontId="14" fillId="0" borderId="1" xfId="0" applyNumberFormat="1" applyFont="1" applyBorder="1" applyAlignment="1">
      <alignment wrapText="1"/>
    </xf>
    <xf numFmtId="0" fontId="9" fillId="0" borderId="2" xfId="8" applyFont="1" applyBorder="1" applyAlignment="1">
      <alignment horizontal="left" vertical="top" wrapText="1" shrinkToFit="1"/>
    </xf>
    <xf numFmtId="0" fontId="9" fillId="0" borderId="3" xfId="8" applyFont="1" applyBorder="1" applyAlignment="1">
      <alignment horizontal="left" vertical="top" wrapText="1" shrinkToFit="1"/>
    </xf>
    <xf numFmtId="0" fontId="9" fillId="0" borderId="4" xfId="8" applyFont="1" applyBorder="1" applyAlignment="1">
      <alignment horizontal="left" vertical="top" wrapText="1" shrinkToFit="1"/>
    </xf>
    <xf numFmtId="0" fontId="9" fillId="2" borderId="2" xfId="8" applyFont="1" applyFill="1" applyBorder="1" applyAlignment="1">
      <alignment horizontal="left" vertical="top" wrapText="1" shrinkToFit="1"/>
    </xf>
    <xf numFmtId="0" fontId="9" fillId="2" borderId="3" xfId="8" applyFont="1" applyFill="1" applyBorder="1" applyAlignment="1">
      <alignment horizontal="left" vertical="top" wrapText="1" shrinkToFit="1"/>
    </xf>
    <xf numFmtId="0" fontId="9" fillId="2" borderId="4" xfId="8" applyFont="1" applyFill="1" applyBorder="1" applyAlignment="1">
      <alignment horizontal="left" vertical="top" wrapText="1" shrinkToFit="1"/>
    </xf>
    <xf numFmtId="0" fontId="9" fillId="2" borderId="1" xfId="8" applyFont="1" applyFill="1" applyBorder="1" applyAlignment="1">
      <alignment horizontal="left" vertical="top" wrapText="1" shrinkToFit="1"/>
    </xf>
    <xf numFmtId="0" fontId="16" fillId="3" borderId="2" xfId="8" applyFont="1" applyFill="1" applyBorder="1" applyAlignment="1">
      <alignment horizontal="left" vertical="top" wrapText="1" shrinkToFit="1"/>
    </xf>
    <xf numFmtId="0" fontId="16" fillId="3" borderId="3" xfId="8" applyFont="1" applyFill="1" applyBorder="1" applyAlignment="1">
      <alignment horizontal="left" vertical="top" wrapText="1" shrinkToFit="1"/>
    </xf>
    <xf numFmtId="0" fontId="16" fillId="3" borderId="4" xfId="8" applyFont="1" applyFill="1" applyBorder="1" applyAlignment="1">
      <alignment horizontal="left" vertical="top" wrapText="1" shrinkToFit="1"/>
    </xf>
    <xf numFmtId="0" fontId="4" fillId="0" borderId="0" xfId="1" applyFont="1" applyAlignment="1">
      <alignment horizontal="center" wrapText="1" shrinkToFit="1"/>
    </xf>
    <xf numFmtId="0" fontId="4" fillId="0" borderId="1" xfId="0" applyFont="1" applyBorder="1" applyAlignment="1">
      <alignment horizontal="left" vertical="center" wrapText="1" shrinkToFit="1"/>
    </xf>
    <xf numFmtId="0" fontId="20" fillId="0" borderId="1" xfId="0" applyFont="1" applyBorder="1" applyAlignment="1">
      <alignment horizontal="left" vertical="top" wrapText="1" shrinkToFit="1"/>
    </xf>
    <xf numFmtId="0" fontId="4" fillId="0" borderId="1" xfId="0" applyFont="1" applyBorder="1" applyAlignment="1">
      <alignment horizontal="left" vertical="top" wrapText="1" shrinkToFit="1"/>
    </xf>
    <xf numFmtId="0" fontId="20" fillId="0" borderId="1" xfId="0" applyFont="1" applyBorder="1" applyAlignment="1">
      <alignment horizontal="left" vertical="center" wrapText="1" shrinkToFit="1"/>
    </xf>
    <xf numFmtId="0" fontId="20" fillId="0" borderId="2" xfId="0" applyFont="1" applyBorder="1" applyAlignment="1">
      <alignment horizontal="left" vertical="top" wrapText="1" shrinkToFit="1"/>
    </xf>
    <xf numFmtId="0" fontId="20" fillId="0" borderId="3" xfId="0" applyFont="1" applyBorder="1" applyAlignment="1">
      <alignment horizontal="left" vertical="top" wrapText="1" shrinkToFit="1"/>
    </xf>
    <xf numFmtId="0" fontId="20" fillId="0" borderId="4" xfId="0" applyFont="1" applyBorder="1" applyAlignment="1">
      <alignment horizontal="left" vertical="top" wrapText="1" shrinkToFit="1"/>
    </xf>
    <xf numFmtId="0" fontId="9" fillId="0" borderId="6" xfId="1" applyFont="1" applyBorder="1" applyAlignment="1">
      <alignment horizontal="center" vertical="top" wrapText="1" shrinkToFit="1"/>
    </xf>
    <xf numFmtId="0" fontId="9" fillId="0" borderId="7" xfId="1" applyFont="1" applyBorder="1" applyAlignment="1">
      <alignment horizontal="center" vertical="top" wrapText="1" shrinkToFit="1"/>
    </xf>
    <xf numFmtId="0" fontId="9" fillId="0" borderId="5" xfId="0" applyFont="1" applyBorder="1" applyAlignment="1">
      <alignment horizontal="center"/>
    </xf>
    <xf numFmtId="0" fontId="9" fillId="0" borderId="2" xfId="0" applyFont="1" applyBorder="1" applyAlignment="1">
      <alignment horizontal="center" vertical="top" wrapText="1" shrinkToFit="1"/>
    </xf>
    <xf numFmtId="0" fontId="9" fillId="0" borderId="3" xfId="0" applyFont="1" applyBorder="1" applyAlignment="1">
      <alignment horizontal="center" vertical="top" wrapText="1" shrinkToFit="1"/>
    </xf>
    <xf numFmtId="0" fontId="9" fillId="0" borderId="4" xfId="0" applyFont="1" applyBorder="1" applyAlignment="1">
      <alignment horizontal="center" vertical="top" wrapText="1" shrinkToFit="1"/>
    </xf>
    <xf numFmtId="0" fontId="9" fillId="0" borderId="10" xfId="0" applyFont="1" applyBorder="1" applyAlignment="1">
      <alignment horizontal="left" vertical="top" wrapText="1"/>
    </xf>
    <xf numFmtId="0" fontId="9" fillId="0" borderId="9" xfId="1" applyFont="1" applyBorder="1" applyAlignment="1">
      <alignment horizontal="center" vertical="top" wrapText="1" shrinkToFit="1"/>
    </xf>
    <xf numFmtId="0" fontId="9" fillId="4" borderId="10" xfId="1" applyFont="1" applyFill="1" applyBorder="1" applyAlignment="1">
      <alignment horizontal="left" vertical="top" wrapText="1" shrinkToFit="1"/>
    </xf>
    <xf numFmtId="0" fontId="9" fillId="0" borderId="14" xfId="1" applyFont="1" applyBorder="1" applyAlignment="1">
      <alignment horizontal="left" vertical="top" wrapText="1" shrinkToFit="1"/>
    </xf>
    <xf numFmtId="0" fontId="9" fillId="0" borderId="1" xfId="0" applyFont="1" applyBorder="1" applyAlignment="1">
      <alignment horizontal="center"/>
    </xf>
    <xf numFmtId="0" fontId="9" fillId="5" borderId="1" xfId="1" applyFont="1" applyFill="1" applyBorder="1" applyAlignment="1">
      <alignment horizontal="left" vertical="top" wrapText="1" shrinkToFit="1"/>
    </xf>
    <xf numFmtId="0" fontId="9" fillId="5" borderId="18" xfId="1" applyFont="1" applyFill="1" applyBorder="1" applyAlignment="1">
      <alignment horizontal="left" vertical="top" wrapText="1" shrinkToFit="1"/>
    </xf>
    <xf numFmtId="0" fontId="9" fillId="0" borderId="10" xfId="1" applyFont="1" applyBorder="1" applyAlignment="1">
      <alignment horizontal="left" vertical="top" wrapText="1" shrinkToFit="1"/>
    </xf>
    <xf numFmtId="0" fontId="14" fillId="2" borderId="2" xfId="0" applyFont="1" applyFill="1" applyBorder="1" applyAlignment="1">
      <alignment horizontal="right" vertical="top" wrapText="1"/>
    </xf>
    <xf numFmtId="0" fontId="14" fillId="2" borderId="3" xfId="0" applyFont="1" applyFill="1" applyBorder="1" applyAlignment="1">
      <alignment horizontal="right" vertical="top" wrapText="1"/>
    </xf>
    <xf numFmtId="0" fontId="14" fillId="2" borderId="4" xfId="0" applyFont="1" applyFill="1" applyBorder="1" applyAlignment="1">
      <alignment horizontal="right" vertical="top" wrapText="1"/>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5" borderId="10" xfId="1" applyFont="1" applyFill="1" applyBorder="1" applyAlignment="1">
      <alignment horizontal="left" vertical="top" wrapText="1" shrinkToFit="1"/>
    </xf>
    <xf numFmtId="0" fontId="9" fillId="0" borderId="17" xfId="1" applyFont="1" applyBorder="1" applyAlignment="1">
      <alignment horizontal="left" vertical="top" wrapText="1" shrinkToFi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cellXfs>
  <cellStyles count="10">
    <cellStyle name="Comma" xfId="9" builtinId="3"/>
    <cellStyle name="Hyperlink" xfId="2" builtinId="8"/>
    <cellStyle name="Įprastas 2" xfId="1" xr:uid="{00000000-0005-0000-0000-000001000000}"/>
    <cellStyle name="Įprastas 2 2" xfId="5" xr:uid="{00000000-0005-0000-0000-000002000000}"/>
    <cellStyle name="Įprastas 2 2 2" xfId="7" xr:uid="{00000000-0005-0000-0000-000003000000}"/>
    <cellStyle name="Įprastas 2 3" xfId="6" xr:uid="{00000000-0005-0000-0000-000004000000}"/>
    <cellStyle name="Įprastas 3" xfId="3" xr:uid="{00000000-0005-0000-0000-000005000000}"/>
    <cellStyle name="Normal" xfId="0" builtinId="0"/>
    <cellStyle name="Normal 2" xfId="8" xr:uid="{00000000-0005-0000-0000-000007000000}"/>
    <cellStyle name="TableStyleLight1" xfId="4" xr:uid="{00000000-0005-0000-0000-000008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13"/>
  <sheetViews>
    <sheetView topLeftCell="B1" zoomScale="70" zoomScaleNormal="70" workbookViewId="0">
      <selection activeCell="B7" sqref="B7:J7"/>
    </sheetView>
  </sheetViews>
  <sheetFormatPr defaultColWidth="10.140625" defaultRowHeight="15"/>
  <cols>
    <col min="1" max="1" width="8.140625" style="5" customWidth="1"/>
    <col min="2" max="2" width="8.28515625" style="8" customWidth="1"/>
    <col min="3" max="3" width="45.28515625" style="9" customWidth="1"/>
    <col min="4" max="4" width="56.42578125" style="6" customWidth="1"/>
    <col min="5" max="8" width="17.7109375" style="6" customWidth="1"/>
    <col min="9" max="9" width="15.42578125" style="6" customWidth="1"/>
    <col min="10" max="10" width="16.42578125" style="6" customWidth="1"/>
    <col min="11" max="11" width="10.140625" style="6"/>
    <col min="12" max="12" width="11.7109375" style="6" bestFit="1" customWidth="1"/>
    <col min="13" max="175" width="10.140625" style="6"/>
    <col min="176" max="255" width="10.140625" style="7"/>
    <col min="256" max="256" width="8.28515625" style="7" customWidth="1"/>
    <col min="257" max="257" width="61.85546875" style="7" customWidth="1"/>
    <col min="258" max="258" width="81.42578125" style="7" customWidth="1"/>
    <col min="259" max="262" width="17.7109375" style="7" customWidth="1"/>
    <col min="263" max="263" width="15.42578125" style="7" customWidth="1"/>
    <col min="264" max="264" width="16.42578125" style="7" customWidth="1"/>
    <col min="265" max="265" width="17.7109375" style="7" customWidth="1"/>
    <col min="266" max="266" width="33.7109375" style="7" customWidth="1"/>
    <col min="267" max="267" width="10.140625" style="7"/>
    <col min="268" max="268" width="11.7109375" style="7" bestFit="1" customWidth="1"/>
    <col min="269" max="511" width="10.140625" style="7"/>
    <col min="512" max="512" width="8.28515625" style="7" customWidth="1"/>
    <col min="513" max="513" width="61.85546875" style="7" customWidth="1"/>
    <col min="514" max="514" width="81.42578125" style="7" customWidth="1"/>
    <col min="515" max="518" width="17.7109375" style="7" customWidth="1"/>
    <col min="519" max="519" width="15.42578125" style="7" customWidth="1"/>
    <col min="520" max="520" width="16.42578125" style="7" customWidth="1"/>
    <col min="521" max="521" width="17.7109375" style="7" customWidth="1"/>
    <col min="522" max="522" width="33.7109375" style="7" customWidth="1"/>
    <col min="523" max="523" width="10.140625" style="7"/>
    <col min="524" max="524" width="11.7109375" style="7" bestFit="1" customWidth="1"/>
    <col min="525" max="767" width="10.140625" style="7"/>
    <col min="768" max="768" width="8.28515625" style="7" customWidth="1"/>
    <col min="769" max="769" width="61.85546875" style="7" customWidth="1"/>
    <col min="770" max="770" width="81.42578125" style="7" customWidth="1"/>
    <col min="771" max="774" width="17.7109375" style="7" customWidth="1"/>
    <col min="775" max="775" width="15.42578125" style="7" customWidth="1"/>
    <col min="776" max="776" width="16.42578125" style="7" customWidth="1"/>
    <col min="777" max="777" width="17.7109375" style="7" customWidth="1"/>
    <col min="778" max="778" width="33.7109375" style="7" customWidth="1"/>
    <col min="779" max="779" width="10.140625" style="7"/>
    <col min="780" max="780" width="11.7109375" style="7" bestFit="1" customWidth="1"/>
    <col min="781" max="1023" width="10.140625" style="7"/>
    <col min="1024" max="1024" width="8.28515625" style="7" customWidth="1"/>
    <col min="1025" max="1025" width="61.85546875" style="7" customWidth="1"/>
    <col min="1026" max="1026" width="81.42578125" style="7" customWidth="1"/>
    <col min="1027" max="1030" width="17.7109375" style="7" customWidth="1"/>
    <col min="1031" max="1031" width="15.42578125" style="7" customWidth="1"/>
    <col min="1032" max="1032" width="16.42578125" style="7" customWidth="1"/>
    <col min="1033" max="1033" width="17.7109375" style="7" customWidth="1"/>
    <col min="1034" max="1034" width="33.7109375" style="7" customWidth="1"/>
    <col min="1035" max="1035" width="10.140625" style="7"/>
    <col min="1036" max="1036" width="11.7109375" style="7" bestFit="1" customWidth="1"/>
    <col min="1037" max="1279" width="10.140625" style="7"/>
    <col min="1280" max="1280" width="8.28515625" style="7" customWidth="1"/>
    <col min="1281" max="1281" width="61.85546875" style="7" customWidth="1"/>
    <col min="1282" max="1282" width="81.42578125" style="7" customWidth="1"/>
    <col min="1283" max="1286" width="17.7109375" style="7" customWidth="1"/>
    <col min="1287" max="1287" width="15.42578125" style="7" customWidth="1"/>
    <col min="1288" max="1288" width="16.42578125" style="7" customWidth="1"/>
    <col min="1289" max="1289" width="17.7109375" style="7" customWidth="1"/>
    <col min="1290" max="1290" width="33.7109375" style="7" customWidth="1"/>
    <col min="1291" max="1291" width="10.140625" style="7"/>
    <col min="1292" max="1292" width="11.7109375" style="7" bestFit="1" customWidth="1"/>
    <col min="1293" max="1535" width="10.140625" style="7"/>
    <col min="1536" max="1536" width="8.28515625" style="7" customWidth="1"/>
    <col min="1537" max="1537" width="61.85546875" style="7" customWidth="1"/>
    <col min="1538" max="1538" width="81.42578125" style="7" customWidth="1"/>
    <col min="1539" max="1542" width="17.7109375" style="7" customWidth="1"/>
    <col min="1543" max="1543" width="15.42578125" style="7" customWidth="1"/>
    <col min="1544" max="1544" width="16.42578125" style="7" customWidth="1"/>
    <col min="1545" max="1545" width="17.7109375" style="7" customWidth="1"/>
    <col min="1546" max="1546" width="33.7109375" style="7" customWidth="1"/>
    <col min="1547" max="1547" width="10.140625" style="7"/>
    <col min="1548" max="1548" width="11.7109375" style="7" bestFit="1" customWidth="1"/>
    <col min="1549" max="1791" width="10.140625" style="7"/>
    <col min="1792" max="1792" width="8.28515625" style="7" customWidth="1"/>
    <col min="1793" max="1793" width="61.85546875" style="7" customWidth="1"/>
    <col min="1794" max="1794" width="81.42578125" style="7" customWidth="1"/>
    <col min="1795" max="1798" width="17.7109375" style="7" customWidth="1"/>
    <col min="1799" max="1799" width="15.42578125" style="7" customWidth="1"/>
    <col min="1800" max="1800" width="16.42578125" style="7" customWidth="1"/>
    <col min="1801" max="1801" width="17.7109375" style="7" customWidth="1"/>
    <col min="1802" max="1802" width="33.7109375" style="7" customWidth="1"/>
    <col min="1803" max="1803" width="10.140625" style="7"/>
    <col min="1804" max="1804" width="11.7109375" style="7" bestFit="1" customWidth="1"/>
    <col min="1805" max="2047" width="10.140625" style="7"/>
    <col min="2048" max="2048" width="8.28515625" style="7" customWidth="1"/>
    <col min="2049" max="2049" width="61.85546875" style="7" customWidth="1"/>
    <col min="2050" max="2050" width="81.42578125" style="7" customWidth="1"/>
    <col min="2051" max="2054" width="17.7109375" style="7" customWidth="1"/>
    <col min="2055" max="2055" width="15.42578125" style="7" customWidth="1"/>
    <col min="2056" max="2056" width="16.42578125" style="7" customWidth="1"/>
    <col min="2057" max="2057" width="17.7109375" style="7" customWidth="1"/>
    <col min="2058" max="2058" width="33.7109375" style="7" customWidth="1"/>
    <col min="2059" max="2059" width="10.140625" style="7"/>
    <col min="2060" max="2060" width="11.7109375" style="7" bestFit="1" customWidth="1"/>
    <col min="2061" max="2303" width="10.140625" style="7"/>
    <col min="2304" max="2304" width="8.28515625" style="7" customWidth="1"/>
    <col min="2305" max="2305" width="61.85546875" style="7" customWidth="1"/>
    <col min="2306" max="2306" width="81.42578125" style="7" customWidth="1"/>
    <col min="2307" max="2310" width="17.7109375" style="7" customWidth="1"/>
    <col min="2311" max="2311" width="15.42578125" style="7" customWidth="1"/>
    <col min="2312" max="2312" width="16.42578125" style="7" customWidth="1"/>
    <col min="2313" max="2313" width="17.7109375" style="7" customWidth="1"/>
    <col min="2314" max="2314" width="33.7109375" style="7" customWidth="1"/>
    <col min="2315" max="2315" width="10.140625" style="7"/>
    <col min="2316" max="2316" width="11.7109375" style="7" bestFit="1" customWidth="1"/>
    <col min="2317" max="2559" width="10.140625" style="7"/>
    <col min="2560" max="2560" width="8.28515625" style="7" customWidth="1"/>
    <col min="2561" max="2561" width="61.85546875" style="7" customWidth="1"/>
    <col min="2562" max="2562" width="81.42578125" style="7" customWidth="1"/>
    <col min="2563" max="2566" width="17.7109375" style="7" customWidth="1"/>
    <col min="2567" max="2567" width="15.42578125" style="7" customWidth="1"/>
    <col min="2568" max="2568" width="16.42578125" style="7" customWidth="1"/>
    <col min="2569" max="2569" width="17.7109375" style="7" customWidth="1"/>
    <col min="2570" max="2570" width="33.7109375" style="7" customWidth="1"/>
    <col min="2571" max="2571" width="10.140625" style="7"/>
    <col min="2572" max="2572" width="11.7109375" style="7" bestFit="1" customWidth="1"/>
    <col min="2573" max="2815" width="10.140625" style="7"/>
    <col min="2816" max="2816" width="8.28515625" style="7" customWidth="1"/>
    <col min="2817" max="2817" width="61.85546875" style="7" customWidth="1"/>
    <col min="2818" max="2818" width="81.42578125" style="7" customWidth="1"/>
    <col min="2819" max="2822" width="17.7109375" style="7" customWidth="1"/>
    <col min="2823" max="2823" width="15.42578125" style="7" customWidth="1"/>
    <col min="2824" max="2824" width="16.42578125" style="7" customWidth="1"/>
    <col min="2825" max="2825" width="17.7109375" style="7" customWidth="1"/>
    <col min="2826" max="2826" width="33.7109375" style="7" customWidth="1"/>
    <col min="2827" max="2827" width="10.140625" style="7"/>
    <col min="2828" max="2828" width="11.7109375" style="7" bestFit="1" customWidth="1"/>
    <col min="2829" max="3071" width="10.140625" style="7"/>
    <col min="3072" max="3072" width="8.28515625" style="7" customWidth="1"/>
    <col min="3073" max="3073" width="61.85546875" style="7" customWidth="1"/>
    <col min="3074" max="3074" width="81.42578125" style="7" customWidth="1"/>
    <col min="3075" max="3078" width="17.7109375" style="7" customWidth="1"/>
    <col min="3079" max="3079" width="15.42578125" style="7" customWidth="1"/>
    <col min="3080" max="3080" width="16.42578125" style="7" customWidth="1"/>
    <col min="3081" max="3081" width="17.7109375" style="7" customWidth="1"/>
    <col min="3082" max="3082" width="33.7109375" style="7" customWidth="1"/>
    <col min="3083" max="3083" width="10.140625" style="7"/>
    <col min="3084" max="3084" width="11.7109375" style="7" bestFit="1" customWidth="1"/>
    <col min="3085" max="3327" width="10.140625" style="7"/>
    <col min="3328" max="3328" width="8.28515625" style="7" customWidth="1"/>
    <col min="3329" max="3329" width="61.85546875" style="7" customWidth="1"/>
    <col min="3330" max="3330" width="81.42578125" style="7" customWidth="1"/>
    <col min="3331" max="3334" width="17.7109375" style="7" customWidth="1"/>
    <col min="3335" max="3335" width="15.42578125" style="7" customWidth="1"/>
    <col min="3336" max="3336" width="16.42578125" style="7" customWidth="1"/>
    <col min="3337" max="3337" width="17.7109375" style="7" customWidth="1"/>
    <col min="3338" max="3338" width="33.7109375" style="7" customWidth="1"/>
    <col min="3339" max="3339" width="10.140625" style="7"/>
    <col min="3340" max="3340" width="11.7109375" style="7" bestFit="1" customWidth="1"/>
    <col min="3341" max="3583" width="10.140625" style="7"/>
    <col min="3584" max="3584" width="8.28515625" style="7" customWidth="1"/>
    <col min="3585" max="3585" width="61.85546875" style="7" customWidth="1"/>
    <col min="3586" max="3586" width="81.42578125" style="7" customWidth="1"/>
    <col min="3587" max="3590" width="17.7109375" style="7" customWidth="1"/>
    <col min="3591" max="3591" width="15.42578125" style="7" customWidth="1"/>
    <col min="3592" max="3592" width="16.42578125" style="7" customWidth="1"/>
    <col min="3593" max="3593" width="17.7109375" style="7" customWidth="1"/>
    <col min="3594" max="3594" width="33.7109375" style="7" customWidth="1"/>
    <col min="3595" max="3595" width="10.140625" style="7"/>
    <col min="3596" max="3596" width="11.7109375" style="7" bestFit="1" customWidth="1"/>
    <col min="3597" max="3839" width="10.140625" style="7"/>
    <col min="3840" max="3840" width="8.28515625" style="7" customWidth="1"/>
    <col min="3841" max="3841" width="61.85546875" style="7" customWidth="1"/>
    <col min="3842" max="3842" width="81.42578125" style="7" customWidth="1"/>
    <col min="3843" max="3846" width="17.7109375" style="7" customWidth="1"/>
    <col min="3847" max="3847" width="15.42578125" style="7" customWidth="1"/>
    <col min="3848" max="3848" width="16.42578125" style="7" customWidth="1"/>
    <col min="3849" max="3849" width="17.7109375" style="7" customWidth="1"/>
    <col min="3850" max="3850" width="33.7109375" style="7" customWidth="1"/>
    <col min="3851" max="3851" width="10.140625" style="7"/>
    <col min="3852" max="3852" width="11.7109375" style="7" bestFit="1" customWidth="1"/>
    <col min="3853" max="4095" width="10.140625" style="7"/>
    <col min="4096" max="4096" width="8.28515625" style="7" customWidth="1"/>
    <col min="4097" max="4097" width="61.85546875" style="7" customWidth="1"/>
    <col min="4098" max="4098" width="81.42578125" style="7" customWidth="1"/>
    <col min="4099" max="4102" width="17.7109375" style="7" customWidth="1"/>
    <col min="4103" max="4103" width="15.42578125" style="7" customWidth="1"/>
    <col min="4104" max="4104" width="16.42578125" style="7" customWidth="1"/>
    <col min="4105" max="4105" width="17.7109375" style="7" customWidth="1"/>
    <col min="4106" max="4106" width="33.7109375" style="7" customWidth="1"/>
    <col min="4107" max="4107" width="10.140625" style="7"/>
    <col min="4108" max="4108" width="11.7109375" style="7" bestFit="1" customWidth="1"/>
    <col min="4109" max="4351" width="10.140625" style="7"/>
    <col min="4352" max="4352" width="8.28515625" style="7" customWidth="1"/>
    <col min="4353" max="4353" width="61.85546875" style="7" customWidth="1"/>
    <col min="4354" max="4354" width="81.42578125" style="7" customWidth="1"/>
    <col min="4355" max="4358" width="17.7109375" style="7" customWidth="1"/>
    <col min="4359" max="4359" width="15.42578125" style="7" customWidth="1"/>
    <col min="4360" max="4360" width="16.42578125" style="7" customWidth="1"/>
    <col min="4361" max="4361" width="17.7109375" style="7" customWidth="1"/>
    <col min="4362" max="4362" width="33.7109375" style="7" customWidth="1"/>
    <col min="4363" max="4363" width="10.140625" style="7"/>
    <col min="4364" max="4364" width="11.7109375" style="7" bestFit="1" customWidth="1"/>
    <col min="4365" max="4607" width="10.140625" style="7"/>
    <col min="4608" max="4608" width="8.28515625" style="7" customWidth="1"/>
    <col min="4609" max="4609" width="61.85546875" style="7" customWidth="1"/>
    <col min="4610" max="4610" width="81.42578125" style="7" customWidth="1"/>
    <col min="4611" max="4614" width="17.7109375" style="7" customWidth="1"/>
    <col min="4615" max="4615" width="15.42578125" style="7" customWidth="1"/>
    <col min="4616" max="4616" width="16.42578125" style="7" customWidth="1"/>
    <col min="4617" max="4617" width="17.7109375" style="7" customWidth="1"/>
    <col min="4618" max="4618" width="33.7109375" style="7" customWidth="1"/>
    <col min="4619" max="4619" width="10.140625" style="7"/>
    <col min="4620" max="4620" width="11.7109375" style="7" bestFit="1" customWidth="1"/>
    <col min="4621" max="4863" width="10.140625" style="7"/>
    <col min="4864" max="4864" width="8.28515625" style="7" customWidth="1"/>
    <col min="4865" max="4865" width="61.85546875" style="7" customWidth="1"/>
    <col min="4866" max="4866" width="81.42578125" style="7" customWidth="1"/>
    <col min="4867" max="4870" width="17.7109375" style="7" customWidth="1"/>
    <col min="4871" max="4871" width="15.42578125" style="7" customWidth="1"/>
    <col min="4872" max="4872" width="16.42578125" style="7" customWidth="1"/>
    <col min="4873" max="4873" width="17.7109375" style="7" customWidth="1"/>
    <col min="4874" max="4874" width="33.7109375" style="7" customWidth="1"/>
    <col min="4875" max="4875" width="10.140625" style="7"/>
    <col min="4876" max="4876" width="11.7109375" style="7" bestFit="1" customWidth="1"/>
    <col min="4877" max="5119" width="10.140625" style="7"/>
    <col min="5120" max="5120" width="8.28515625" style="7" customWidth="1"/>
    <col min="5121" max="5121" width="61.85546875" style="7" customWidth="1"/>
    <col min="5122" max="5122" width="81.42578125" style="7" customWidth="1"/>
    <col min="5123" max="5126" width="17.7109375" style="7" customWidth="1"/>
    <col min="5127" max="5127" width="15.42578125" style="7" customWidth="1"/>
    <col min="5128" max="5128" width="16.42578125" style="7" customWidth="1"/>
    <col min="5129" max="5129" width="17.7109375" style="7" customWidth="1"/>
    <col min="5130" max="5130" width="33.7109375" style="7" customWidth="1"/>
    <col min="5131" max="5131" width="10.140625" style="7"/>
    <col min="5132" max="5132" width="11.7109375" style="7" bestFit="1" customWidth="1"/>
    <col min="5133" max="5375" width="10.140625" style="7"/>
    <col min="5376" max="5376" width="8.28515625" style="7" customWidth="1"/>
    <col min="5377" max="5377" width="61.85546875" style="7" customWidth="1"/>
    <col min="5378" max="5378" width="81.42578125" style="7" customWidth="1"/>
    <col min="5379" max="5382" width="17.7109375" style="7" customWidth="1"/>
    <col min="5383" max="5383" width="15.42578125" style="7" customWidth="1"/>
    <col min="5384" max="5384" width="16.42578125" style="7" customWidth="1"/>
    <col min="5385" max="5385" width="17.7109375" style="7" customWidth="1"/>
    <col min="5386" max="5386" width="33.7109375" style="7" customWidth="1"/>
    <col min="5387" max="5387" width="10.140625" style="7"/>
    <col min="5388" max="5388" width="11.7109375" style="7" bestFit="1" customWidth="1"/>
    <col min="5389" max="5631" width="10.140625" style="7"/>
    <col min="5632" max="5632" width="8.28515625" style="7" customWidth="1"/>
    <col min="5633" max="5633" width="61.85546875" style="7" customWidth="1"/>
    <col min="5634" max="5634" width="81.42578125" style="7" customWidth="1"/>
    <col min="5635" max="5638" width="17.7109375" style="7" customWidth="1"/>
    <col min="5639" max="5639" width="15.42578125" style="7" customWidth="1"/>
    <col min="5640" max="5640" width="16.42578125" style="7" customWidth="1"/>
    <col min="5641" max="5641" width="17.7109375" style="7" customWidth="1"/>
    <col min="5642" max="5642" width="33.7109375" style="7" customWidth="1"/>
    <col min="5643" max="5643" width="10.140625" style="7"/>
    <col min="5644" max="5644" width="11.7109375" style="7" bestFit="1" customWidth="1"/>
    <col min="5645" max="5887" width="10.140625" style="7"/>
    <col min="5888" max="5888" width="8.28515625" style="7" customWidth="1"/>
    <col min="5889" max="5889" width="61.85546875" style="7" customWidth="1"/>
    <col min="5890" max="5890" width="81.42578125" style="7" customWidth="1"/>
    <col min="5891" max="5894" width="17.7109375" style="7" customWidth="1"/>
    <col min="5895" max="5895" width="15.42578125" style="7" customWidth="1"/>
    <col min="5896" max="5896" width="16.42578125" style="7" customWidth="1"/>
    <col min="5897" max="5897" width="17.7109375" style="7" customWidth="1"/>
    <col min="5898" max="5898" width="33.7109375" style="7" customWidth="1"/>
    <col min="5899" max="5899" width="10.140625" style="7"/>
    <col min="5900" max="5900" width="11.7109375" style="7" bestFit="1" customWidth="1"/>
    <col min="5901" max="6143" width="10.140625" style="7"/>
    <col min="6144" max="6144" width="8.28515625" style="7" customWidth="1"/>
    <col min="6145" max="6145" width="61.85546875" style="7" customWidth="1"/>
    <col min="6146" max="6146" width="81.42578125" style="7" customWidth="1"/>
    <col min="6147" max="6150" width="17.7109375" style="7" customWidth="1"/>
    <col min="6151" max="6151" width="15.42578125" style="7" customWidth="1"/>
    <col min="6152" max="6152" width="16.42578125" style="7" customWidth="1"/>
    <col min="6153" max="6153" width="17.7109375" style="7" customWidth="1"/>
    <col min="6154" max="6154" width="33.7109375" style="7" customWidth="1"/>
    <col min="6155" max="6155" width="10.140625" style="7"/>
    <col min="6156" max="6156" width="11.7109375" style="7" bestFit="1" customWidth="1"/>
    <col min="6157" max="6399" width="10.140625" style="7"/>
    <col min="6400" max="6400" width="8.28515625" style="7" customWidth="1"/>
    <col min="6401" max="6401" width="61.85546875" style="7" customWidth="1"/>
    <col min="6402" max="6402" width="81.42578125" style="7" customWidth="1"/>
    <col min="6403" max="6406" width="17.7109375" style="7" customWidth="1"/>
    <col min="6407" max="6407" width="15.42578125" style="7" customWidth="1"/>
    <col min="6408" max="6408" width="16.42578125" style="7" customWidth="1"/>
    <col min="6409" max="6409" width="17.7109375" style="7" customWidth="1"/>
    <col min="6410" max="6410" width="33.7109375" style="7" customWidth="1"/>
    <col min="6411" max="6411" width="10.140625" style="7"/>
    <col min="6412" max="6412" width="11.7109375" style="7" bestFit="1" customWidth="1"/>
    <col min="6413" max="6655" width="10.140625" style="7"/>
    <col min="6656" max="6656" width="8.28515625" style="7" customWidth="1"/>
    <col min="6657" max="6657" width="61.85546875" style="7" customWidth="1"/>
    <col min="6658" max="6658" width="81.42578125" style="7" customWidth="1"/>
    <col min="6659" max="6662" width="17.7109375" style="7" customWidth="1"/>
    <col min="6663" max="6663" width="15.42578125" style="7" customWidth="1"/>
    <col min="6664" max="6664" width="16.42578125" style="7" customWidth="1"/>
    <col min="6665" max="6665" width="17.7109375" style="7" customWidth="1"/>
    <col min="6666" max="6666" width="33.7109375" style="7" customWidth="1"/>
    <col min="6667" max="6667" width="10.140625" style="7"/>
    <col min="6668" max="6668" width="11.7109375" style="7" bestFit="1" customWidth="1"/>
    <col min="6669" max="6911" width="10.140625" style="7"/>
    <col min="6912" max="6912" width="8.28515625" style="7" customWidth="1"/>
    <col min="6913" max="6913" width="61.85546875" style="7" customWidth="1"/>
    <col min="6914" max="6914" width="81.42578125" style="7" customWidth="1"/>
    <col min="6915" max="6918" width="17.7109375" style="7" customWidth="1"/>
    <col min="6919" max="6919" width="15.42578125" style="7" customWidth="1"/>
    <col min="6920" max="6920" width="16.42578125" style="7" customWidth="1"/>
    <col min="6921" max="6921" width="17.7109375" style="7" customWidth="1"/>
    <col min="6922" max="6922" width="33.7109375" style="7" customWidth="1"/>
    <col min="6923" max="6923" width="10.140625" style="7"/>
    <col min="6924" max="6924" width="11.7109375" style="7" bestFit="1" customWidth="1"/>
    <col min="6925" max="7167" width="10.140625" style="7"/>
    <col min="7168" max="7168" width="8.28515625" style="7" customWidth="1"/>
    <col min="7169" max="7169" width="61.85546875" style="7" customWidth="1"/>
    <col min="7170" max="7170" width="81.42578125" style="7" customWidth="1"/>
    <col min="7171" max="7174" width="17.7109375" style="7" customWidth="1"/>
    <col min="7175" max="7175" width="15.42578125" style="7" customWidth="1"/>
    <col min="7176" max="7176" width="16.42578125" style="7" customWidth="1"/>
    <col min="7177" max="7177" width="17.7109375" style="7" customWidth="1"/>
    <col min="7178" max="7178" width="33.7109375" style="7" customWidth="1"/>
    <col min="7179" max="7179" width="10.140625" style="7"/>
    <col min="7180" max="7180" width="11.7109375" style="7" bestFit="1" customWidth="1"/>
    <col min="7181" max="7423" width="10.140625" style="7"/>
    <col min="7424" max="7424" width="8.28515625" style="7" customWidth="1"/>
    <col min="7425" max="7425" width="61.85546875" style="7" customWidth="1"/>
    <col min="7426" max="7426" width="81.42578125" style="7" customWidth="1"/>
    <col min="7427" max="7430" width="17.7109375" style="7" customWidth="1"/>
    <col min="7431" max="7431" width="15.42578125" style="7" customWidth="1"/>
    <col min="7432" max="7432" width="16.42578125" style="7" customWidth="1"/>
    <col min="7433" max="7433" width="17.7109375" style="7" customWidth="1"/>
    <col min="7434" max="7434" width="33.7109375" style="7" customWidth="1"/>
    <col min="7435" max="7435" width="10.140625" style="7"/>
    <col min="7436" max="7436" width="11.7109375" style="7" bestFit="1" customWidth="1"/>
    <col min="7437" max="7679" width="10.140625" style="7"/>
    <col min="7680" max="7680" width="8.28515625" style="7" customWidth="1"/>
    <col min="7681" max="7681" width="61.85546875" style="7" customWidth="1"/>
    <col min="7682" max="7682" width="81.42578125" style="7" customWidth="1"/>
    <col min="7683" max="7686" width="17.7109375" style="7" customWidth="1"/>
    <col min="7687" max="7687" width="15.42578125" style="7" customWidth="1"/>
    <col min="7688" max="7688" width="16.42578125" style="7" customWidth="1"/>
    <col min="7689" max="7689" width="17.7109375" style="7" customWidth="1"/>
    <col min="7690" max="7690" width="33.7109375" style="7" customWidth="1"/>
    <col min="7691" max="7691" width="10.140625" style="7"/>
    <col min="7692" max="7692" width="11.7109375" style="7" bestFit="1" customWidth="1"/>
    <col min="7693" max="7935" width="10.140625" style="7"/>
    <col min="7936" max="7936" width="8.28515625" style="7" customWidth="1"/>
    <col min="7937" max="7937" width="61.85546875" style="7" customWidth="1"/>
    <col min="7938" max="7938" width="81.42578125" style="7" customWidth="1"/>
    <col min="7939" max="7942" width="17.7109375" style="7" customWidth="1"/>
    <col min="7943" max="7943" width="15.42578125" style="7" customWidth="1"/>
    <col min="7944" max="7944" width="16.42578125" style="7" customWidth="1"/>
    <col min="7945" max="7945" width="17.7109375" style="7" customWidth="1"/>
    <col min="7946" max="7946" width="33.7109375" style="7" customWidth="1"/>
    <col min="7947" max="7947" width="10.140625" style="7"/>
    <col min="7948" max="7948" width="11.7109375" style="7" bestFit="1" customWidth="1"/>
    <col min="7949" max="8191" width="10.140625" style="7"/>
    <col min="8192" max="8192" width="8.28515625" style="7" customWidth="1"/>
    <col min="8193" max="8193" width="61.85546875" style="7" customWidth="1"/>
    <col min="8194" max="8194" width="81.42578125" style="7" customWidth="1"/>
    <col min="8195" max="8198" width="17.7109375" style="7" customWidth="1"/>
    <col min="8199" max="8199" width="15.42578125" style="7" customWidth="1"/>
    <col min="8200" max="8200" width="16.42578125" style="7" customWidth="1"/>
    <col min="8201" max="8201" width="17.7109375" style="7" customWidth="1"/>
    <col min="8202" max="8202" width="33.7109375" style="7" customWidth="1"/>
    <col min="8203" max="8203" width="10.140625" style="7"/>
    <col min="8204" max="8204" width="11.7109375" style="7" bestFit="1" customWidth="1"/>
    <col min="8205" max="8447" width="10.140625" style="7"/>
    <col min="8448" max="8448" width="8.28515625" style="7" customWidth="1"/>
    <col min="8449" max="8449" width="61.85546875" style="7" customWidth="1"/>
    <col min="8450" max="8450" width="81.42578125" style="7" customWidth="1"/>
    <col min="8451" max="8454" width="17.7109375" style="7" customWidth="1"/>
    <col min="8455" max="8455" width="15.42578125" style="7" customWidth="1"/>
    <col min="8456" max="8456" width="16.42578125" style="7" customWidth="1"/>
    <col min="8457" max="8457" width="17.7109375" style="7" customWidth="1"/>
    <col min="8458" max="8458" width="33.7109375" style="7" customWidth="1"/>
    <col min="8459" max="8459" width="10.140625" style="7"/>
    <col min="8460" max="8460" width="11.7109375" style="7" bestFit="1" customWidth="1"/>
    <col min="8461" max="8703" width="10.140625" style="7"/>
    <col min="8704" max="8704" width="8.28515625" style="7" customWidth="1"/>
    <col min="8705" max="8705" width="61.85546875" style="7" customWidth="1"/>
    <col min="8706" max="8706" width="81.42578125" style="7" customWidth="1"/>
    <col min="8707" max="8710" width="17.7109375" style="7" customWidth="1"/>
    <col min="8711" max="8711" width="15.42578125" style="7" customWidth="1"/>
    <col min="8712" max="8712" width="16.42578125" style="7" customWidth="1"/>
    <col min="8713" max="8713" width="17.7109375" style="7" customWidth="1"/>
    <col min="8714" max="8714" width="33.7109375" style="7" customWidth="1"/>
    <col min="8715" max="8715" width="10.140625" style="7"/>
    <col min="8716" max="8716" width="11.7109375" style="7" bestFit="1" customWidth="1"/>
    <col min="8717" max="8959" width="10.140625" style="7"/>
    <col min="8960" max="8960" width="8.28515625" style="7" customWidth="1"/>
    <col min="8961" max="8961" width="61.85546875" style="7" customWidth="1"/>
    <col min="8962" max="8962" width="81.42578125" style="7" customWidth="1"/>
    <col min="8963" max="8966" width="17.7109375" style="7" customWidth="1"/>
    <col min="8967" max="8967" width="15.42578125" style="7" customWidth="1"/>
    <col min="8968" max="8968" width="16.42578125" style="7" customWidth="1"/>
    <col min="8969" max="8969" width="17.7109375" style="7" customWidth="1"/>
    <col min="8970" max="8970" width="33.7109375" style="7" customWidth="1"/>
    <col min="8971" max="8971" width="10.140625" style="7"/>
    <col min="8972" max="8972" width="11.7109375" style="7" bestFit="1" customWidth="1"/>
    <col min="8973" max="9215" width="10.140625" style="7"/>
    <col min="9216" max="9216" width="8.28515625" style="7" customWidth="1"/>
    <col min="9217" max="9217" width="61.85546875" style="7" customWidth="1"/>
    <col min="9218" max="9218" width="81.42578125" style="7" customWidth="1"/>
    <col min="9219" max="9222" width="17.7109375" style="7" customWidth="1"/>
    <col min="9223" max="9223" width="15.42578125" style="7" customWidth="1"/>
    <col min="9224" max="9224" width="16.42578125" style="7" customWidth="1"/>
    <col min="9225" max="9225" width="17.7109375" style="7" customWidth="1"/>
    <col min="9226" max="9226" width="33.7109375" style="7" customWidth="1"/>
    <col min="9227" max="9227" width="10.140625" style="7"/>
    <col min="9228" max="9228" width="11.7109375" style="7" bestFit="1" customWidth="1"/>
    <col min="9229" max="9471" width="10.140625" style="7"/>
    <col min="9472" max="9472" width="8.28515625" style="7" customWidth="1"/>
    <col min="9473" max="9473" width="61.85546875" style="7" customWidth="1"/>
    <col min="9474" max="9474" width="81.42578125" style="7" customWidth="1"/>
    <col min="9475" max="9478" width="17.7109375" style="7" customWidth="1"/>
    <col min="9479" max="9479" width="15.42578125" style="7" customWidth="1"/>
    <col min="9480" max="9480" width="16.42578125" style="7" customWidth="1"/>
    <col min="9481" max="9481" width="17.7109375" style="7" customWidth="1"/>
    <col min="9482" max="9482" width="33.7109375" style="7" customWidth="1"/>
    <col min="9483" max="9483" width="10.140625" style="7"/>
    <col min="9484" max="9484" width="11.7109375" style="7" bestFit="1" customWidth="1"/>
    <col min="9485" max="9727" width="10.140625" style="7"/>
    <col min="9728" max="9728" width="8.28515625" style="7" customWidth="1"/>
    <col min="9729" max="9729" width="61.85546875" style="7" customWidth="1"/>
    <col min="9730" max="9730" width="81.42578125" style="7" customWidth="1"/>
    <col min="9731" max="9734" width="17.7109375" style="7" customWidth="1"/>
    <col min="9735" max="9735" width="15.42578125" style="7" customWidth="1"/>
    <col min="9736" max="9736" width="16.42578125" style="7" customWidth="1"/>
    <col min="9737" max="9737" width="17.7109375" style="7" customWidth="1"/>
    <col min="9738" max="9738" width="33.7109375" style="7" customWidth="1"/>
    <col min="9739" max="9739" width="10.140625" style="7"/>
    <col min="9740" max="9740" width="11.7109375" style="7" bestFit="1" customWidth="1"/>
    <col min="9741" max="9983" width="10.140625" style="7"/>
    <col min="9984" max="9984" width="8.28515625" style="7" customWidth="1"/>
    <col min="9985" max="9985" width="61.85546875" style="7" customWidth="1"/>
    <col min="9986" max="9986" width="81.42578125" style="7" customWidth="1"/>
    <col min="9987" max="9990" width="17.7109375" style="7" customWidth="1"/>
    <col min="9991" max="9991" width="15.42578125" style="7" customWidth="1"/>
    <col min="9992" max="9992" width="16.42578125" style="7" customWidth="1"/>
    <col min="9993" max="9993" width="17.7109375" style="7" customWidth="1"/>
    <col min="9994" max="9994" width="33.7109375" style="7" customWidth="1"/>
    <col min="9995" max="9995" width="10.140625" style="7"/>
    <col min="9996" max="9996" width="11.7109375" style="7" bestFit="1" customWidth="1"/>
    <col min="9997" max="10239" width="10.140625" style="7"/>
    <col min="10240" max="10240" width="8.28515625" style="7" customWidth="1"/>
    <col min="10241" max="10241" width="61.85546875" style="7" customWidth="1"/>
    <col min="10242" max="10242" width="81.42578125" style="7" customWidth="1"/>
    <col min="10243" max="10246" width="17.7109375" style="7" customWidth="1"/>
    <col min="10247" max="10247" width="15.42578125" style="7" customWidth="1"/>
    <col min="10248" max="10248" width="16.42578125" style="7" customWidth="1"/>
    <col min="10249" max="10249" width="17.7109375" style="7" customWidth="1"/>
    <col min="10250" max="10250" width="33.7109375" style="7" customWidth="1"/>
    <col min="10251" max="10251" width="10.140625" style="7"/>
    <col min="10252" max="10252" width="11.7109375" style="7" bestFit="1" customWidth="1"/>
    <col min="10253" max="10495" width="10.140625" style="7"/>
    <col min="10496" max="10496" width="8.28515625" style="7" customWidth="1"/>
    <col min="10497" max="10497" width="61.85546875" style="7" customWidth="1"/>
    <col min="10498" max="10498" width="81.42578125" style="7" customWidth="1"/>
    <col min="10499" max="10502" width="17.7109375" style="7" customWidth="1"/>
    <col min="10503" max="10503" width="15.42578125" style="7" customWidth="1"/>
    <col min="10504" max="10504" width="16.42578125" style="7" customWidth="1"/>
    <col min="10505" max="10505" width="17.7109375" style="7" customWidth="1"/>
    <col min="10506" max="10506" width="33.7109375" style="7" customWidth="1"/>
    <col min="10507" max="10507" width="10.140625" style="7"/>
    <col min="10508" max="10508" width="11.7109375" style="7" bestFit="1" customWidth="1"/>
    <col min="10509" max="10751" width="10.140625" style="7"/>
    <col min="10752" max="10752" width="8.28515625" style="7" customWidth="1"/>
    <col min="10753" max="10753" width="61.85546875" style="7" customWidth="1"/>
    <col min="10754" max="10754" width="81.42578125" style="7" customWidth="1"/>
    <col min="10755" max="10758" width="17.7109375" style="7" customWidth="1"/>
    <col min="10759" max="10759" width="15.42578125" style="7" customWidth="1"/>
    <col min="10760" max="10760" width="16.42578125" style="7" customWidth="1"/>
    <col min="10761" max="10761" width="17.7109375" style="7" customWidth="1"/>
    <col min="10762" max="10762" width="33.7109375" style="7" customWidth="1"/>
    <col min="10763" max="10763" width="10.140625" style="7"/>
    <col min="10764" max="10764" width="11.7109375" style="7" bestFit="1" customWidth="1"/>
    <col min="10765" max="11007" width="10.140625" style="7"/>
    <col min="11008" max="11008" width="8.28515625" style="7" customWidth="1"/>
    <col min="11009" max="11009" width="61.85546875" style="7" customWidth="1"/>
    <col min="11010" max="11010" width="81.42578125" style="7" customWidth="1"/>
    <col min="11011" max="11014" width="17.7109375" style="7" customWidth="1"/>
    <col min="11015" max="11015" width="15.42578125" style="7" customWidth="1"/>
    <col min="11016" max="11016" width="16.42578125" style="7" customWidth="1"/>
    <col min="11017" max="11017" width="17.7109375" style="7" customWidth="1"/>
    <col min="11018" max="11018" width="33.7109375" style="7" customWidth="1"/>
    <col min="11019" max="11019" width="10.140625" style="7"/>
    <col min="11020" max="11020" width="11.7109375" style="7" bestFit="1" customWidth="1"/>
    <col min="11021" max="11263" width="10.140625" style="7"/>
    <col min="11264" max="11264" width="8.28515625" style="7" customWidth="1"/>
    <col min="11265" max="11265" width="61.85546875" style="7" customWidth="1"/>
    <col min="11266" max="11266" width="81.42578125" style="7" customWidth="1"/>
    <col min="11267" max="11270" width="17.7109375" style="7" customWidth="1"/>
    <col min="11271" max="11271" width="15.42578125" style="7" customWidth="1"/>
    <col min="11272" max="11272" width="16.42578125" style="7" customWidth="1"/>
    <col min="11273" max="11273" width="17.7109375" style="7" customWidth="1"/>
    <col min="11274" max="11274" width="33.7109375" style="7" customWidth="1"/>
    <col min="11275" max="11275" width="10.140625" style="7"/>
    <col min="11276" max="11276" width="11.7109375" style="7" bestFit="1" customWidth="1"/>
    <col min="11277" max="11519" width="10.140625" style="7"/>
    <col min="11520" max="11520" width="8.28515625" style="7" customWidth="1"/>
    <col min="11521" max="11521" width="61.85546875" style="7" customWidth="1"/>
    <col min="11522" max="11522" width="81.42578125" style="7" customWidth="1"/>
    <col min="11523" max="11526" width="17.7109375" style="7" customWidth="1"/>
    <col min="11527" max="11527" width="15.42578125" style="7" customWidth="1"/>
    <col min="11528" max="11528" width="16.42578125" style="7" customWidth="1"/>
    <col min="11529" max="11529" width="17.7109375" style="7" customWidth="1"/>
    <col min="11530" max="11530" width="33.7109375" style="7" customWidth="1"/>
    <col min="11531" max="11531" width="10.140625" style="7"/>
    <col min="11532" max="11532" width="11.7109375" style="7" bestFit="1" customWidth="1"/>
    <col min="11533" max="11775" width="10.140625" style="7"/>
    <col min="11776" max="11776" width="8.28515625" style="7" customWidth="1"/>
    <col min="11777" max="11777" width="61.85546875" style="7" customWidth="1"/>
    <col min="11778" max="11778" width="81.42578125" style="7" customWidth="1"/>
    <col min="11779" max="11782" width="17.7109375" style="7" customWidth="1"/>
    <col min="11783" max="11783" width="15.42578125" style="7" customWidth="1"/>
    <col min="11784" max="11784" width="16.42578125" style="7" customWidth="1"/>
    <col min="11785" max="11785" width="17.7109375" style="7" customWidth="1"/>
    <col min="11786" max="11786" width="33.7109375" style="7" customWidth="1"/>
    <col min="11787" max="11787" width="10.140625" style="7"/>
    <col min="11788" max="11788" width="11.7109375" style="7" bestFit="1" customWidth="1"/>
    <col min="11789" max="12031" width="10.140625" style="7"/>
    <col min="12032" max="12032" width="8.28515625" style="7" customWidth="1"/>
    <col min="12033" max="12033" width="61.85546875" style="7" customWidth="1"/>
    <col min="12034" max="12034" width="81.42578125" style="7" customWidth="1"/>
    <col min="12035" max="12038" width="17.7109375" style="7" customWidth="1"/>
    <col min="12039" max="12039" width="15.42578125" style="7" customWidth="1"/>
    <col min="12040" max="12040" width="16.42578125" style="7" customWidth="1"/>
    <col min="12041" max="12041" width="17.7109375" style="7" customWidth="1"/>
    <col min="12042" max="12042" width="33.7109375" style="7" customWidth="1"/>
    <col min="12043" max="12043" width="10.140625" style="7"/>
    <col min="12044" max="12044" width="11.7109375" style="7" bestFit="1" customWidth="1"/>
    <col min="12045" max="12287" width="10.140625" style="7"/>
    <col min="12288" max="12288" width="8.28515625" style="7" customWidth="1"/>
    <col min="12289" max="12289" width="61.85546875" style="7" customWidth="1"/>
    <col min="12290" max="12290" width="81.42578125" style="7" customWidth="1"/>
    <col min="12291" max="12294" width="17.7109375" style="7" customWidth="1"/>
    <col min="12295" max="12295" width="15.42578125" style="7" customWidth="1"/>
    <col min="12296" max="12296" width="16.42578125" style="7" customWidth="1"/>
    <col min="12297" max="12297" width="17.7109375" style="7" customWidth="1"/>
    <col min="12298" max="12298" width="33.7109375" style="7" customWidth="1"/>
    <col min="12299" max="12299" width="10.140625" style="7"/>
    <col min="12300" max="12300" width="11.7109375" style="7" bestFit="1" customWidth="1"/>
    <col min="12301" max="12543" width="10.140625" style="7"/>
    <col min="12544" max="12544" width="8.28515625" style="7" customWidth="1"/>
    <col min="12545" max="12545" width="61.85546875" style="7" customWidth="1"/>
    <col min="12546" max="12546" width="81.42578125" style="7" customWidth="1"/>
    <col min="12547" max="12550" width="17.7109375" style="7" customWidth="1"/>
    <col min="12551" max="12551" width="15.42578125" style="7" customWidth="1"/>
    <col min="12552" max="12552" width="16.42578125" style="7" customWidth="1"/>
    <col min="12553" max="12553" width="17.7109375" style="7" customWidth="1"/>
    <col min="12554" max="12554" width="33.7109375" style="7" customWidth="1"/>
    <col min="12555" max="12555" width="10.140625" style="7"/>
    <col min="12556" max="12556" width="11.7109375" style="7" bestFit="1" customWidth="1"/>
    <col min="12557" max="12799" width="10.140625" style="7"/>
    <col min="12800" max="12800" width="8.28515625" style="7" customWidth="1"/>
    <col min="12801" max="12801" width="61.85546875" style="7" customWidth="1"/>
    <col min="12802" max="12802" width="81.42578125" style="7" customWidth="1"/>
    <col min="12803" max="12806" width="17.7109375" style="7" customWidth="1"/>
    <col min="12807" max="12807" width="15.42578125" style="7" customWidth="1"/>
    <col min="12808" max="12808" width="16.42578125" style="7" customWidth="1"/>
    <col min="12809" max="12809" width="17.7109375" style="7" customWidth="1"/>
    <col min="12810" max="12810" width="33.7109375" style="7" customWidth="1"/>
    <col min="12811" max="12811" width="10.140625" style="7"/>
    <col min="12812" max="12812" width="11.7109375" style="7" bestFit="1" customWidth="1"/>
    <col min="12813" max="13055" width="10.140625" style="7"/>
    <col min="13056" max="13056" width="8.28515625" style="7" customWidth="1"/>
    <col min="13057" max="13057" width="61.85546875" style="7" customWidth="1"/>
    <col min="13058" max="13058" width="81.42578125" style="7" customWidth="1"/>
    <col min="13059" max="13062" width="17.7109375" style="7" customWidth="1"/>
    <col min="13063" max="13063" width="15.42578125" style="7" customWidth="1"/>
    <col min="13064" max="13064" width="16.42578125" style="7" customWidth="1"/>
    <col min="13065" max="13065" width="17.7109375" style="7" customWidth="1"/>
    <col min="13066" max="13066" width="33.7109375" style="7" customWidth="1"/>
    <col min="13067" max="13067" width="10.140625" style="7"/>
    <col min="13068" max="13068" width="11.7109375" style="7" bestFit="1" customWidth="1"/>
    <col min="13069" max="13311" width="10.140625" style="7"/>
    <col min="13312" max="13312" width="8.28515625" style="7" customWidth="1"/>
    <col min="13313" max="13313" width="61.85546875" style="7" customWidth="1"/>
    <col min="13314" max="13314" width="81.42578125" style="7" customWidth="1"/>
    <col min="13315" max="13318" width="17.7109375" style="7" customWidth="1"/>
    <col min="13319" max="13319" width="15.42578125" style="7" customWidth="1"/>
    <col min="13320" max="13320" width="16.42578125" style="7" customWidth="1"/>
    <col min="13321" max="13321" width="17.7109375" style="7" customWidth="1"/>
    <col min="13322" max="13322" width="33.7109375" style="7" customWidth="1"/>
    <col min="13323" max="13323" width="10.140625" style="7"/>
    <col min="13324" max="13324" width="11.7109375" style="7" bestFit="1" customWidth="1"/>
    <col min="13325" max="13567" width="10.140625" style="7"/>
    <col min="13568" max="13568" width="8.28515625" style="7" customWidth="1"/>
    <col min="13569" max="13569" width="61.85546875" style="7" customWidth="1"/>
    <col min="13570" max="13570" width="81.42578125" style="7" customWidth="1"/>
    <col min="13571" max="13574" width="17.7109375" style="7" customWidth="1"/>
    <col min="13575" max="13575" width="15.42578125" style="7" customWidth="1"/>
    <col min="13576" max="13576" width="16.42578125" style="7" customWidth="1"/>
    <col min="13577" max="13577" width="17.7109375" style="7" customWidth="1"/>
    <col min="13578" max="13578" width="33.7109375" style="7" customWidth="1"/>
    <col min="13579" max="13579" width="10.140625" style="7"/>
    <col min="13580" max="13580" width="11.7109375" style="7" bestFit="1" customWidth="1"/>
    <col min="13581" max="13823" width="10.140625" style="7"/>
    <col min="13824" max="13824" width="8.28515625" style="7" customWidth="1"/>
    <col min="13825" max="13825" width="61.85546875" style="7" customWidth="1"/>
    <col min="13826" max="13826" width="81.42578125" style="7" customWidth="1"/>
    <col min="13827" max="13830" width="17.7109375" style="7" customWidth="1"/>
    <col min="13831" max="13831" width="15.42578125" style="7" customWidth="1"/>
    <col min="13832" max="13832" width="16.42578125" style="7" customWidth="1"/>
    <col min="13833" max="13833" width="17.7109375" style="7" customWidth="1"/>
    <col min="13834" max="13834" width="33.7109375" style="7" customWidth="1"/>
    <col min="13835" max="13835" width="10.140625" style="7"/>
    <col min="13836" max="13836" width="11.7109375" style="7" bestFit="1" customWidth="1"/>
    <col min="13837" max="14079" width="10.140625" style="7"/>
    <col min="14080" max="14080" width="8.28515625" style="7" customWidth="1"/>
    <col min="14081" max="14081" width="61.85546875" style="7" customWidth="1"/>
    <col min="14082" max="14082" width="81.42578125" style="7" customWidth="1"/>
    <col min="14083" max="14086" width="17.7109375" style="7" customWidth="1"/>
    <col min="14087" max="14087" width="15.42578125" style="7" customWidth="1"/>
    <col min="14088" max="14088" width="16.42578125" style="7" customWidth="1"/>
    <col min="14089" max="14089" width="17.7109375" style="7" customWidth="1"/>
    <col min="14090" max="14090" width="33.7109375" style="7" customWidth="1"/>
    <col min="14091" max="14091" width="10.140625" style="7"/>
    <col min="14092" max="14092" width="11.7109375" style="7" bestFit="1" customWidth="1"/>
    <col min="14093" max="14335" width="10.140625" style="7"/>
    <col min="14336" max="14336" width="8.28515625" style="7" customWidth="1"/>
    <col min="14337" max="14337" width="61.85546875" style="7" customWidth="1"/>
    <col min="14338" max="14338" width="81.42578125" style="7" customWidth="1"/>
    <col min="14339" max="14342" width="17.7109375" style="7" customWidth="1"/>
    <col min="14343" max="14343" width="15.42578125" style="7" customWidth="1"/>
    <col min="14344" max="14344" width="16.42578125" style="7" customWidth="1"/>
    <col min="14345" max="14345" width="17.7109375" style="7" customWidth="1"/>
    <col min="14346" max="14346" width="33.7109375" style="7" customWidth="1"/>
    <col min="14347" max="14347" width="10.140625" style="7"/>
    <col min="14348" max="14348" width="11.7109375" style="7" bestFit="1" customWidth="1"/>
    <col min="14349" max="14591" width="10.140625" style="7"/>
    <col min="14592" max="14592" width="8.28515625" style="7" customWidth="1"/>
    <col min="14593" max="14593" width="61.85546875" style="7" customWidth="1"/>
    <col min="14594" max="14594" width="81.42578125" style="7" customWidth="1"/>
    <col min="14595" max="14598" width="17.7109375" style="7" customWidth="1"/>
    <col min="14599" max="14599" width="15.42578125" style="7" customWidth="1"/>
    <col min="14600" max="14600" width="16.42578125" style="7" customWidth="1"/>
    <col min="14601" max="14601" width="17.7109375" style="7" customWidth="1"/>
    <col min="14602" max="14602" width="33.7109375" style="7" customWidth="1"/>
    <col min="14603" max="14603" width="10.140625" style="7"/>
    <col min="14604" max="14604" width="11.7109375" style="7" bestFit="1" customWidth="1"/>
    <col min="14605" max="14847" width="10.140625" style="7"/>
    <col min="14848" max="14848" width="8.28515625" style="7" customWidth="1"/>
    <col min="14849" max="14849" width="61.85546875" style="7" customWidth="1"/>
    <col min="14850" max="14850" width="81.42578125" style="7" customWidth="1"/>
    <col min="14851" max="14854" width="17.7109375" style="7" customWidth="1"/>
    <col min="14855" max="14855" width="15.42578125" style="7" customWidth="1"/>
    <col min="14856" max="14856" width="16.42578125" style="7" customWidth="1"/>
    <col min="14857" max="14857" width="17.7109375" style="7" customWidth="1"/>
    <col min="14858" max="14858" width="33.7109375" style="7" customWidth="1"/>
    <col min="14859" max="14859" width="10.140625" style="7"/>
    <col min="14860" max="14860" width="11.7109375" style="7" bestFit="1" customWidth="1"/>
    <col min="14861" max="15103" width="10.140625" style="7"/>
    <col min="15104" max="15104" width="8.28515625" style="7" customWidth="1"/>
    <col min="15105" max="15105" width="61.85546875" style="7" customWidth="1"/>
    <col min="15106" max="15106" width="81.42578125" style="7" customWidth="1"/>
    <col min="15107" max="15110" width="17.7109375" style="7" customWidth="1"/>
    <col min="15111" max="15111" width="15.42578125" style="7" customWidth="1"/>
    <col min="15112" max="15112" width="16.42578125" style="7" customWidth="1"/>
    <col min="15113" max="15113" width="17.7109375" style="7" customWidth="1"/>
    <col min="15114" max="15114" width="33.7109375" style="7" customWidth="1"/>
    <col min="15115" max="15115" width="10.140625" style="7"/>
    <col min="15116" max="15116" width="11.7109375" style="7" bestFit="1" customWidth="1"/>
    <col min="15117" max="15359" width="10.140625" style="7"/>
    <col min="15360" max="15360" width="8.28515625" style="7" customWidth="1"/>
    <col min="15361" max="15361" width="61.85546875" style="7" customWidth="1"/>
    <col min="15362" max="15362" width="81.42578125" style="7" customWidth="1"/>
    <col min="15363" max="15366" width="17.7109375" style="7" customWidth="1"/>
    <col min="15367" max="15367" width="15.42578125" style="7" customWidth="1"/>
    <col min="15368" max="15368" width="16.42578125" style="7" customWidth="1"/>
    <col min="15369" max="15369" width="17.7109375" style="7" customWidth="1"/>
    <col min="15370" max="15370" width="33.7109375" style="7" customWidth="1"/>
    <col min="15371" max="15371" width="10.140625" style="7"/>
    <col min="15372" max="15372" width="11.7109375" style="7" bestFit="1" customWidth="1"/>
    <col min="15373" max="15615" width="10.140625" style="7"/>
    <col min="15616" max="15616" width="8.28515625" style="7" customWidth="1"/>
    <col min="15617" max="15617" width="61.85546875" style="7" customWidth="1"/>
    <col min="15618" max="15618" width="81.42578125" style="7" customWidth="1"/>
    <col min="15619" max="15622" width="17.7109375" style="7" customWidth="1"/>
    <col min="15623" max="15623" width="15.42578125" style="7" customWidth="1"/>
    <col min="15624" max="15624" width="16.42578125" style="7" customWidth="1"/>
    <col min="15625" max="15625" width="17.7109375" style="7" customWidth="1"/>
    <col min="15626" max="15626" width="33.7109375" style="7" customWidth="1"/>
    <col min="15627" max="15627" width="10.140625" style="7"/>
    <col min="15628" max="15628" width="11.7109375" style="7" bestFit="1" customWidth="1"/>
    <col min="15629" max="15871" width="10.140625" style="7"/>
    <col min="15872" max="15872" width="8.28515625" style="7" customWidth="1"/>
    <col min="15873" max="15873" width="61.85546875" style="7" customWidth="1"/>
    <col min="15874" max="15874" width="81.42578125" style="7" customWidth="1"/>
    <col min="15875" max="15878" width="17.7109375" style="7" customWidth="1"/>
    <col min="15879" max="15879" width="15.42578125" style="7" customWidth="1"/>
    <col min="15880" max="15880" width="16.42578125" style="7" customWidth="1"/>
    <col min="15881" max="15881" width="17.7109375" style="7" customWidth="1"/>
    <col min="15882" max="15882" width="33.7109375" style="7" customWidth="1"/>
    <col min="15883" max="15883" width="10.140625" style="7"/>
    <col min="15884" max="15884" width="11.7109375" style="7" bestFit="1" customWidth="1"/>
    <col min="15885" max="16127" width="10.140625" style="7"/>
    <col min="16128" max="16128" width="8.28515625" style="7" customWidth="1"/>
    <col min="16129" max="16129" width="61.85546875" style="7" customWidth="1"/>
    <col min="16130" max="16130" width="81.42578125" style="7" customWidth="1"/>
    <col min="16131" max="16134" width="17.7109375" style="7" customWidth="1"/>
    <col min="16135" max="16135" width="15.42578125" style="7" customWidth="1"/>
    <col min="16136" max="16136" width="16.42578125" style="7" customWidth="1"/>
    <col min="16137" max="16137" width="17.7109375" style="7" customWidth="1"/>
    <col min="16138" max="16138" width="33.7109375" style="7" customWidth="1"/>
    <col min="16139" max="16139" width="10.140625" style="7"/>
    <col min="16140" max="16140" width="11.7109375" style="7" bestFit="1" customWidth="1"/>
    <col min="16141" max="16384" width="10.140625" style="7"/>
  </cols>
  <sheetData>
    <row r="1" spans="1:12">
      <c r="J1" s="14" t="s">
        <v>69</v>
      </c>
    </row>
    <row r="2" spans="1:12">
      <c r="D2" s="11" t="s">
        <v>48</v>
      </c>
    </row>
    <row r="3" spans="1:12">
      <c r="D3" s="12" t="s">
        <v>73</v>
      </c>
    </row>
    <row r="4" spans="1:12" ht="32.25" customHeight="1">
      <c r="A4" s="10" t="s">
        <v>18</v>
      </c>
      <c r="B4" s="87" t="s">
        <v>75</v>
      </c>
      <c r="C4" s="88"/>
      <c r="D4" s="88"/>
      <c r="E4" s="88"/>
      <c r="F4" s="88"/>
      <c r="G4" s="88"/>
      <c r="H4" s="88"/>
      <c r="I4" s="88"/>
      <c r="J4" s="89"/>
    </row>
    <row r="5" spans="1:12" ht="50.25" customHeight="1">
      <c r="A5" s="10" t="s">
        <v>19</v>
      </c>
      <c r="B5" s="87" t="s">
        <v>74</v>
      </c>
      <c r="C5" s="88"/>
      <c r="D5" s="88"/>
      <c r="E5" s="88"/>
      <c r="F5" s="88"/>
      <c r="G5" s="88"/>
      <c r="H5" s="88"/>
      <c r="I5" s="88"/>
      <c r="J5" s="89"/>
    </row>
    <row r="6" spans="1:12" ht="45" customHeight="1">
      <c r="A6" s="10" t="s">
        <v>20</v>
      </c>
      <c r="B6" s="87" t="s">
        <v>4</v>
      </c>
      <c r="C6" s="88"/>
      <c r="D6" s="88"/>
      <c r="E6" s="88"/>
      <c r="F6" s="88"/>
      <c r="G6" s="88"/>
      <c r="H6" s="88"/>
      <c r="I6" s="88"/>
      <c r="J6" s="89"/>
    </row>
    <row r="7" spans="1:12" ht="95.25" customHeight="1">
      <c r="A7" s="10" t="s">
        <v>21</v>
      </c>
      <c r="B7" s="87" t="s">
        <v>70</v>
      </c>
      <c r="C7" s="88"/>
      <c r="D7" s="88"/>
      <c r="E7" s="88"/>
      <c r="F7" s="88"/>
      <c r="G7" s="88"/>
      <c r="H7" s="88"/>
      <c r="I7" s="88"/>
      <c r="J7" s="89"/>
    </row>
    <row r="8" spans="1:12" ht="92.25" customHeight="1">
      <c r="A8" s="10" t="s">
        <v>22</v>
      </c>
      <c r="B8" s="87" t="s">
        <v>76</v>
      </c>
      <c r="C8" s="88"/>
      <c r="D8" s="88"/>
      <c r="E8" s="88"/>
      <c r="F8" s="88"/>
      <c r="G8" s="88"/>
      <c r="H8" s="88"/>
      <c r="I8" s="88"/>
      <c r="J8" s="89"/>
    </row>
    <row r="9" spans="1:12" ht="53.25" customHeight="1">
      <c r="A9" s="10" t="s">
        <v>23</v>
      </c>
      <c r="B9" s="87" t="s">
        <v>3</v>
      </c>
      <c r="C9" s="88"/>
      <c r="D9" s="88"/>
      <c r="E9" s="88"/>
      <c r="F9" s="88"/>
      <c r="G9" s="88"/>
      <c r="H9" s="88"/>
      <c r="I9" s="88"/>
      <c r="J9" s="89"/>
    </row>
    <row r="10" spans="1:12" ht="37.5" customHeight="1">
      <c r="A10" s="10" t="s">
        <v>24</v>
      </c>
      <c r="B10" s="87" t="s">
        <v>26</v>
      </c>
      <c r="C10" s="88"/>
      <c r="D10" s="88"/>
      <c r="E10" s="88"/>
      <c r="F10" s="88"/>
      <c r="G10" s="88"/>
      <c r="H10" s="88"/>
      <c r="I10" s="88"/>
      <c r="J10" s="89"/>
    </row>
    <row r="11" spans="1:12" ht="102.75" customHeight="1">
      <c r="A11" s="10" t="s">
        <v>71</v>
      </c>
      <c r="B11" s="93" t="s">
        <v>77</v>
      </c>
      <c r="C11" s="93"/>
      <c r="D11" s="93"/>
      <c r="E11" s="93"/>
      <c r="F11" s="93"/>
      <c r="G11" s="93"/>
      <c r="H11" s="93"/>
      <c r="I11" s="93"/>
      <c r="J11" s="93"/>
      <c r="K11" s="38"/>
      <c r="L11" s="38"/>
    </row>
    <row r="12" spans="1:12" ht="127.5" customHeight="1">
      <c r="A12" s="10" t="s">
        <v>72</v>
      </c>
      <c r="B12" s="90" t="s">
        <v>65</v>
      </c>
      <c r="C12" s="91"/>
      <c r="D12" s="91"/>
      <c r="E12" s="91"/>
      <c r="F12" s="91"/>
      <c r="G12" s="91"/>
      <c r="H12" s="91"/>
      <c r="I12" s="91"/>
      <c r="J12" s="92"/>
    </row>
    <row r="13" spans="1:12" ht="39" customHeight="1">
      <c r="A13" s="10" t="s">
        <v>25</v>
      </c>
      <c r="B13" s="94" t="s">
        <v>102</v>
      </c>
      <c r="C13" s="95"/>
      <c r="D13" s="95"/>
      <c r="E13" s="95"/>
      <c r="F13" s="95"/>
      <c r="G13" s="95"/>
      <c r="H13" s="95"/>
      <c r="I13" s="95"/>
      <c r="J13" s="96"/>
    </row>
  </sheetData>
  <mergeCells count="10">
    <mergeCell ref="B10:J10"/>
    <mergeCell ref="B12:J12"/>
    <mergeCell ref="B11:J11"/>
    <mergeCell ref="B13:J13"/>
    <mergeCell ref="B5:J5"/>
    <mergeCell ref="B4:J4"/>
    <mergeCell ref="B9:J9"/>
    <mergeCell ref="B8:J8"/>
    <mergeCell ref="B7:J7"/>
    <mergeCell ref="B6:J6"/>
  </mergeCells>
  <pageMargins left="0.23622047244094488" right="0.23622047244094488" top="0.74803149606299213" bottom="0.74803149606299213" header="0.31496062992125984" footer="0.31496062992125984"/>
  <pageSetup paperSize="9" scale="64" firstPageNumber="0" fitToHeight="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8"/>
  <sheetViews>
    <sheetView topLeftCell="B1" zoomScale="73" zoomScaleNormal="73" workbookViewId="0">
      <selection activeCell="C8" sqref="C8:I8"/>
    </sheetView>
  </sheetViews>
  <sheetFormatPr defaultColWidth="8.85546875" defaultRowHeight="15"/>
  <cols>
    <col min="1" max="1" width="8.85546875" style="37"/>
    <col min="2" max="2" width="101.28515625" style="3" customWidth="1"/>
    <col min="3" max="8" width="8.85546875" style="3"/>
    <col min="9" max="9" width="50.42578125" style="3" customWidth="1"/>
    <col min="10" max="10" width="21.28515625" style="3" customWidth="1"/>
    <col min="11" max="16384" width="8.85546875" style="3"/>
  </cols>
  <sheetData>
    <row r="1" spans="1:10" ht="53.25" customHeight="1">
      <c r="A1" s="4" t="s">
        <v>0</v>
      </c>
      <c r="B1" s="35" t="s">
        <v>27</v>
      </c>
      <c r="C1" s="100" t="s">
        <v>2</v>
      </c>
      <c r="D1" s="100"/>
      <c r="E1" s="100"/>
      <c r="F1" s="100"/>
      <c r="G1" s="100"/>
      <c r="H1" s="100"/>
      <c r="I1" s="100"/>
    </row>
    <row r="2" spans="1:10" ht="156.75" customHeight="1">
      <c r="A2" s="4" t="s">
        <v>18</v>
      </c>
      <c r="B2" s="36" t="s">
        <v>82</v>
      </c>
      <c r="C2" s="102" t="s">
        <v>296</v>
      </c>
      <c r="D2" s="103"/>
      <c r="E2" s="103"/>
      <c r="F2" s="103"/>
      <c r="G2" s="103"/>
      <c r="H2" s="103"/>
      <c r="I2" s="104"/>
    </row>
    <row r="3" spans="1:10" ht="96.75" customHeight="1">
      <c r="A3" s="4" t="s">
        <v>19</v>
      </c>
      <c r="B3" s="36" t="s">
        <v>83</v>
      </c>
      <c r="C3" s="101" t="s">
        <v>297</v>
      </c>
      <c r="D3" s="101"/>
      <c r="E3" s="101"/>
      <c r="F3" s="101"/>
      <c r="G3" s="101"/>
      <c r="H3" s="101"/>
      <c r="I3" s="101"/>
    </row>
    <row r="4" spans="1:10" ht="90.75" customHeight="1">
      <c r="A4" s="4" t="s">
        <v>20</v>
      </c>
      <c r="B4" s="36" t="s">
        <v>84</v>
      </c>
      <c r="C4" s="99" t="s">
        <v>292</v>
      </c>
      <c r="D4" s="99"/>
      <c r="E4" s="99"/>
      <c r="F4" s="99"/>
      <c r="G4" s="99"/>
      <c r="H4" s="99"/>
      <c r="I4" s="99"/>
    </row>
    <row r="5" spans="1:10" ht="65.25" customHeight="1">
      <c r="A5" s="4" t="s">
        <v>21</v>
      </c>
      <c r="B5" s="36" t="s">
        <v>85</v>
      </c>
      <c r="C5" s="98" t="s">
        <v>293</v>
      </c>
      <c r="D5" s="98"/>
      <c r="E5" s="98"/>
      <c r="F5" s="98"/>
      <c r="G5" s="98"/>
      <c r="H5" s="98"/>
      <c r="I5" s="98"/>
      <c r="J5" s="78"/>
    </row>
    <row r="6" spans="1:10" ht="59.25" customHeight="1">
      <c r="A6" s="4" t="s">
        <v>22</v>
      </c>
      <c r="B6" s="36" t="s">
        <v>86</v>
      </c>
      <c r="C6" s="98" t="s">
        <v>294</v>
      </c>
      <c r="D6" s="98"/>
      <c r="E6" s="98"/>
      <c r="F6" s="98"/>
      <c r="G6" s="98"/>
      <c r="H6" s="98"/>
      <c r="I6" s="98"/>
    </row>
    <row r="7" spans="1:10" ht="90" customHeight="1">
      <c r="A7" s="4" t="s">
        <v>23</v>
      </c>
      <c r="B7" s="36" t="s">
        <v>78</v>
      </c>
      <c r="C7" s="98" t="s">
        <v>298</v>
      </c>
      <c r="D7" s="98"/>
      <c r="E7" s="98"/>
      <c r="F7" s="98"/>
      <c r="G7" s="98"/>
      <c r="H7" s="98"/>
      <c r="I7" s="98"/>
    </row>
    <row r="8" spans="1:10" ht="107.25" customHeight="1">
      <c r="A8" s="4" t="s">
        <v>24</v>
      </c>
      <c r="B8" s="36" t="s">
        <v>79</v>
      </c>
      <c r="C8" s="99" t="s">
        <v>295</v>
      </c>
      <c r="D8" s="99"/>
      <c r="E8" s="99"/>
      <c r="F8" s="99"/>
      <c r="G8" s="99"/>
      <c r="H8" s="99"/>
      <c r="I8" s="99"/>
    </row>
    <row r="9" spans="1:10">
      <c r="B9" s="2"/>
      <c r="C9" s="97"/>
      <c r="D9" s="97"/>
      <c r="E9" s="97"/>
      <c r="F9" s="97"/>
      <c r="G9" s="97"/>
      <c r="H9" s="97"/>
      <c r="I9" s="97"/>
    </row>
    <row r="10" spans="1:10">
      <c r="B10" s="2"/>
      <c r="C10" s="97"/>
      <c r="D10" s="97"/>
      <c r="E10" s="97"/>
      <c r="F10" s="97"/>
      <c r="G10" s="97"/>
      <c r="H10" s="97"/>
      <c r="I10" s="97"/>
    </row>
    <row r="11" spans="1:10">
      <c r="B11" s="2"/>
      <c r="C11" s="97"/>
      <c r="D11" s="97"/>
      <c r="E11" s="97"/>
      <c r="F11" s="97"/>
      <c r="G11" s="97"/>
      <c r="H11" s="97"/>
      <c r="I11" s="97"/>
    </row>
    <row r="12" spans="1:10">
      <c r="B12" s="2"/>
    </row>
    <row r="13" spans="1:10">
      <c r="B13" s="1"/>
    </row>
    <row r="14" spans="1:10">
      <c r="B14" s="2"/>
    </row>
    <row r="15" spans="1:10">
      <c r="B15" s="1"/>
    </row>
    <row r="16" spans="1:10">
      <c r="B16" s="1"/>
    </row>
    <row r="17" spans="2:2">
      <c r="B17" s="2"/>
    </row>
    <row r="18" spans="2:2">
      <c r="B18" s="2"/>
    </row>
    <row r="19" spans="2:2">
      <c r="B19" s="2"/>
    </row>
    <row r="20" spans="2:2">
      <c r="B20" s="2"/>
    </row>
    <row r="21" spans="2:2">
      <c r="B21" s="2"/>
    </row>
    <row r="22" spans="2:2">
      <c r="B22" s="2"/>
    </row>
    <row r="23" spans="2:2">
      <c r="B23" s="2"/>
    </row>
    <row r="24" spans="2:2">
      <c r="B24" s="2"/>
    </row>
    <row r="25" spans="2:2">
      <c r="B25" s="1"/>
    </row>
    <row r="26" spans="2:2">
      <c r="B26" s="2"/>
    </row>
    <row r="27" spans="2:2">
      <c r="B27" s="2"/>
    </row>
    <row r="28" spans="2:2">
      <c r="B28" s="2"/>
    </row>
    <row r="29" spans="2:2">
      <c r="B29" s="2"/>
    </row>
    <row r="30" spans="2:2">
      <c r="B30" s="2"/>
    </row>
    <row r="31" spans="2:2">
      <c r="B31" s="2"/>
    </row>
    <row r="32" spans="2:2">
      <c r="B32" s="2"/>
    </row>
    <row r="33" spans="2:2">
      <c r="B33" s="2"/>
    </row>
    <row r="34" spans="2:2">
      <c r="B34" s="2"/>
    </row>
    <row r="35" spans="2:2">
      <c r="B35" s="2"/>
    </row>
    <row r="36" spans="2:2">
      <c r="B36" s="2"/>
    </row>
    <row r="37" spans="2:2">
      <c r="B37" s="2"/>
    </row>
    <row r="38" spans="2:2">
      <c r="B38" s="2"/>
    </row>
    <row r="39" spans="2:2">
      <c r="B39" s="2"/>
    </row>
    <row r="40" spans="2:2">
      <c r="B40" s="1"/>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1"/>
    </row>
    <row r="74" spans="2:2">
      <c r="B74" s="2"/>
    </row>
    <row r="75" spans="2:2">
      <c r="B75" s="2"/>
    </row>
    <row r="76" spans="2:2">
      <c r="B76" s="2"/>
    </row>
    <row r="77" spans="2:2">
      <c r="B77" s="2"/>
    </row>
    <row r="78" spans="2:2">
      <c r="B78" s="1"/>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sheetData>
  <mergeCells count="11">
    <mergeCell ref="C11:I11"/>
    <mergeCell ref="C5:I5"/>
    <mergeCell ref="C6:I6"/>
    <mergeCell ref="C8:I8"/>
    <mergeCell ref="C1:I1"/>
    <mergeCell ref="C3:I3"/>
    <mergeCell ref="C4:I4"/>
    <mergeCell ref="C9:I9"/>
    <mergeCell ref="C10:I10"/>
    <mergeCell ref="C2:I2"/>
    <mergeCell ref="C7:I7"/>
  </mergeCells>
  <phoneticPr fontId="8" type="noConversion"/>
  <pageMargins left="0.25" right="0.25" top="0.75" bottom="0.75" header="0.3" footer="0.3"/>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FU93"/>
  <sheetViews>
    <sheetView tabSelected="1" topLeftCell="A70" zoomScale="72" zoomScaleNormal="72" workbookViewId="0">
      <selection activeCell="J78" sqref="J78"/>
    </sheetView>
  </sheetViews>
  <sheetFormatPr defaultColWidth="9.140625" defaultRowHeight="15"/>
  <cols>
    <col min="1" max="1" width="7.5703125" style="15" customWidth="1"/>
    <col min="2" max="2" width="73.42578125" style="15" customWidth="1"/>
    <col min="3" max="3" width="28.28515625" style="15" customWidth="1"/>
    <col min="4" max="4" width="16.140625" style="15" customWidth="1"/>
    <col min="5" max="5" width="15.85546875" style="15" customWidth="1"/>
    <col min="6" max="6" width="16.140625" style="15" customWidth="1"/>
    <col min="7" max="7" width="22.140625" style="15" customWidth="1"/>
    <col min="8" max="8" width="15.5703125" style="15" customWidth="1"/>
    <col min="9" max="9" width="18.5703125" style="15" customWidth="1"/>
    <col min="10" max="10" width="23.28515625" style="15" customWidth="1"/>
    <col min="11" max="11" width="12.42578125" style="15" customWidth="1"/>
    <col min="12" max="12" width="19.42578125" style="15" hidden="1" customWidth="1"/>
    <col min="13" max="13" width="19.5703125" style="15" hidden="1" customWidth="1"/>
    <col min="14" max="14" width="13" style="15" hidden="1" customWidth="1"/>
    <col min="15" max="15" width="13.140625" style="15" hidden="1" customWidth="1"/>
    <col min="16" max="16" width="17.42578125" style="15" hidden="1" customWidth="1"/>
    <col min="17" max="17" width="0" style="15" hidden="1" customWidth="1"/>
    <col min="18" max="16384" width="9.140625" style="15"/>
  </cols>
  <sheetData>
    <row r="2" spans="1:9">
      <c r="A2" s="107" t="s">
        <v>5</v>
      </c>
      <c r="B2" s="107"/>
      <c r="C2" s="107"/>
      <c r="D2" s="107"/>
      <c r="E2" s="107"/>
      <c r="F2" s="107"/>
    </row>
    <row r="3" spans="1:9">
      <c r="A3" s="13" t="s">
        <v>6</v>
      </c>
      <c r="B3" s="108" t="s">
        <v>7</v>
      </c>
      <c r="C3" s="109"/>
      <c r="D3" s="109"/>
      <c r="E3" s="109"/>
      <c r="F3" s="110"/>
    </row>
    <row r="4" spans="1:9" ht="185.25" customHeight="1">
      <c r="A4" s="13" t="s">
        <v>18</v>
      </c>
      <c r="B4" s="111" t="s">
        <v>81</v>
      </c>
      <c r="C4" s="111"/>
      <c r="D4" s="111"/>
      <c r="E4" s="111"/>
      <c r="F4" s="111"/>
    </row>
    <row r="5" spans="1:9">
      <c r="B5" s="115" t="s">
        <v>17</v>
      </c>
      <c r="C5" s="115"/>
      <c r="D5" s="115"/>
      <c r="E5" s="115"/>
      <c r="F5" s="115"/>
      <c r="G5" s="115"/>
    </row>
    <row r="6" spans="1:9" ht="30">
      <c r="B6" s="17" t="s">
        <v>16</v>
      </c>
      <c r="C6" s="112" t="s">
        <v>28</v>
      </c>
      <c r="D6" s="112"/>
      <c r="E6" s="112"/>
      <c r="F6" s="18" t="s">
        <v>38</v>
      </c>
      <c r="G6" s="19" t="s">
        <v>37</v>
      </c>
      <c r="H6" s="20"/>
    </row>
    <row r="7" spans="1:9" ht="280.5" customHeight="1">
      <c r="B7" s="44" t="s">
        <v>52</v>
      </c>
      <c r="C7" s="113" t="s">
        <v>87</v>
      </c>
      <c r="D7" s="113"/>
      <c r="E7" s="113"/>
      <c r="F7" s="45">
        <v>72000</v>
      </c>
      <c r="G7" s="46" t="s">
        <v>40</v>
      </c>
      <c r="H7" s="23"/>
    </row>
    <row r="8" spans="1:9" ht="162" customHeight="1">
      <c r="B8" s="44" t="s">
        <v>54</v>
      </c>
      <c r="C8" s="113" t="s">
        <v>88</v>
      </c>
      <c r="D8" s="113"/>
      <c r="E8" s="113"/>
      <c r="F8" s="45">
        <v>2088</v>
      </c>
      <c r="G8" s="46" t="s">
        <v>47</v>
      </c>
      <c r="H8" s="23"/>
    </row>
    <row r="9" spans="1:9" ht="166.5" customHeight="1">
      <c r="B9" s="44" t="s">
        <v>80</v>
      </c>
      <c r="C9" s="113" t="s">
        <v>89</v>
      </c>
      <c r="D9" s="113"/>
      <c r="E9" s="113"/>
      <c r="F9" s="45">
        <v>11725</v>
      </c>
      <c r="G9" s="46" t="s">
        <v>40</v>
      </c>
    </row>
    <row r="10" spans="1:9" ht="177" customHeight="1">
      <c r="B10" s="44" t="s">
        <v>56</v>
      </c>
      <c r="C10" s="113" t="s">
        <v>91</v>
      </c>
      <c r="D10" s="113"/>
      <c r="E10" s="113"/>
      <c r="F10" s="45">
        <v>783</v>
      </c>
      <c r="G10" s="46" t="s">
        <v>42</v>
      </c>
    </row>
    <row r="11" spans="1:9" ht="147.75" customHeight="1">
      <c r="B11" s="44" t="s">
        <v>57</v>
      </c>
      <c r="C11" s="113" t="s">
        <v>90</v>
      </c>
      <c r="D11" s="113"/>
      <c r="E11" s="113"/>
      <c r="F11" s="45">
        <v>1566</v>
      </c>
      <c r="G11" s="46" t="s">
        <v>42</v>
      </c>
    </row>
    <row r="12" spans="1:9" ht="135" customHeight="1">
      <c r="B12" s="47" t="s">
        <v>53</v>
      </c>
      <c r="C12" s="116" t="s">
        <v>92</v>
      </c>
      <c r="D12" s="116"/>
      <c r="E12" s="116"/>
      <c r="F12" s="48">
        <v>2000</v>
      </c>
      <c r="G12" s="49" t="s">
        <v>41</v>
      </c>
    </row>
    <row r="13" spans="1:9" ht="154.5" customHeight="1">
      <c r="B13" s="50" t="s">
        <v>55</v>
      </c>
      <c r="C13" s="117" t="s">
        <v>93</v>
      </c>
      <c r="D13" s="117"/>
      <c r="E13" s="117"/>
      <c r="F13" s="51">
        <v>1566</v>
      </c>
      <c r="G13" s="49" t="s">
        <v>47</v>
      </c>
    </row>
    <row r="14" spans="1:9" ht="217.5" customHeight="1">
      <c r="B14" s="50" t="s">
        <v>58</v>
      </c>
      <c r="C14" s="126" t="s">
        <v>94</v>
      </c>
      <c r="D14" s="126"/>
      <c r="E14" s="126"/>
      <c r="F14" s="51">
        <v>21775</v>
      </c>
      <c r="G14" s="49" t="s">
        <v>40</v>
      </c>
      <c r="I14" s="16"/>
    </row>
    <row r="15" spans="1:9" ht="149.25" customHeight="1">
      <c r="B15" s="50" t="s">
        <v>59</v>
      </c>
      <c r="C15" s="126" t="s">
        <v>95</v>
      </c>
      <c r="D15" s="126"/>
      <c r="E15" s="126"/>
      <c r="F15" s="51">
        <v>1100</v>
      </c>
      <c r="G15" s="49" t="s">
        <v>42</v>
      </c>
    </row>
    <row r="16" spans="1:9" ht="123.75" customHeight="1">
      <c r="B16" s="52" t="s">
        <v>59</v>
      </c>
      <c r="C16" s="116" t="s">
        <v>96</v>
      </c>
      <c r="D16" s="116"/>
      <c r="E16" s="116"/>
      <c r="F16" s="53">
        <v>2200</v>
      </c>
      <c r="G16" s="49" t="s">
        <v>42</v>
      </c>
    </row>
    <row r="17" spans="1:177" ht="80.25" customHeight="1">
      <c r="B17" s="54" t="s">
        <v>60</v>
      </c>
      <c r="C17" s="117" t="s">
        <v>97</v>
      </c>
      <c r="D17" s="117"/>
      <c r="E17" s="117"/>
      <c r="F17" s="55">
        <v>6600</v>
      </c>
      <c r="G17" s="56" t="s">
        <v>44</v>
      </c>
    </row>
    <row r="18" spans="1:177" ht="88.5" customHeight="1" thickBot="1">
      <c r="B18" s="54" t="s">
        <v>61</v>
      </c>
      <c r="C18" s="126" t="s">
        <v>98</v>
      </c>
      <c r="D18" s="126"/>
      <c r="E18" s="126"/>
      <c r="F18" s="55">
        <v>1000</v>
      </c>
      <c r="G18" s="56" t="s">
        <v>43</v>
      </c>
    </row>
    <row r="19" spans="1:177" ht="99.75" customHeight="1">
      <c r="B19" s="24" t="s">
        <v>62</v>
      </c>
      <c r="C19" s="127" t="s">
        <v>99</v>
      </c>
      <c r="D19" s="127"/>
      <c r="E19" s="127"/>
      <c r="F19" s="25">
        <v>1540</v>
      </c>
      <c r="G19" s="26" t="s">
        <v>42</v>
      </c>
      <c r="H19" s="128" t="s">
        <v>50</v>
      </c>
      <c r="I19" s="128"/>
      <c r="J19" s="128"/>
      <c r="K19" s="129"/>
    </row>
    <row r="20" spans="1:177" ht="96.75" customHeight="1">
      <c r="B20" s="27" t="s">
        <v>63</v>
      </c>
      <c r="C20" s="118" t="s">
        <v>100</v>
      </c>
      <c r="D20" s="118"/>
      <c r="E20" s="118"/>
      <c r="F20" s="21">
        <v>350</v>
      </c>
      <c r="G20" s="22" t="s">
        <v>39</v>
      </c>
      <c r="H20" s="122" t="s">
        <v>51</v>
      </c>
      <c r="I20" s="122"/>
      <c r="J20" s="122"/>
      <c r="K20" s="123"/>
    </row>
    <row r="21" spans="1:177" ht="102" customHeight="1" thickBot="1">
      <c r="B21" s="28" t="s">
        <v>64</v>
      </c>
      <c r="C21" s="114" t="s">
        <v>101</v>
      </c>
      <c r="D21" s="114"/>
      <c r="E21" s="114"/>
      <c r="F21" s="29">
        <v>250</v>
      </c>
      <c r="G21" s="30" t="s">
        <v>45</v>
      </c>
      <c r="H21" s="124" t="s">
        <v>49</v>
      </c>
      <c r="I21" s="124"/>
      <c r="J21" s="124"/>
      <c r="K21" s="125"/>
    </row>
    <row r="22" spans="1:177" ht="60.75" customHeight="1">
      <c r="A22" s="31" t="s">
        <v>1</v>
      </c>
      <c r="B22" s="32" t="s">
        <v>8</v>
      </c>
      <c r="C22" s="32" t="s">
        <v>9</v>
      </c>
      <c r="D22" s="32" t="s">
        <v>10</v>
      </c>
      <c r="E22" s="32" t="s">
        <v>11</v>
      </c>
      <c r="F22" s="32" t="s">
        <v>13</v>
      </c>
      <c r="G22" s="32" t="s">
        <v>14</v>
      </c>
      <c r="H22" s="32" t="s">
        <v>29</v>
      </c>
      <c r="I22" s="32" t="s">
        <v>15</v>
      </c>
      <c r="J22" s="32" t="s">
        <v>30</v>
      </c>
      <c r="K22" s="83" t="s">
        <v>12</v>
      </c>
      <c r="L22" s="58" t="s">
        <v>103</v>
      </c>
      <c r="M22" s="59" t="s">
        <v>104</v>
      </c>
      <c r="N22" s="59" t="s">
        <v>105</v>
      </c>
      <c r="O22" s="59" t="s">
        <v>106</v>
      </c>
      <c r="P22" s="59" t="s">
        <v>107</v>
      </c>
    </row>
    <row r="23" spans="1:177" ht="89.25" customHeight="1">
      <c r="A23" s="61" t="s">
        <v>108</v>
      </c>
      <c r="B23" s="62" t="s">
        <v>109</v>
      </c>
      <c r="C23" s="63" t="s">
        <v>110</v>
      </c>
      <c r="D23" s="64" t="s">
        <v>111</v>
      </c>
      <c r="E23" s="64">
        <v>200</v>
      </c>
      <c r="F23" s="65">
        <v>707</v>
      </c>
      <c r="G23" s="64">
        <v>5</v>
      </c>
      <c r="H23" s="65">
        <f>F23*1.05</f>
        <v>742.35</v>
      </c>
      <c r="I23" s="65">
        <f>F23*E23</f>
        <v>141400</v>
      </c>
      <c r="J23" s="66">
        <f>H23*E23</f>
        <v>148470</v>
      </c>
      <c r="K23" s="64">
        <v>2503</v>
      </c>
      <c r="L23" s="67" t="s">
        <v>112</v>
      </c>
      <c r="M23" s="67">
        <f>+G23</f>
        <v>5</v>
      </c>
      <c r="N23" s="68">
        <f>+J23-I23</f>
        <v>7070</v>
      </c>
      <c r="O23" s="67" t="s">
        <v>113</v>
      </c>
      <c r="P23" s="67">
        <f>+K23</f>
        <v>2503</v>
      </c>
    </row>
    <row r="24" spans="1:177" ht="67.5" customHeight="1">
      <c r="A24" s="61" t="s">
        <v>114</v>
      </c>
      <c r="B24" s="62" t="s">
        <v>115</v>
      </c>
      <c r="C24" s="63" t="s">
        <v>116</v>
      </c>
      <c r="D24" s="64" t="s">
        <v>117</v>
      </c>
      <c r="E24" s="64">
        <v>60</v>
      </c>
      <c r="F24" s="65">
        <v>72.5</v>
      </c>
      <c r="G24" s="64">
        <v>5</v>
      </c>
      <c r="H24" s="80">
        <f t="shared" ref="H24:H75" si="0">F24*1.05</f>
        <v>76.125</v>
      </c>
      <c r="I24" s="65">
        <f t="shared" ref="I24:I75" si="1">F24*E24</f>
        <v>4350</v>
      </c>
      <c r="J24" s="66">
        <f t="shared" ref="J24:J75" si="2">H24*E24</f>
        <v>4567.5</v>
      </c>
      <c r="K24" s="64">
        <v>4785</v>
      </c>
      <c r="L24" s="67" t="s">
        <v>112</v>
      </c>
      <c r="M24" s="67">
        <f t="shared" ref="M24:M72" si="3">+G24</f>
        <v>5</v>
      </c>
      <c r="N24" s="68">
        <f t="shared" ref="N24:N75" si="4">+J24-I24</f>
        <v>217.5</v>
      </c>
      <c r="O24" s="67" t="s">
        <v>113</v>
      </c>
      <c r="P24" s="67">
        <f t="shared" ref="P24:P73" si="5">+K24</f>
        <v>4785</v>
      </c>
    </row>
    <row r="25" spans="1:177" ht="66" customHeight="1">
      <c r="A25" s="61" t="s">
        <v>118</v>
      </c>
      <c r="B25" s="62" t="s">
        <v>119</v>
      </c>
      <c r="C25" s="63" t="s">
        <v>120</v>
      </c>
      <c r="D25" s="64" t="s">
        <v>117</v>
      </c>
      <c r="E25" s="64">
        <v>60</v>
      </c>
      <c r="F25" s="65">
        <v>156</v>
      </c>
      <c r="G25" s="64">
        <v>5</v>
      </c>
      <c r="H25" s="65">
        <f t="shared" si="0"/>
        <v>163.80000000000001</v>
      </c>
      <c r="I25" s="65">
        <f t="shared" si="1"/>
        <v>9360</v>
      </c>
      <c r="J25" s="66">
        <f t="shared" si="2"/>
        <v>9828</v>
      </c>
      <c r="K25" s="64">
        <v>4787</v>
      </c>
      <c r="L25" s="67" t="s">
        <v>112</v>
      </c>
      <c r="M25" s="67">
        <f t="shared" si="3"/>
        <v>5</v>
      </c>
      <c r="N25" s="68">
        <f t="shared" si="4"/>
        <v>468</v>
      </c>
      <c r="O25" s="67" t="s">
        <v>113</v>
      </c>
      <c r="P25" s="67">
        <f t="shared" si="5"/>
        <v>4787</v>
      </c>
    </row>
    <row r="26" spans="1:177" customFormat="1" ht="88.5" customHeight="1">
      <c r="A26" s="61" t="s">
        <v>121</v>
      </c>
      <c r="B26" s="62" t="s">
        <v>122</v>
      </c>
      <c r="C26" s="63" t="s">
        <v>299</v>
      </c>
      <c r="D26" s="64" t="s">
        <v>123</v>
      </c>
      <c r="E26" s="64">
        <v>100</v>
      </c>
      <c r="F26" s="65">
        <v>50</v>
      </c>
      <c r="G26" s="64">
        <v>5</v>
      </c>
      <c r="H26" s="65">
        <f t="shared" si="0"/>
        <v>52.5</v>
      </c>
      <c r="I26" s="65">
        <f t="shared" si="1"/>
        <v>5000</v>
      </c>
      <c r="J26" s="66">
        <f t="shared" si="2"/>
        <v>5250</v>
      </c>
      <c r="K26" s="64">
        <v>2582</v>
      </c>
      <c r="L26" s="67" t="s">
        <v>112</v>
      </c>
      <c r="M26" s="67">
        <f t="shared" si="3"/>
        <v>5</v>
      </c>
      <c r="N26" s="68">
        <f t="shared" si="4"/>
        <v>250</v>
      </c>
      <c r="O26" s="67" t="s">
        <v>113</v>
      </c>
      <c r="P26" s="67">
        <f t="shared" si="5"/>
        <v>2582</v>
      </c>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row>
    <row r="27" spans="1:177" customFormat="1" ht="54" customHeight="1">
      <c r="A27" s="61" t="s">
        <v>124</v>
      </c>
      <c r="B27" s="62" t="s">
        <v>125</v>
      </c>
      <c r="C27" s="63" t="s">
        <v>126</v>
      </c>
      <c r="D27" s="64" t="s">
        <v>127</v>
      </c>
      <c r="E27" s="64">
        <v>300</v>
      </c>
      <c r="F27" s="65">
        <v>20</v>
      </c>
      <c r="G27" s="64">
        <v>5</v>
      </c>
      <c r="H27" s="65">
        <f t="shared" si="0"/>
        <v>21</v>
      </c>
      <c r="I27" s="65">
        <f t="shared" si="1"/>
        <v>6000</v>
      </c>
      <c r="J27" s="66">
        <f t="shared" si="2"/>
        <v>6300</v>
      </c>
      <c r="K27" s="64">
        <v>2062</v>
      </c>
      <c r="L27" s="67" t="s">
        <v>112</v>
      </c>
      <c r="M27" s="67">
        <f t="shared" si="3"/>
        <v>5</v>
      </c>
      <c r="N27" s="68">
        <f t="shared" si="4"/>
        <v>300</v>
      </c>
      <c r="O27" s="67" t="s">
        <v>113</v>
      </c>
      <c r="P27" s="67">
        <f t="shared" si="5"/>
        <v>2062</v>
      </c>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row>
    <row r="28" spans="1:177" customFormat="1" ht="113.25" customHeight="1">
      <c r="A28" s="61" t="s">
        <v>128</v>
      </c>
      <c r="B28" s="62" t="s">
        <v>129</v>
      </c>
      <c r="C28" s="63" t="s">
        <v>130</v>
      </c>
      <c r="D28" s="64" t="s">
        <v>131</v>
      </c>
      <c r="E28" s="64">
        <v>197</v>
      </c>
      <c r="F28" s="65">
        <v>670</v>
      </c>
      <c r="G28" s="64">
        <v>5</v>
      </c>
      <c r="H28" s="65">
        <f t="shared" si="0"/>
        <v>703.5</v>
      </c>
      <c r="I28" s="65">
        <f t="shared" si="1"/>
        <v>131990</v>
      </c>
      <c r="J28" s="66">
        <f t="shared" si="2"/>
        <v>138589.5</v>
      </c>
      <c r="K28" s="64">
        <v>2600</v>
      </c>
      <c r="L28" s="67" t="s">
        <v>112</v>
      </c>
      <c r="M28" s="67">
        <f t="shared" si="3"/>
        <v>5</v>
      </c>
      <c r="N28" s="68">
        <f t="shared" si="4"/>
        <v>6599.5</v>
      </c>
      <c r="O28" s="67" t="s">
        <v>113</v>
      </c>
      <c r="P28" s="67">
        <f t="shared" si="5"/>
        <v>2600</v>
      </c>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row>
    <row r="29" spans="1:177" ht="45" customHeight="1">
      <c r="A29" s="61" t="s">
        <v>132</v>
      </c>
      <c r="B29" s="62" t="s">
        <v>133</v>
      </c>
      <c r="C29" s="63" t="s">
        <v>134</v>
      </c>
      <c r="D29" s="64" t="s">
        <v>135</v>
      </c>
      <c r="E29" s="64">
        <v>70</v>
      </c>
      <c r="F29" s="65">
        <v>80</v>
      </c>
      <c r="G29" s="64">
        <v>5</v>
      </c>
      <c r="H29" s="65">
        <f t="shared" si="0"/>
        <v>84</v>
      </c>
      <c r="I29" s="65">
        <f t="shared" si="1"/>
        <v>5600</v>
      </c>
      <c r="J29" s="66">
        <f t="shared" si="2"/>
        <v>5880</v>
      </c>
      <c r="K29" s="64">
        <v>4788</v>
      </c>
      <c r="L29" s="67" t="s">
        <v>112</v>
      </c>
      <c r="M29" s="67">
        <f t="shared" si="3"/>
        <v>5</v>
      </c>
      <c r="N29" s="68">
        <f t="shared" si="4"/>
        <v>280</v>
      </c>
      <c r="O29" s="67" t="s">
        <v>113</v>
      </c>
      <c r="P29" s="67">
        <f t="shared" si="5"/>
        <v>4788</v>
      </c>
    </row>
    <row r="30" spans="1:177" ht="45" customHeight="1">
      <c r="A30" s="61" t="s">
        <v>136</v>
      </c>
      <c r="B30" s="62" t="s">
        <v>137</v>
      </c>
      <c r="C30" s="63" t="s">
        <v>138</v>
      </c>
      <c r="D30" s="64" t="s">
        <v>139</v>
      </c>
      <c r="E30" s="64">
        <v>44</v>
      </c>
      <c r="F30" s="65">
        <v>100</v>
      </c>
      <c r="G30" s="64">
        <v>5</v>
      </c>
      <c r="H30" s="65">
        <f t="shared" si="0"/>
        <v>105</v>
      </c>
      <c r="I30" s="65">
        <f t="shared" si="1"/>
        <v>4400</v>
      </c>
      <c r="J30" s="66">
        <f t="shared" si="2"/>
        <v>4620</v>
      </c>
      <c r="K30" s="64">
        <v>2013</v>
      </c>
      <c r="L30" s="67" t="s">
        <v>112</v>
      </c>
      <c r="M30" s="67">
        <f t="shared" si="3"/>
        <v>5</v>
      </c>
      <c r="N30" s="68">
        <f t="shared" si="4"/>
        <v>220</v>
      </c>
      <c r="O30" s="67" t="s">
        <v>113</v>
      </c>
      <c r="P30" s="67">
        <f t="shared" si="5"/>
        <v>2013</v>
      </c>
    </row>
    <row r="31" spans="1:177" ht="45" customHeight="1">
      <c r="A31" s="61" t="s">
        <v>140</v>
      </c>
      <c r="B31" s="62" t="s">
        <v>141</v>
      </c>
      <c r="C31" s="63" t="s">
        <v>142</v>
      </c>
      <c r="D31" s="64" t="s">
        <v>143</v>
      </c>
      <c r="E31" s="79">
        <v>30</v>
      </c>
      <c r="F31" s="65">
        <v>300</v>
      </c>
      <c r="G31" s="64">
        <v>5</v>
      </c>
      <c r="H31" s="65">
        <f t="shared" si="0"/>
        <v>315</v>
      </c>
      <c r="I31" s="65">
        <f t="shared" si="1"/>
        <v>9000</v>
      </c>
      <c r="J31" s="66">
        <f t="shared" si="2"/>
        <v>9450</v>
      </c>
      <c r="K31" s="64">
        <v>2203</v>
      </c>
      <c r="L31" s="67" t="s">
        <v>112</v>
      </c>
      <c r="M31" s="67">
        <f t="shared" si="3"/>
        <v>5</v>
      </c>
      <c r="N31" s="68">
        <f t="shared" si="4"/>
        <v>450</v>
      </c>
      <c r="O31" s="67" t="s">
        <v>113</v>
      </c>
      <c r="P31" s="67">
        <f t="shared" si="5"/>
        <v>2203</v>
      </c>
    </row>
    <row r="32" spans="1:177" ht="73.5" customHeight="1">
      <c r="A32" s="61" t="s">
        <v>144</v>
      </c>
      <c r="B32" s="62" t="s">
        <v>145</v>
      </c>
      <c r="C32" s="63" t="s">
        <v>146</v>
      </c>
      <c r="D32" s="64" t="s">
        <v>147</v>
      </c>
      <c r="E32" s="64">
        <v>88</v>
      </c>
      <c r="F32" s="65">
        <v>200</v>
      </c>
      <c r="G32" s="64">
        <v>5</v>
      </c>
      <c r="H32" s="65">
        <f t="shared" si="0"/>
        <v>210</v>
      </c>
      <c r="I32" s="65">
        <f t="shared" si="1"/>
        <v>17600</v>
      </c>
      <c r="J32" s="66">
        <f t="shared" si="2"/>
        <v>18480</v>
      </c>
      <c r="K32" s="64">
        <v>9200</v>
      </c>
      <c r="L32" s="67" t="s">
        <v>112</v>
      </c>
      <c r="M32" s="67">
        <f t="shared" si="3"/>
        <v>5</v>
      </c>
      <c r="N32" s="68">
        <f t="shared" si="4"/>
        <v>880</v>
      </c>
      <c r="O32" s="67" t="s">
        <v>113</v>
      </c>
      <c r="P32" s="67">
        <f t="shared" si="5"/>
        <v>9200</v>
      </c>
    </row>
    <row r="33" spans="1:16" ht="86.25" customHeight="1">
      <c r="A33" s="61" t="s">
        <v>148</v>
      </c>
      <c r="B33" s="62" t="s">
        <v>149</v>
      </c>
      <c r="C33" s="63" t="s">
        <v>150</v>
      </c>
      <c r="D33" s="64" t="s">
        <v>143</v>
      </c>
      <c r="E33" s="64">
        <v>7</v>
      </c>
      <c r="F33" s="65">
        <v>300</v>
      </c>
      <c r="G33" s="64">
        <v>5</v>
      </c>
      <c r="H33" s="65">
        <f t="shared" si="0"/>
        <v>315</v>
      </c>
      <c r="I33" s="65">
        <f t="shared" si="1"/>
        <v>2100</v>
      </c>
      <c r="J33" s="66">
        <f t="shared" si="2"/>
        <v>2205</v>
      </c>
      <c r="K33" s="64">
        <v>2207</v>
      </c>
      <c r="L33" s="67" t="s">
        <v>112</v>
      </c>
      <c r="M33" s="67">
        <f t="shared" si="3"/>
        <v>5</v>
      </c>
      <c r="N33" s="68">
        <f t="shared" si="4"/>
        <v>105</v>
      </c>
      <c r="O33" s="67" t="s">
        <v>113</v>
      </c>
      <c r="P33" s="67">
        <f t="shared" si="5"/>
        <v>2207</v>
      </c>
    </row>
    <row r="34" spans="1:16" ht="84.75" customHeight="1">
      <c r="A34" s="61" t="s">
        <v>151</v>
      </c>
      <c r="B34" s="62" t="s">
        <v>152</v>
      </c>
      <c r="C34" s="63" t="s">
        <v>153</v>
      </c>
      <c r="D34" s="64" t="s">
        <v>117</v>
      </c>
      <c r="E34" s="64">
        <v>5</v>
      </c>
      <c r="F34" s="65">
        <v>400</v>
      </c>
      <c r="G34" s="64">
        <v>5</v>
      </c>
      <c r="H34" s="65">
        <f t="shared" si="0"/>
        <v>420</v>
      </c>
      <c r="I34" s="65">
        <f t="shared" si="1"/>
        <v>2000</v>
      </c>
      <c r="J34" s="66">
        <f t="shared" si="2"/>
        <v>2100</v>
      </c>
      <c r="K34" s="64">
        <v>4778</v>
      </c>
      <c r="L34" s="67" t="s">
        <v>112</v>
      </c>
      <c r="M34" s="67">
        <f t="shared" si="3"/>
        <v>5</v>
      </c>
      <c r="N34" s="68">
        <f t="shared" si="4"/>
        <v>100</v>
      </c>
      <c r="O34" s="67" t="s">
        <v>113</v>
      </c>
      <c r="P34" s="67">
        <f t="shared" si="5"/>
        <v>4778</v>
      </c>
    </row>
    <row r="35" spans="1:16" ht="46.5" customHeight="1">
      <c r="A35" s="61" t="s">
        <v>154</v>
      </c>
      <c r="B35" s="62" t="s">
        <v>155</v>
      </c>
      <c r="C35" s="63" t="s">
        <v>156</v>
      </c>
      <c r="D35" s="64" t="s">
        <v>135</v>
      </c>
      <c r="E35" s="64">
        <v>5</v>
      </c>
      <c r="F35" s="65">
        <v>150</v>
      </c>
      <c r="G35" s="64">
        <v>5</v>
      </c>
      <c r="H35" s="65">
        <f t="shared" si="0"/>
        <v>157.5</v>
      </c>
      <c r="I35" s="65">
        <f t="shared" si="1"/>
        <v>750</v>
      </c>
      <c r="J35" s="66">
        <f t="shared" si="2"/>
        <v>787.5</v>
      </c>
      <c r="K35" s="64">
        <v>4779</v>
      </c>
      <c r="L35" s="67" t="s">
        <v>112</v>
      </c>
      <c r="M35" s="67">
        <f t="shared" si="3"/>
        <v>5</v>
      </c>
      <c r="N35" s="68">
        <f t="shared" si="4"/>
        <v>37.5</v>
      </c>
      <c r="O35" s="67" t="s">
        <v>113</v>
      </c>
      <c r="P35" s="67">
        <f t="shared" si="5"/>
        <v>4779</v>
      </c>
    </row>
    <row r="36" spans="1:16" ht="43.5" customHeight="1">
      <c r="A36" s="61" t="s">
        <v>157</v>
      </c>
      <c r="B36" s="62" t="s">
        <v>158</v>
      </c>
      <c r="C36" s="63" t="s">
        <v>159</v>
      </c>
      <c r="D36" s="64" t="s">
        <v>143</v>
      </c>
      <c r="E36" s="64">
        <v>5</v>
      </c>
      <c r="F36" s="65">
        <v>800</v>
      </c>
      <c r="G36" s="64">
        <v>5</v>
      </c>
      <c r="H36" s="65">
        <f t="shared" si="0"/>
        <v>840</v>
      </c>
      <c r="I36" s="65">
        <f t="shared" si="1"/>
        <v>4000</v>
      </c>
      <c r="J36" s="66">
        <f t="shared" si="2"/>
        <v>4200</v>
      </c>
      <c r="K36" s="64">
        <v>2208</v>
      </c>
      <c r="L36" s="67" t="s">
        <v>112</v>
      </c>
      <c r="M36" s="67">
        <f t="shared" si="3"/>
        <v>5</v>
      </c>
      <c r="N36" s="68">
        <f t="shared" si="4"/>
        <v>200</v>
      </c>
      <c r="O36" s="67" t="s">
        <v>113</v>
      </c>
      <c r="P36" s="67">
        <f t="shared" si="5"/>
        <v>2208</v>
      </c>
    </row>
    <row r="37" spans="1:16" ht="65.25" customHeight="1">
      <c r="A37" s="61" t="s">
        <v>160</v>
      </c>
      <c r="B37" s="62" t="s">
        <v>161</v>
      </c>
      <c r="C37" s="63" t="s">
        <v>162</v>
      </c>
      <c r="D37" s="64" t="s">
        <v>117</v>
      </c>
      <c r="E37" s="64">
        <v>5</v>
      </c>
      <c r="F37" s="65">
        <v>135</v>
      </c>
      <c r="G37" s="64">
        <v>5</v>
      </c>
      <c r="H37" s="65">
        <f t="shared" si="0"/>
        <v>141.75</v>
      </c>
      <c r="I37" s="65">
        <f t="shared" si="1"/>
        <v>675</v>
      </c>
      <c r="J37" s="66">
        <f t="shared" si="2"/>
        <v>708.75</v>
      </c>
      <c r="K37" s="64">
        <v>4795</v>
      </c>
      <c r="L37" s="67" t="s">
        <v>112</v>
      </c>
      <c r="M37" s="67">
        <f t="shared" si="3"/>
        <v>5</v>
      </c>
      <c r="N37" s="68">
        <f t="shared" si="4"/>
        <v>33.75</v>
      </c>
      <c r="O37" s="67" t="s">
        <v>113</v>
      </c>
      <c r="P37" s="67">
        <f t="shared" si="5"/>
        <v>4795</v>
      </c>
    </row>
    <row r="38" spans="1:16" ht="67.5" customHeight="1">
      <c r="A38" s="61" t="s">
        <v>163</v>
      </c>
      <c r="B38" s="62" t="s">
        <v>164</v>
      </c>
      <c r="C38" s="63" t="s">
        <v>165</v>
      </c>
      <c r="D38" s="64" t="s">
        <v>135</v>
      </c>
      <c r="E38" s="64">
        <v>10</v>
      </c>
      <c r="F38" s="65">
        <v>42</v>
      </c>
      <c r="G38" s="64">
        <v>5</v>
      </c>
      <c r="H38" s="65">
        <f>F38*1.05</f>
        <v>44.1</v>
      </c>
      <c r="I38" s="65">
        <f t="shared" si="1"/>
        <v>420</v>
      </c>
      <c r="J38" s="66">
        <f t="shared" si="2"/>
        <v>441</v>
      </c>
      <c r="K38" s="64">
        <v>4772</v>
      </c>
      <c r="L38" s="67" t="s">
        <v>112</v>
      </c>
      <c r="M38" s="67">
        <f t="shared" si="3"/>
        <v>5</v>
      </c>
      <c r="N38" s="68">
        <f t="shared" si="4"/>
        <v>21</v>
      </c>
      <c r="O38" s="67" t="s">
        <v>113</v>
      </c>
      <c r="P38" s="67">
        <f t="shared" si="5"/>
        <v>4772</v>
      </c>
    </row>
    <row r="39" spans="1:16" ht="60" customHeight="1">
      <c r="A39" s="61" t="s">
        <v>166</v>
      </c>
      <c r="B39" s="62" t="s">
        <v>167</v>
      </c>
      <c r="C39" s="63" t="s">
        <v>168</v>
      </c>
      <c r="D39" s="64" t="s">
        <v>117</v>
      </c>
      <c r="E39" s="64">
        <v>5</v>
      </c>
      <c r="F39" s="65">
        <v>168</v>
      </c>
      <c r="G39" s="64">
        <v>5</v>
      </c>
      <c r="H39" s="65">
        <f t="shared" si="0"/>
        <v>176.4</v>
      </c>
      <c r="I39" s="65">
        <f t="shared" si="1"/>
        <v>840</v>
      </c>
      <c r="J39" s="66">
        <f t="shared" si="2"/>
        <v>882</v>
      </c>
      <c r="K39" s="64">
        <v>4761</v>
      </c>
      <c r="L39" s="67" t="s">
        <v>112</v>
      </c>
      <c r="M39" s="67">
        <f t="shared" si="3"/>
        <v>5</v>
      </c>
      <c r="N39" s="68">
        <f t="shared" si="4"/>
        <v>42</v>
      </c>
      <c r="O39" s="67" t="s">
        <v>113</v>
      </c>
      <c r="P39" s="67">
        <f t="shared" si="5"/>
        <v>4761</v>
      </c>
    </row>
    <row r="40" spans="1:16" ht="58.5" customHeight="1">
      <c r="A40" s="61" t="s">
        <v>169</v>
      </c>
      <c r="B40" s="62" t="s">
        <v>170</v>
      </c>
      <c r="C40" s="63" t="s">
        <v>171</v>
      </c>
      <c r="D40" s="64" t="s">
        <v>172</v>
      </c>
      <c r="E40" s="64">
        <v>5</v>
      </c>
      <c r="F40" s="65">
        <v>50</v>
      </c>
      <c r="G40" s="64">
        <v>5</v>
      </c>
      <c r="H40" s="65">
        <f t="shared" si="0"/>
        <v>52.5</v>
      </c>
      <c r="I40" s="65">
        <f t="shared" si="1"/>
        <v>250</v>
      </c>
      <c r="J40" s="66">
        <f t="shared" si="2"/>
        <v>262.5</v>
      </c>
      <c r="K40" s="64">
        <v>2054</v>
      </c>
      <c r="L40" s="67" t="s">
        <v>112</v>
      </c>
      <c r="M40" s="67">
        <f t="shared" si="3"/>
        <v>5</v>
      </c>
      <c r="N40" s="68">
        <f t="shared" si="4"/>
        <v>12.5</v>
      </c>
      <c r="O40" s="67" t="s">
        <v>113</v>
      </c>
      <c r="P40" s="67">
        <f t="shared" si="5"/>
        <v>2054</v>
      </c>
    </row>
    <row r="41" spans="1:16" ht="51" customHeight="1">
      <c r="A41" s="61" t="s">
        <v>173</v>
      </c>
      <c r="B41" s="62" t="s">
        <v>174</v>
      </c>
      <c r="C41" s="63" t="s">
        <v>175</v>
      </c>
      <c r="D41" s="64" t="s">
        <v>176</v>
      </c>
      <c r="E41" s="64">
        <v>30</v>
      </c>
      <c r="F41" s="65">
        <v>59</v>
      </c>
      <c r="G41" s="64">
        <v>5</v>
      </c>
      <c r="H41" s="65">
        <f t="shared" si="0"/>
        <v>61.95</v>
      </c>
      <c r="I41" s="65">
        <f t="shared" si="1"/>
        <v>1770</v>
      </c>
      <c r="J41" s="66">
        <f t="shared" si="2"/>
        <v>1858.5</v>
      </c>
      <c r="K41" s="64">
        <v>2058</v>
      </c>
      <c r="L41" s="67" t="s">
        <v>112</v>
      </c>
      <c r="M41" s="67">
        <f t="shared" si="3"/>
        <v>5</v>
      </c>
      <c r="N41" s="68">
        <f t="shared" si="4"/>
        <v>88.5</v>
      </c>
      <c r="O41" s="67" t="s">
        <v>113</v>
      </c>
      <c r="P41" s="67">
        <f t="shared" si="5"/>
        <v>2058</v>
      </c>
    </row>
    <row r="42" spans="1:16" ht="75" customHeight="1">
      <c r="A42" s="61" t="s">
        <v>177</v>
      </c>
      <c r="B42" s="62" t="s">
        <v>178</v>
      </c>
      <c r="C42" s="63" t="s">
        <v>179</v>
      </c>
      <c r="D42" s="64" t="s">
        <v>180</v>
      </c>
      <c r="E42" s="64">
        <v>20</v>
      </c>
      <c r="F42" s="65">
        <v>45</v>
      </c>
      <c r="G42" s="64">
        <v>5</v>
      </c>
      <c r="H42" s="65">
        <f t="shared" si="0"/>
        <v>47.25</v>
      </c>
      <c r="I42" s="65">
        <f t="shared" si="1"/>
        <v>900</v>
      </c>
      <c r="J42" s="66">
        <f t="shared" si="2"/>
        <v>945</v>
      </c>
      <c r="K42" s="64">
        <v>2059</v>
      </c>
      <c r="L42" s="67" t="s">
        <v>112</v>
      </c>
      <c r="M42" s="67">
        <f t="shared" si="3"/>
        <v>5</v>
      </c>
      <c r="N42" s="68">
        <f t="shared" si="4"/>
        <v>45</v>
      </c>
      <c r="O42" s="67" t="s">
        <v>113</v>
      </c>
      <c r="P42" s="67">
        <f t="shared" si="5"/>
        <v>2059</v>
      </c>
    </row>
    <row r="43" spans="1:16" ht="43.5" customHeight="1">
      <c r="A43" s="61" t="s">
        <v>181</v>
      </c>
      <c r="B43" s="62" t="s">
        <v>182</v>
      </c>
      <c r="C43" s="63" t="s">
        <v>183</v>
      </c>
      <c r="D43" s="64" t="s">
        <v>176</v>
      </c>
      <c r="E43" s="64">
        <v>30</v>
      </c>
      <c r="F43" s="65">
        <v>65</v>
      </c>
      <c r="G43" s="64">
        <v>5</v>
      </c>
      <c r="H43" s="65">
        <f t="shared" si="0"/>
        <v>68.25</v>
      </c>
      <c r="I43" s="65">
        <f t="shared" si="1"/>
        <v>1950</v>
      </c>
      <c r="J43" s="66">
        <f t="shared" si="2"/>
        <v>2047.5</v>
      </c>
      <c r="K43" s="64">
        <v>2060</v>
      </c>
      <c r="L43" s="67" t="s">
        <v>112</v>
      </c>
      <c r="M43" s="67">
        <f t="shared" si="3"/>
        <v>5</v>
      </c>
      <c r="N43" s="68">
        <f t="shared" si="4"/>
        <v>97.5</v>
      </c>
      <c r="O43" s="67" t="s">
        <v>113</v>
      </c>
      <c r="P43" s="67">
        <f t="shared" si="5"/>
        <v>2060</v>
      </c>
    </row>
    <row r="44" spans="1:16" ht="47.25" customHeight="1">
      <c r="A44" s="61" t="s">
        <v>184</v>
      </c>
      <c r="B44" s="62" t="s">
        <v>185</v>
      </c>
      <c r="C44" s="63" t="s">
        <v>186</v>
      </c>
      <c r="D44" s="64" t="s">
        <v>187</v>
      </c>
      <c r="E44" s="64">
        <v>30</v>
      </c>
      <c r="F44" s="65">
        <v>55</v>
      </c>
      <c r="G44" s="64">
        <v>5</v>
      </c>
      <c r="H44" s="65">
        <f t="shared" si="0"/>
        <v>57.75</v>
      </c>
      <c r="I44" s="65">
        <f t="shared" si="1"/>
        <v>1650</v>
      </c>
      <c r="J44" s="66">
        <f t="shared" si="2"/>
        <v>1732.5</v>
      </c>
      <c r="K44" s="64">
        <v>2061</v>
      </c>
      <c r="L44" s="67" t="s">
        <v>112</v>
      </c>
      <c r="M44" s="67">
        <f t="shared" si="3"/>
        <v>5</v>
      </c>
      <c r="N44" s="68">
        <f t="shared" si="4"/>
        <v>82.5</v>
      </c>
      <c r="O44" s="67" t="s">
        <v>113</v>
      </c>
      <c r="P44" s="67">
        <f t="shared" si="5"/>
        <v>2061</v>
      </c>
    </row>
    <row r="45" spans="1:16" ht="47.25" customHeight="1">
      <c r="A45" s="61" t="s">
        <v>188</v>
      </c>
      <c r="B45" s="62" t="s">
        <v>189</v>
      </c>
      <c r="C45" s="63" t="s">
        <v>190</v>
      </c>
      <c r="D45" s="64" t="s">
        <v>191</v>
      </c>
      <c r="E45" s="69">
        <v>25</v>
      </c>
      <c r="F45" s="70">
        <v>50</v>
      </c>
      <c r="G45" s="64">
        <v>5</v>
      </c>
      <c r="H45" s="65">
        <f t="shared" si="0"/>
        <v>52.5</v>
      </c>
      <c r="I45" s="65">
        <f t="shared" si="1"/>
        <v>1250</v>
      </c>
      <c r="J45" s="66">
        <f t="shared" si="2"/>
        <v>1312.5</v>
      </c>
      <c r="K45" s="69">
        <v>4199</v>
      </c>
      <c r="L45" s="67" t="s">
        <v>112</v>
      </c>
      <c r="M45" s="67">
        <f t="shared" si="3"/>
        <v>5</v>
      </c>
      <c r="N45" s="68">
        <f t="shared" si="4"/>
        <v>62.5</v>
      </c>
      <c r="O45" s="67" t="s">
        <v>113</v>
      </c>
      <c r="P45" s="67">
        <f t="shared" si="5"/>
        <v>4199</v>
      </c>
    </row>
    <row r="46" spans="1:16" ht="45" customHeight="1">
      <c r="A46" s="61" t="s">
        <v>192</v>
      </c>
      <c r="B46" s="62" t="s">
        <v>193</v>
      </c>
      <c r="C46" s="63" t="s">
        <v>194</v>
      </c>
      <c r="D46" s="64" t="s">
        <v>195</v>
      </c>
      <c r="E46" s="69">
        <v>10</v>
      </c>
      <c r="F46" s="70">
        <v>100</v>
      </c>
      <c r="G46" s="64">
        <v>5</v>
      </c>
      <c r="H46" s="65">
        <f t="shared" si="0"/>
        <v>105</v>
      </c>
      <c r="I46" s="65">
        <f t="shared" si="1"/>
        <v>1000</v>
      </c>
      <c r="J46" s="66">
        <f t="shared" si="2"/>
        <v>1050</v>
      </c>
      <c r="K46" s="69">
        <v>4540</v>
      </c>
      <c r="L46" s="67" t="s">
        <v>112</v>
      </c>
      <c r="M46" s="67">
        <f t="shared" si="3"/>
        <v>5</v>
      </c>
      <c r="N46" s="68">
        <f t="shared" si="4"/>
        <v>50</v>
      </c>
      <c r="O46" s="67" t="s">
        <v>113</v>
      </c>
      <c r="P46" s="67">
        <f t="shared" si="5"/>
        <v>4540</v>
      </c>
    </row>
    <row r="47" spans="1:16" ht="39" customHeight="1">
      <c r="A47" s="61" t="s">
        <v>196</v>
      </c>
      <c r="B47" s="62" t="s">
        <v>197</v>
      </c>
      <c r="C47" s="63" t="s">
        <v>198</v>
      </c>
      <c r="D47" s="64" t="s">
        <v>199</v>
      </c>
      <c r="E47" s="69">
        <v>50</v>
      </c>
      <c r="F47" s="70">
        <v>85</v>
      </c>
      <c r="G47" s="64">
        <v>5</v>
      </c>
      <c r="H47" s="65">
        <f t="shared" si="0"/>
        <v>89.25</v>
      </c>
      <c r="I47" s="65">
        <f t="shared" si="1"/>
        <v>4250</v>
      </c>
      <c r="J47" s="66">
        <f t="shared" si="2"/>
        <v>4462.5</v>
      </c>
      <c r="K47" s="69">
        <v>4541</v>
      </c>
      <c r="L47" s="67" t="s">
        <v>112</v>
      </c>
      <c r="M47" s="67">
        <f t="shared" si="3"/>
        <v>5</v>
      </c>
      <c r="N47" s="68">
        <f t="shared" si="4"/>
        <v>212.5</v>
      </c>
      <c r="O47" s="67" t="s">
        <v>113</v>
      </c>
      <c r="P47" s="67">
        <f t="shared" si="5"/>
        <v>4541</v>
      </c>
    </row>
    <row r="48" spans="1:16" ht="32.25" customHeight="1">
      <c r="A48" s="61" t="s">
        <v>200</v>
      </c>
      <c r="B48" s="62" t="s">
        <v>201</v>
      </c>
      <c r="C48" s="62" t="s">
        <v>202</v>
      </c>
      <c r="D48" s="64" t="s">
        <v>203</v>
      </c>
      <c r="E48" s="69">
        <v>5</v>
      </c>
      <c r="F48" s="70">
        <v>25</v>
      </c>
      <c r="G48" s="64">
        <v>5</v>
      </c>
      <c r="H48" s="65">
        <f t="shared" si="0"/>
        <v>26.25</v>
      </c>
      <c r="I48" s="65">
        <f t="shared" si="1"/>
        <v>125</v>
      </c>
      <c r="J48" s="66">
        <f t="shared" si="2"/>
        <v>131.25</v>
      </c>
      <c r="K48" s="69">
        <v>4587</v>
      </c>
      <c r="L48" s="67" t="s">
        <v>112</v>
      </c>
      <c r="M48" s="67">
        <f t="shared" si="3"/>
        <v>5</v>
      </c>
      <c r="N48" s="68">
        <f t="shared" si="4"/>
        <v>6.25</v>
      </c>
      <c r="O48" s="67" t="s">
        <v>113</v>
      </c>
      <c r="P48" s="67">
        <f t="shared" si="5"/>
        <v>4587</v>
      </c>
    </row>
    <row r="49" spans="1:16" ht="63.75" customHeight="1">
      <c r="A49" s="61" t="s">
        <v>204</v>
      </c>
      <c r="B49" s="62" t="s">
        <v>205</v>
      </c>
      <c r="C49" s="63" t="s">
        <v>206</v>
      </c>
      <c r="D49" s="64" t="s">
        <v>207</v>
      </c>
      <c r="E49" s="69">
        <v>42</v>
      </c>
      <c r="F49" s="70">
        <v>400</v>
      </c>
      <c r="G49" s="64">
        <v>5</v>
      </c>
      <c r="H49" s="65">
        <f t="shared" si="0"/>
        <v>420</v>
      </c>
      <c r="I49" s="65">
        <f t="shared" si="1"/>
        <v>16800</v>
      </c>
      <c r="J49" s="66">
        <f t="shared" si="2"/>
        <v>17640</v>
      </c>
      <c r="K49" s="69">
        <v>4115</v>
      </c>
      <c r="L49" s="67" t="s">
        <v>112</v>
      </c>
      <c r="M49" s="67">
        <f t="shared" si="3"/>
        <v>5</v>
      </c>
      <c r="N49" s="68">
        <f t="shared" si="4"/>
        <v>840</v>
      </c>
      <c r="O49" s="67" t="s">
        <v>113</v>
      </c>
      <c r="P49" s="67">
        <f t="shared" si="5"/>
        <v>4115</v>
      </c>
    </row>
    <row r="50" spans="1:16" ht="45" customHeight="1">
      <c r="A50" s="61" t="s">
        <v>208</v>
      </c>
      <c r="B50" s="62" t="s">
        <v>209</v>
      </c>
      <c r="C50" s="63" t="s">
        <v>210</v>
      </c>
      <c r="D50" s="64" t="s">
        <v>117</v>
      </c>
      <c r="E50" s="69">
        <v>10</v>
      </c>
      <c r="F50" s="70">
        <v>190</v>
      </c>
      <c r="G50" s="64">
        <v>5</v>
      </c>
      <c r="H50" s="65">
        <f t="shared" si="0"/>
        <v>199.5</v>
      </c>
      <c r="I50" s="65">
        <f t="shared" si="1"/>
        <v>1900</v>
      </c>
      <c r="J50" s="66">
        <f t="shared" si="2"/>
        <v>1995</v>
      </c>
      <c r="K50" s="69">
        <v>4781</v>
      </c>
      <c r="L50" s="67" t="s">
        <v>112</v>
      </c>
      <c r="M50" s="67">
        <f t="shared" si="3"/>
        <v>5</v>
      </c>
      <c r="N50" s="68">
        <f t="shared" si="4"/>
        <v>95</v>
      </c>
      <c r="O50" s="67" t="s">
        <v>113</v>
      </c>
      <c r="P50" s="67">
        <f t="shared" si="5"/>
        <v>4781</v>
      </c>
    </row>
    <row r="51" spans="1:16" ht="46.5" customHeight="1">
      <c r="A51" s="61" t="s">
        <v>211</v>
      </c>
      <c r="B51" s="62" t="s">
        <v>303</v>
      </c>
      <c r="C51" s="63" t="s">
        <v>213</v>
      </c>
      <c r="D51" s="64" t="s">
        <v>304</v>
      </c>
      <c r="E51" s="67">
        <v>51</v>
      </c>
      <c r="F51" s="70">
        <v>444</v>
      </c>
      <c r="G51" s="64">
        <v>5</v>
      </c>
      <c r="H51" s="65">
        <f t="shared" si="0"/>
        <v>466.20000000000005</v>
      </c>
      <c r="I51" s="65">
        <f t="shared" si="1"/>
        <v>22644</v>
      </c>
      <c r="J51" s="66">
        <f t="shared" si="2"/>
        <v>23776.2</v>
      </c>
      <c r="K51" s="69">
        <v>4353</v>
      </c>
      <c r="L51" s="67" t="s">
        <v>112</v>
      </c>
      <c r="M51" s="67">
        <f t="shared" si="3"/>
        <v>5</v>
      </c>
      <c r="N51" s="68">
        <f t="shared" si="4"/>
        <v>1132.2000000000007</v>
      </c>
      <c r="O51" s="67" t="s">
        <v>113</v>
      </c>
      <c r="P51" s="67">
        <f t="shared" si="5"/>
        <v>4353</v>
      </c>
    </row>
    <row r="52" spans="1:16" ht="56.25" customHeight="1">
      <c r="A52" s="61" t="s">
        <v>215</v>
      </c>
      <c r="B52" s="62" t="s">
        <v>216</v>
      </c>
      <c r="C52" s="63" t="s">
        <v>217</v>
      </c>
      <c r="D52" s="64" t="s">
        <v>218</v>
      </c>
      <c r="E52" s="67">
        <v>20</v>
      </c>
      <c r="F52" s="70">
        <v>45</v>
      </c>
      <c r="G52" s="64">
        <v>5</v>
      </c>
      <c r="H52" s="65">
        <f t="shared" si="0"/>
        <v>47.25</v>
      </c>
      <c r="I52" s="65">
        <f t="shared" si="1"/>
        <v>900</v>
      </c>
      <c r="J52" s="66">
        <f t="shared" si="2"/>
        <v>945</v>
      </c>
      <c r="K52" s="69">
        <v>4794</v>
      </c>
      <c r="L52" s="67" t="s">
        <v>112</v>
      </c>
      <c r="M52" s="67">
        <f t="shared" si="3"/>
        <v>5</v>
      </c>
      <c r="N52" s="68">
        <f t="shared" si="4"/>
        <v>45</v>
      </c>
      <c r="O52" s="67" t="s">
        <v>113</v>
      </c>
      <c r="P52" s="67">
        <f t="shared" si="5"/>
        <v>4794</v>
      </c>
    </row>
    <row r="53" spans="1:16" ht="43.5" customHeight="1">
      <c r="A53" s="61" t="s">
        <v>219</v>
      </c>
      <c r="B53" s="62" t="s">
        <v>220</v>
      </c>
      <c r="C53" s="63" t="s">
        <v>221</v>
      </c>
      <c r="D53" s="64" t="s">
        <v>222</v>
      </c>
      <c r="E53" s="67">
        <v>20</v>
      </c>
      <c r="F53" s="70">
        <v>105</v>
      </c>
      <c r="G53" s="64">
        <v>5</v>
      </c>
      <c r="H53" s="65">
        <f t="shared" si="0"/>
        <v>110.25</v>
      </c>
      <c r="I53" s="65">
        <f t="shared" si="1"/>
        <v>2100</v>
      </c>
      <c r="J53" s="66">
        <f t="shared" si="2"/>
        <v>2205</v>
      </c>
      <c r="K53" s="69">
        <v>4743</v>
      </c>
      <c r="L53" s="67" t="s">
        <v>112</v>
      </c>
      <c r="M53" s="67">
        <f t="shared" si="3"/>
        <v>5</v>
      </c>
      <c r="N53" s="68">
        <f t="shared" si="4"/>
        <v>105</v>
      </c>
      <c r="O53" s="67" t="s">
        <v>113</v>
      </c>
      <c r="P53" s="67">
        <f t="shared" si="5"/>
        <v>4743</v>
      </c>
    </row>
    <row r="54" spans="1:16" ht="56.25" customHeight="1">
      <c r="A54" s="61" t="s">
        <v>223</v>
      </c>
      <c r="B54" s="62" t="s">
        <v>224</v>
      </c>
      <c r="C54" s="63" t="s">
        <v>225</v>
      </c>
      <c r="D54" s="64" t="s">
        <v>226</v>
      </c>
      <c r="E54" s="69">
        <v>5</v>
      </c>
      <c r="F54" s="70">
        <v>30</v>
      </c>
      <c r="G54" s="69">
        <v>5</v>
      </c>
      <c r="H54" s="65">
        <f t="shared" si="0"/>
        <v>31.5</v>
      </c>
      <c r="I54" s="65">
        <f t="shared" si="1"/>
        <v>150</v>
      </c>
      <c r="J54" s="66">
        <f t="shared" si="2"/>
        <v>157.5</v>
      </c>
      <c r="K54" s="69" t="s">
        <v>227</v>
      </c>
      <c r="L54" s="67" t="s">
        <v>112</v>
      </c>
      <c r="M54" s="67">
        <f t="shared" si="3"/>
        <v>5</v>
      </c>
      <c r="N54" s="68">
        <f t="shared" si="4"/>
        <v>7.5</v>
      </c>
      <c r="O54" s="67" t="s">
        <v>113</v>
      </c>
      <c r="P54" s="67" t="str">
        <f>+K54</f>
        <v>23619.264</v>
      </c>
    </row>
    <row r="55" spans="1:16" ht="75" customHeight="1">
      <c r="A55" s="61" t="s">
        <v>228</v>
      </c>
      <c r="B55" s="62" t="s">
        <v>229</v>
      </c>
      <c r="C55" s="63" t="s">
        <v>230</v>
      </c>
      <c r="D55" s="64" t="s">
        <v>111</v>
      </c>
      <c r="E55" s="69">
        <v>30</v>
      </c>
      <c r="F55" s="70">
        <v>6357</v>
      </c>
      <c r="G55" s="64">
        <v>5</v>
      </c>
      <c r="H55" s="65">
        <f t="shared" si="0"/>
        <v>6674.85</v>
      </c>
      <c r="I55" s="65">
        <f t="shared" si="1"/>
        <v>190710</v>
      </c>
      <c r="J55" s="66">
        <f t="shared" si="2"/>
        <v>200245.5</v>
      </c>
      <c r="K55" s="69">
        <v>4882</v>
      </c>
      <c r="L55" s="67" t="s">
        <v>112</v>
      </c>
      <c r="M55" s="67">
        <f t="shared" si="3"/>
        <v>5</v>
      </c>
      <c r="N55" s="68">
        <f t="shared" si="4"/>
        <v>9535.5</v>
      </c>
      <c r="O55" s="67" t="s">
        <v>113</v>
      </c>
      <c r="P55" s="67">
        <f t="shared" si="5"/>
        <v>4882</v>
      </c>
    </row>
    <row r="56" spans="1:16" ht="80.25" customHeight="1">
      <c r="A56" s="61" t="s">
        <v>231</v>
      </c>
      <c r="B56" s="62" t="s">
        <v>232</v>
      </c>
      <c r="C56" s="63" t="s">
        <v>230</v>
      </c>
      <c r="D56" s="64" t="s">
        <v>233</v>
      </c>
      <c r="E56" s="69">
        <v>5</v>
      </c>
      <c r="F56" s="70">
        <v>320</v>
      </c>
      <c r="G56" s="64">
        <v>5</v>
      </c>
      <c r="H56" s="65">
        <f t="shared" si="0"/>
        <v>336</v>
      </c>
      <c r="I56" s="65">
        <f t="shared" si="1"/>
        <v>1600</v>
      </c>
      <c r="J56" s="66">
        <f t="shared" si="2"/>
        <v>1680</v>
      </c>
      <c r="K56" s="69">
        <v>4804</v>
      </c>
      <c r="L56" s="67" t="s">
        <v>112</v>
      </c>
      <c r="M56" s="67">
        <f t="shared" si="3"/>
        <v>5</v>
      </c>
      <c r="N56" s="68">
        <f t="shared" si="4"/>
        <v>80</v>
      </c>
      <c r="O56" s="67" t="s">
        <v>113</v>
      </c>
      <c r="P56" s="67">
        <f t="shared" si="5"/>
        <v>4804</v>
      </c>
    </row>
    <row r="57" spans="1:16" ht="80.25" customHeight="1">
      <c r="A57" s="61" t="s">
        <v>234</v>
      </c>
      <c r="B57" s="62" t="s">
        <v>235</v>
      </c>
      <c r="C57" s="63" t="s">
        <v>236</v>
      </c>
      <c r="D57" s="64" t="s">
        <v>172</v>
      </c>
      <c r="E57" s="69">
        <v>5</v>
      </c>
      <c r="F57" s="70">
        <v>190</v>
      </c>
      <c r="G57" s="64">
        <v>5</v>
      </c>
      <c r="H57" s="65">
        <f t="shared" si="0"/>
        <v>199.5</v>
      </c>
      <c r="I57" s="65">
        <f t="shared" si="1"/>
        <v>950</v>
      </c>
      <c r="J57" s="66">
        <f t="shared" si="2"/>
        <v>997.5</v>
      </c>
      <c r="K57" s="69">
        <v>4815</v>
      </c>
      <c r="L57" s="67" t="s">
        <v>112</v>
      </c>
      <c r="M57" s="67">
        <f t="shared" si="3"/>
        <v>5</v>
      </c>
      <c r="N57" s="68">
        <f t="shared" si="4"/>
        <v>47.5</v>
      </c>
      <c r="O57" s="67" t="s">
        <v>113</v>
      </c>
      <c r="P57" s="67">
        <f t="shared" si="5"/>
        <v>4815</v>
      </c>
    </row>
    <row r="58" spans="1:16" ht="84.75" customHeight="1">
      <c r="A58" s="61" t="s">
        <v>237</v>
      </c>
      <c r="B58" s="62" t="s">
        <v>238</v>
      </c>
      <c r="C58" s="63" t="s">
        <v>239</v>
      </c>
      <c r="D58" s="64" t="s">
        <v>240</v>
      </c>
      <c r="E58" s="69">
        <v>15</v>
      </c>
      <c r="F58" s="70">
        <v>80</v>
      </c>
      <c r="G58" s="64">
        <v>5</v>
      </c>
      <c r="H58" s="65">
        <f t="shared" si="0"/>
        <v>84</v>
      </c>
      <c r="I58" s="65">
        <f t="shared" si="1"/>
        <v>1200</v>
      </c>
      <c r="J58" s="66">
        <f t="shared" si="2"/>
        <v>1260</v>
      </c>
      <c r="K58" s="69">
        <v>4613</v>
      </c>
      <c r="L58" s="67" t="s">
        <v>112</v>
      </c>
      <c r="M58" s="67">
        <f t="shared" si="3"/>
        <v>5</v>
      </c>
      <c r="N58" s="68">
        <f t="shared" si="4"/>
        <v>60</v>
      </c>
      <c r="O58" s="67" t="s">
        <v>113</v>
      </c>
      <c r="P58" s="67">
        <f t="shared" si="5"/>
        <v>4613</v>
      </c>
    </row>
    <row r="59" spans="1:16" ht="81" customHeight="1">
      <c r="A59" s="61" t="s">
        <v>241</v>
      </c>
      <c r="B59" s="62" t="s">
        <v>300</v>
      </c>
      <c r="C59" s="63" t="s">
        <v>239</v>
      </c>
      <c r="D59" s="64" t="s">
        <v>240</v>
      </c>
      <c r="E59" s="69">
        <v>15</v>
      </c>
      <c r="F59" s="70">
        <v>88</v>
      </c>
      <c r="G59" s="64">
        <v>5</v>
      </c>
      <c r="H59" s="65">
        <f t="shared" si="0"/>
        <v>92.4</v>
      </c>
      <c r="I59" s="65">
        <f t="shared" si="1"/>
        <v>1320</v>
      </c>
      <c r="J59" s="66">
        <f t="shared" si="2"/>
        <v>1386</v>
      </c>
      <c r="K59" s="69">
        <v>4614</v>
      </c>
      <c r="L59" s="67" t="s">
        <v>112</v>
      </c>
      <c r="M59" s="67">
        <f t="shared" si="3"/>
        <v>5</v>
      </c>
      <c r="N59" s="68">
        <f t="shared" si="4"/>
        <v>66</v>
      </c>
      <c r="O59" s="67" t="s">
        <v>113</v>
      </c>
      <c r="P59" s="67">
        <f t="shared" si="5"/>
        <v>4614</v>
      </c>
    </row>
    <row r="60" spans="1:16" ht="36" customHeight="1">
      <c r="A60" s="61" t="s">
        <v>242</v>
      </c>
      <c r="B60" s="62" t="s">
        <v>323</v>
      </c>
      <c r="C60" s="62" t="s">
        <v>202</v>
      </c>
      <c r="D60" s="64" t="s">
        <v>127</v>
      </c>
      <c r="E60" s="69">
        <v>5</v>
      </c>
      <c r="F60" s="70">
        <v>44</v>
      </c>
      <c r="G60" s="64">
        <v>5</v>
      </c>
      <c r="H60" s="65">
        <f t="shared" si="0"/>
        <v>46.2</v>
      </c>
      <c r="I60" s="65">
        <f t="shared" si="1"/>
        <v>220</v>
      </c>
      <c r="J60" s="66">
        <f t="shared" si="2"/>
        <v>231</v>
      </c>
      <c r="K60" s="69">
        <v>4589</v>
      </c>
      <c r="L60" s="67" t="s">
        <v>112</v>
      </c>
      <c r="M60" s="67">
        <f t="shared" si="3"/>
        <v>5</v>
      </c>
      <c r="N60" s="68">
        <f t="shared" si="4"/>
        <v>11</v>
      </c>
      <c r="O60" s="67" t="s">
        <v>113</v>
      </c>
      <c r="P60" s="67">
        <f t="shared" si="5"/>
        <v>4589</v>
      </c>
    </row>
    <row r="61" spans="1:16" ht="45" customHeight="1">
      <c r="A61" s="61" t="s">
        <v>243</v>
      </c>
      <c r="B61" s="71" t="s">
        <v>244</v>
      </c>
      <c r="C61" s="63" t="s">
        <v>245</v>
      </c>
      <c r="D61" s="64" t="s">
        <v>246</v>
      </c>
      <c r="E61" s="69">
        <v>26</v>
      </c>
      <c r="F61" s="70">
        <v>350</v>
      </c>
      <c r="G61" s="64">
        <v>5</v>
      </c>
      <c r="H61" s="65">
        <f t="shared" si="0"/>
        <v>367.5</v>
      </c>
      <c r="I61" s="65">
        <f t="shared" si="1"/>
        <v>9100</v>
      </c>
      <c r="J61" s="66">
        <f t="shared" si="2"/>
        <v>9555</v>
      </c>
      <c r="K61" s="72">
        <v>4104</v>
      </c>
      <c r="L61" s="67" t="s">
        <v>112</v>
      </c>
      <c r="M61" s="67">
        <f t="shared" si="3"/>
        <v>5</v>
      </c>
      <c r="N61" s="68">
        <f t="shared" si="4"/>
        <v>455</v>
      </c>
      <c r="O61" s="67" t="s">
        <v>113</v>
      </c>
      <c r="P61" s="67">
        <v>4124</v>
      </c>
    </row>
    <row r="62" spans="1:16" ht="45" customHeight="1">
      <c r="A62" s="61" t="s">
        <v>247</v>
      </c>
      <c r="B62" s="71" t="s">
        <v>248</v>
      </c>
      <c r="C62" s="63" t="s">
        <v>249</v>
      </c>
      <c r="D62" s="64" t="s">
        <v>246</v>
      </c>
      <c r="E62" s="69">
        <v>95</v>
      </c>
      <c r="F62" s="70">
        <v>350</v>
      </c>
      <c r="G62" s="64">
        <v>5</v>
      </c>
      <c r="H62" s="65">
        <f t="shared" si="0"/>
        <v>367.5</v>
      </c>
      <c r="I62" s="65">
        <f t="shared" si="1"/>
        <v>33250</v>
      </c>
      <c r="J62" s="66">
        <f t="shared" si="2"/>
        <v>34912.5</v>
      </c>
      <c r="K62" s="72">
        <v>4132</v>
      </c>
      <c r="L62" s="67" t="s">
        <v>112</v>
      </c>
      <c r="M62" s="67">
        <f t="shared" si="3"/>
        <v>5</v>
      </c>
      <c r="N62" s="68">
        <f t="shared" si="4"/>
        <v>1662.5</v>
      </c>
      <c r="O62" s="67" t="s">
        <v>113</v>
      </c>
      <c r="P62" s="67">
        <f t="shared" si="5"/>
        <v>4132</v>
      </c>
    </row>
    <row r="63" spans="1:16" ht="69.75" customHeight="1">
      <c r="A63" s="61" t="s">
        <v>250</v>
      </c>
      <c r="B63" s="71" t="s">
        <v>251</v>
      </c>
      <c r="C63" s="63" t="s">
        <v>252</v>
      </c>
      <c r="D63" s="64" t="s">
        <v>218</v>
      </c>
      <c r="E63" s="69">
        <v>24</v>
      </c>
      <c r="F63" s="70">
        <v>90</v>
      </c>
      <c r="G63" s="64">
        <v>5</v>
      </c>
      <c r="H63" s="65">
        <f t="shared" si="0"/>
        <v>94.5</v>
      </c>
      <c r="I63" s="65">
        <f t="shared" si="1"/>
        <v>2160</v>
      </c>
      <c r="J63" s="66">
        <f t="shared" si="2"/>
        <v>2268</v>
      </c>
      <c r="K63" s="72">
        <v>4793</v>
      </c>
      <c r="L63" s="67" t="s">
        <v>112</v>
      </c>
      <c r="M63" s="67">
        <f t="shared" si="3"/>
        <v>5</v>
      </c>
      <c r="N63" s="68">
        <f t="shared" si="4"/>
        <v>108</v>
      </c>
      <c r="O63" s="67" t="s">
        <v>113</v>
      </c>
      <c r="P63" s="67">
        <f t="shared" si="5"/>
        <v>4793</v>
      </c>
    </row>
    <row r="64" spans="1:16" ht="41.25" customHeight="1">
      <c r="A64" s="61" t="s">
        <v>253</v>
      </c>
      <c r="B64" s="71" t="s">
        <v>254</v>
      </c>
      <c r="C64" s="63" t="s">
        <v>255</v>
      </c>
      <c r="D64" s="64" t="s">
        <v>246</v>
      </c>
      <c r="E64" s="69">
        <v>6</v>
      </c>
      <c r="F64" s="70">
        <v>355</v>
      </c>
      <c r="G64" s="64">
        <v>5</v>
      </c>
      <c r="H64" s="65">
        <f t="shared" si="0"/>
        <v>372.75</v>
      </c>
      <c r="I64" s="65">
        <f t="shared" si="1"/>
        <v>2130</v>
      </c>
      <c r="J64" s="66">
        <f t="shared" si="2"/>
        <v>2236.5</v>
      </c>
      <c r="K64" s="72">
        <v>4111</v>
      </c>
      <c r="L64" s="67" t="s">
        <v>112</v>
      </c>
      <c r="M64" s="67">
        <f t="shared" si="3"/>
        <v>5</v>
      </c>
      <c r="N64" s="68">
        <f t="shared" si="4"/>
        <v>106.5</v>
      </c>
      <c r="O64" s="67" t="s">
        <v>113</v>
      </c>
      <c r="P64" s="67">
        <f t="shared" si="5"/>
        <v>4111</v>
      </c>
    </row>
    <row r="65" spans="1:177" ht="54.75" customHeight="1">
      <c r="A65" s="61" t="s">
        <v>256</v>
      </c>
      <c r="B65" s="71" t="s">
        <v>257</v>
      </c>
      <c r="C65" s="63" t="s">
        <v>258</v>
      </c>
      <c r="D65" s="64" t="s">
        <v>240</v>
      </c>
      <c r="E65" s="69">
        <v>10</v>
      </c>
      <c r="F65" s="70">
        <v>95</v>
      </c>
      <c r="G65" s="64">
        <v>5</v>
      </c>
      <c r="H65" s="65">
        <f t="shared" si="0"/>
        <v>99.75</v>
      </c>
      <c r="I65" s="65">
        <f t="shared" si="1"/>
        <v>950</v>
      </c>
      <c r="J65" s="66">
        <f t="shared" si="2"/>
        <v>997.5</v>
      </c>
      <c r="K65" s="72">
        <v>4790</v>
      </c>
      <c r="L65" s="67" t="s">
        <v>112</v>
      </c>
      <c r="M65" s="67">
        <f t="shared" si="3"/>
        <v>5</v>
      </c>
      <c r="N65" s="68">
        <f t="shared" si="4"/>
        <v>47.5</v>
      </c>
      <c r="O65" s="67" t="s">
        <v>113</v>
      </c>
      <c r="P65" s="67">
        <f t="shared" si="5"/>
        <v>4790</v>
      </c>
    </row>
    <row r="66" spans="1:177" ht="47.25" customHeight="1">
      <c r="A66" s="61" t="s">
        <v>259</v>
      </c>
      <c r="B66" s="71" t="s">
        <v>260</v>
      </c>
      <c r="C66" s="63" t="s">
        <v>261</v>
      </c>
      <c r="D66" s="64" t="s">
        <v>246</v>
      </c>
      <c r="E66" s="69">
        <v>18</v>
      </c>
      <c r="F66" s="70">
        <v>310</v>
      </c>
      <c r="G66" s="64">
        <v>5</v>
      </c>
      <c r="H66" s="65">
        <f t="shared" si="0"/>
        <v>325.5</v>
      </c>
      <c r="I66" s="65">
        <f t="shared" si="1"/>
        <v>5580</v>
      </c>
      <c r="J66" s="66">
        <f t="shared" si="2"/>
        <v>5859</v>
      </c>
      <c r="K66" s="69">
        <v>4110</v>
      </c>
      <c r="L66" s="67" t="s">
        <v>112</v>
      </c>
      <c r="M66" s="67">
        <f t="shared" si="3"/>
        <v>5</v>
      </c>
      <c r="N66" s="68">
        <f t="shared" si="4"/>
        <v>279</v>
      </c>
      <c r="O66" s="67" t="s">
        <v>113</v>
      </c>
      <c r="P66" s="67">
        <f t="shared" si="5"/>
        <v>4110</v>
      </c>
    </row>
    <row r="67" spans="1:177" ht="78.75" customHeight="1">
      <c r="A67" s="61" t="s">
        <v>262</v>
      </c>
      <c r="B67" s="71" t="s">
        <v>263</v>
      </c>
      <c r="C67" s="63" t="s">
        <v>264</v>
      </c>
      <c r="D67" s="64" t="s">
        <v>233</v>
      </c>
      <c r="E67" s="69">
        <v>81</v>
      </c>
      <c r="F67" s="70">
        <v>250</v>
      </c>
      <c r="G67" s="64">
        <v>5</v>
      </c>
      <c r="H67" s="65">
        <f t="shared" si="0"/>
        <v>262.5</v>
      </c>
      <c r="I67" s="65">
        <f t="shared" si="1"/>
        <v>20250</v>
      </c>
      <c r="J67" s="66">
        <f t="shared" si="2"/>
        <v>21262.5</v>
      </c>
      <c r="K67" s="67">
        <v>4824</v>
      </c>
      <c r="L67" s="67" t="s">
        <v>112</v>
      </c>
      <c r="M67" s="67">
        <f t="shared" si="3"/>
        <v>5</v>
      </c>
      <c r="N67" s="68">
        <f t="shared" si="4"/>
        <v>1012.5</v>
      </c>
      <c r="O67" s="67" t="s">
        <v>113</v>
      </c>
      <c r="P67" s="67">
        <f t="shared" si="5"/>
        <v>4824</v>
      </c>
    </row>
    <row r="68" spans="1:177" ht="80.25" customHeight="1">
      <c r="A68" s="61" t="s">
        <v>265</v>
      </c>
      <c r="B68" s="71" t="s">
        <v>266</v>
      </c>
      <c r="C68" s="63" t="s">
        <v>264</v>
      </c>
      <c r="D68" s="64" t="s">
        <v>267</v>
      </c>
      <c r="E68" s="69">
        <v>4</v>
      </c>
      <c r="F68" s="70">
        <v>225</v>
      </c>
      <c r="G68" s="64">
        <v>5</v>
      </c>
      <c r="H68" s="65">
        <f t="shared" si="0"/>
        <v>236.25</v>
      </c>
      <c r="I68" s="65">
        <f t="shared" si="1"/>
        <v>900</v>
      </c>
      <c r="J68" s="66">
        <f t="shared" si="2"/>
        <v>945</v>
      </c>
      <c r="K68" s="69">
        <v>4822</v>
      </c>
      <c r="L68" s="67" t="s">
        <v>112</v>
      </c>
      <c r="M68" s="67">
        <f t="shared" si="3"/>
        <v>5</v>
      </c>
      <c r="N68" s="68">
        <f t="shared" si="4"/>
        <v>45</v>
      </c>
      <c r="O68" s="67" t="s">
        <v>113</v>
      </c>
      <c r="P68" s="67">
        <f t="shared" si="5"/>
        <v>4822</v>
      </c>
    </row>
    <row r="69" spans="1:177" ht="75">
      <c r="A69" s="61" t="s">
        <v>268</v>
      </c>
      <c r="B69" s="71" t="s">
        <v>269</v>
      </c>
      <c r="C69" s="63" t="s">
        <v>236</v>
      </c>
      <c r="D69" s="64" t="s">
        <v>172</v>
      </c>
      <c r="E69" s="69">
        <v>83</v>
      </c>
      <c r="F69" s="70">
        <v>115</v>
      </c>
      <c r="G69" s="64">
        <v>5</v>
      </c>
      <c r="H69" s="65">
        <f t="shared" si="0"/>
        <v>120.75</v>
      </c>
      <c r="I69" s="65">
        <f t="shared" si="1"/>
        <v>9545</v>
      </c>
      <c r="J69" s="66">
        <f t="shared" si="2"/>
        <v>10022.25</v>
      </c>
      <c r="K69" s="69">
        <v>4835</v>
      </c>
      <c r="L69" s="67" t="s">
        <v>112</v>
      </c>
      <c r="M69" s="67">
        <f t="shared" si="3"/>
        <v>5</v>
      </c>
      <c r="N69" s="68">
        <f t="shared" si="4"/>
        <v>477.25</v>
      </c>
      <c r="O69" s="67" t="s">
        <v>113</v>
      </c>
      <c r="P69" s="67">
        <f t="shared" si="5"/>
        <v>4835</v>
      </c>
    </row>
    <row r="70" spans="1:177" ht="88.5" customHeight="1">
      <c r="A70" s="61" t="s">
        <v>270</v>
      </c>
      <c r="B70" s="71" t="s">
        <v>271</v>
      </c>
      <c r="C70" s="63" t="s">
        <v>236</v>
      </c>
      <c r="D70" s="64" t="s">
        <v>172</v>
      </c>
      <c r="E70" s="69">
        <v>83</v>
      </c>
      <c r="F70" s="70">
        <v>220</v>
      </c>
      <c r="G70" s="64">
        <v>5</v>
      </c>
      <c r="H70" s="65">
        <f>F70*1.05</f>
        <v>231</v>
      </c>
      <c r="I70" s="65">
        <f t="shared" si="1"/>
        <v>18260</v>
      </c>
      <c r="J70" s="66">
        <f t="shared" si="2"/>
        <v>19173</v>
      </c>
      <c r="K70" s="69">
        <v>4836</v>
      </c>
      <c r="L70" s="67" t="s">
        <v>112</v>
      </c>
      <c r="M70" s="67">
        <f t="shared" si="3"/>
        <v>5</v>
      </c>
      <c r="N70" s="68">
        <f t="shared" si="4"/>
        <v>913</v>
      </c>
      <c r="O70" s="67" t="s">
        <v>113</v>
      </c>
      <c r="P70" s="67">
        <f t="shared" si="5"/>
        <v>4836</v>
      </c>
    </row>
    <row r="71" spans="1:177" ht="67.5" customHeight="1">
      <c r="A71" s="61" t="s">
        <v>272</v>
      </c>
      <c r="B71" s="62" t="s">
        <v>273</v>
      </c>
      <c r="C71" s="63" t="s">
        <v>274</v>
      </c>
      <c r="D71" s="64" t="s">
        <v>172</v>
      </c>
      <c r="E71" s="69">
        <v>5</v>
      </c>
      <c r="F71" s="70">
        <v>650</v>
      </c>
      <c r="G71" s="64">
        <v>5</v>
      </c>
      <c r="H71" s="65">
        <f t="shared" si="0"/>
        <v>682.5</v>
      </c>
      <c r="I71" s="65">
        <f t="shared" si="1"/>
        <v>3250</v>
      </c>
      <c r="J71" s="66">
        <f t="shared" si="2"/>
        <v>3412.5</v>
      </c>
      <c r="K71" s="69">
        <v>4747</v>
      </c>
      <c r="L71" s="67" t="s">
        <v>112</v>
      </c>
      <c r="M71" s="67">
        <f t="shared" si="3"/>
        <v>5</v>
      </c>
      <c r="N71" s="68">
        <f t="shared" si="4"/>
        <v>162.5</v>
      </c>
      <c r="O71" s="67" t="s">
        <v>113</v>
      </c>
      <c r="P71" s="67">
        <f t="shared" si="5"/>
        <v>4747</v>
      </c>
    </row>
    <row r="72" spans="1:177" ht="66" customHeight="1">
      <c r="A72" s="61" t="s">
        <v>275</v>
      </c>
      <c r="B72" s="62" t="s">
        <v>276</v>
      </c>
      <c r="C72" s="63" t="s">
        <v>277</v>
      </c>
      <c r="D72" s="64" t="s">
        <v>207</v>
      </c>
      <c r="E72" s="69">
        <v>5</v>
      </c>
      <c r="F72" s="70">
        <v>800</v>
      </c>
      <c r="G72" s="64">
        <v>5</v>
      </c>
      <c r="H72" s="65">
        <f t="shared" si="0"/>
        <v>840</v>
      </c>
      <c r="I72" s="65">
        <f t="shared" si="1"/>
        <v>4000</v>
      </c>
      <c r="J72" s="66">
        <f t="shared" si="2"/>
        <v>4200</v>
      </c>
      <c r="K72" s="69">
        <v>4359</v>
      </c>
      <c r="L72" s="67" t="s">
        <v>112</v>
      </c>
      <c r="M72" s="67">
        <f t="shared" si="3"/>
        <v>5</v>
      </c>
      <c r="N72" s="68">
        <f t="shared" si="4"/>
        <v>200</v>
      </c>
      <c r="O72" s="67" t="s">
        <v>113</v>
      </c>
      <c r="P72" s="67">
        <f t="shared" si="5"/>
        <v>4359</v>
      </c>
    </row>
    <row r="73" spans="1:177" ht="41.25" customHeight="1">
      <c r="A73" s="61" t="s">
        <v>301</v>
      </c>
      <c r="B73" s="62" t="s">
        <v>212</v>
      </c>
      <c r="C73" s="63" t="s">
        <v>213</v>
      </c>
      <c r="D73" s="64" t="s">
        <v>214</v>
      </c>
      <c r="E73" s="69">
        <v>1</v>
      </c>
      <c r="F73" s="70">
        <v>520</v>
      </c>
      <c r="G73" s="64">
        <v>5</v>
      </c>
      <c r="H73" s="65">
        <f t="shared" si="0"/>
        <v>546</v>
      </c>
      <c r="I73" s="65">
        <f t="shared" si="1"/>
        <v>520</v>
      </c>
      <c r="J73" s="66">
        <f t="shared" si="2"/>
        <v>546</v>
      </c>
      <c r="K73" s="69">
        <v>4355</v>
      </c>
      <c r="L73" s="67"/>
      <c r="M73" s="67"/>
      <c r="N73" s="68">
        <f t="shared" si="4"/>
        <v>26</v>
      </c>
      <c r="O73" s="67"/>
      <c r="P73" s="67">
        <f t="shared" si="5"/>
        <v>4355</v>
      </c>
    </row>
    <row r="74" spans="1:177" ht="54.75" customHeight="1">
      <c r="A74" s="61" t="s">
        <v>302</v>
      </c>
      <c r="B74" s="62" t="s">
        <v>310</v>
      </c>
      <c r="C74" s="63" t="s">
        <v>311</v>
      </c>
      <c r="D74" s="64" t="s">
        <v>313</v>
      </c>
      <c r="E74" s="69">
        <v>5</v>
      </c>
      <c r="F74" s="70">
        <v>105</v>
      </c>
      <c r="G74" s="64">
        <v>5</v>
      </c>
      <c r="H74" s="65">
        <f t="shared" si="0"/>
        <v>110.25</v>
      </c>
      <c r="I74" s="65">
        <f t="shared" si="1"/>
        <v>525</v>
      </c>
      <c r="J74" s="66">
        <f t="shared" si="2"/>
        <v>551.25</v>
      </c>
      <c r="K74" s="69" t="s">
        <v>314</v>
      </c>
      <c r="L74" s="67"/>
      <c r="M74" s="67"/>
      <c r="N74" s="68">
        <f t="shared" si="4"/>
        <v>26.25</v>
      </c>
      <c r="O74" s="67"/>
      <c r="P74" s="67"/>
    </row>
    <row r="75" spans="1:177" ht="58.5" customHeight="1">
      <c r="A75" s="61" t="s">
        <v>308</v>
      </c>
      <c r="B75" s="62" t="s">
        <v>309</v>
      </c>
      <c r="C75" s="63" t="s">
        <v>312</v>
      </c>
      <c r="D75" s="64" t="s">
        <v>315</v>
      </c>
      <c r="E75" s="69">
        <v>5</v>
      </c>
      <c r="F75" s="70">
        <v>75</v>
      </c>
      <c r="G75" s="64">
        <v>5</v>
      </c>
      <c r="H75" s="65">
        <f t="shared" si="0"/>
        <v>78.75</v>
      </c>
      <c r="I75" s="65">
        <f t="shared" si="1"/>
        <v>375</v>
      </c>
      <c r="J75" s="66">
        <f t="shared" si="2"/>
        <v>393.75</v>
      </c>
      <c r="K75" s="69" t="s">
        <v>316</v>
      </c>
      <c r="L75" s="67"/>
      <c r="M75" s="67"/>
      <c r="N75" s="68">
        <f t="shared" si="4"/>
        <v>18.75</v>
      </c>
      <c r="O75" s="67"/>
      <c r="P75" s="67"/>
    </row>
    <row r="76" spans="1:177" customFormat="1">
      <c r="A76" s="119" t="s">
        <v>66</v>
      </c>
      <c r="B76" s="120"/>
      <c r="C76" s="120"/>
      <c r="D76" s="120"/>
      <c r="E76" s="120"/>
      <c r="F76" s="120"/>
      <c r="G76" s="120"/>
      <c r="H76" s="120"/>
      <c r="I76" s="121"/>
      <c r="J76" s="86">
        <f>+SUM(I23:I75)</f>
        <v>709919</v>
      </c>
      <c r="K76" s="60"/>
      <c r="L76" s="60"/>
      <c r="M76" s="60"/>
      <c r="N76" s="60"/>
      <c r="O76" s="60"/>
      <c r="P76" s="6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row>
    <row r="77" spans="1:177" customFormat="1">
      <c r="A77" s="41"/>
      <c r="B77" s="42"/>
      <c r="C77" s="43"/>
      <c r="D77" s="43"/>
      <c r="E77" s="43"/>
      <c r="F77" s="43"/>
      <c r="G77" s="120" t="s">
        <v>67</v>
      </c>
      <c r="H77" s="120"/>
      <c r="I77" s="121"/>
      <c r="J77" s="39">
        <f>+J78-J76</f>
        <v>35495.949999999953</v>
      </c>
      <c r="K77" s="60"/>
      <c r="L77" s="60"/>
      <c r="M77" s="60"/>
      <c r="N77" s="60"/>
      <c r="O77" s="60"/>
      <c r="P77" s="6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row>
    <row r="78" spans="1:177" customFormat="1">
      <c r="A78" s="119" t="s">
        <v>68</v>
      </c>
      <c r="B78" s="120"/>
      <c r="C78" s="120"/>
      <c r="D78" s="120"/>
      <c r="E78" s="120"/>
      <c r="F78" s="120"/>
      <c r="G78" s="120"/>
      <c r="H78" s="120"/>
      <c r="I78" s="121"/>
      <c r="J78" s="39">
        <f>+SUM(J23:J75)</f>
        <v>745414.95</v>
      </c>
      <c r="K78" s="60"/>
      <c r="L78" s="60"/>
      <c r="M78" s="60"/>
      <c r="N78" s="60"/>
      <c r="O78" s="60"/>
      <c r="P78" s="6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row>
    <row r="80" spans="1:177" ht="15.75" thickBot="1"/>
    <row r="81" spans="1:11">
      <c r="A81" s="105" t="s">
        <v>46</v>
      </c>
      <c r="B81" s="106"/>
      <c r="C81" s="106"/>
      <c r="D81" s="106"/>
      <c r="E81" s="106"/>
      <c r="F81" s="106"/>
      <c r="G81" s="106"/>
      <c r="H81" s="106"/>
      <c r="I81" s="106"/>
      <c r="J81" s="106"/>
      <c r="K81" s="106"/>
    </row>
    <row r="82" spans="1:11" ht="78.75" customHeight="1">
      <c r="A82" s="33" t="s">
        <v>1</v>
      </c>
      <c r="B82" s="34" t="s">
        <v>31</v>
      </c>
      <c r="C82" s="34" t="s">
        <v>32</v>
      </c>
      <c r="D82" s="34" t="s">
        <v>10</v>
      </c>
      <c r="E82" s="34" t="s">
        <v>11</v>
      </c>
      <c r="F82" s="34" t="s">
        <v>12</v>
      </c>
      <c r="G82" s="22" t="s">
        <v>33</v>
      </c>
      <c r="H82" s="22" t="s">
        <v>34</v>
      </c>
      <c r="I82" s="22" t="s">
        <v>35</v>
      </c>
      <c r="J82" s="22" t="s">
        <v>36</v>
      </c>
      <c r="K82" s="84"/>
    </row>
    <row r="83" spans="1:11" ht="86.25" customHeight="1">
      <c r="A83" s="73">
        <v>1</v>
      </c>
      <c r="B83" s="72" t="s">
        <v>278</v>
      </c>
      <c r="C83" s="74" t="s">
        <v>279</v>
      </c>
      <c r="D83" s="72" t="s">
        <v>280</v>
      </c>
      <c r="E83" s="72">
        <v>1</v>
      </c>
      <c r="F83" s="72">
        <v>1245</v>
      </c>
      <c r="G83" s="72">
        <v>2023</v>
      </c>
      <c r="H83" s="72" t="s">
        <v>281</v>
      </c>
      <c r="I83" s="72" t="s">
        <v>282</v>
      </c>
      <c r="J83" s="81" t="s">
        <v>305</v>
      </c>
      <c r="K83" s="85"/>
    </row>
    <row r="84" spans="1:11" ht="96" customHeight="1">
      <c r="A84" s="73">
        <v>2</v>
      </c>
      <c r="B84" s="69" t="s">
        <v>283</v>
      </c>
      <c r="C84" s="63" t="s">
        <v>284</v>
      </c>
      <c r="D84" s="72" t="s">
        <v>280</v>
      </c>
      <c r="E84" s="69">
        <v>1</v>
      </c>
      <c r="F84" s="69">
        <v>1232</v>
      </c>
      <c r="G84" s="69">
        <v>2019</v>
      </c>
      <c r="H84" s="69">
        <v>2019</v>
      </c>
      <c r="I84" s="69" t="s">
        <v>285</v>
      </c>
      <c r="J84" s="70" t="s">
        <v>306</v>
      </c>
      <c r="K84" s="85"/>
    </row>
    <row r="85" spans="1:11" ht="386.25" customHeight="1">
      <c r="A85" s="73">
        <v>3</v>
      </c>
      <c r="B85" s="75" t="s">
        <v>286</v>
      </c>
      <c r="C85" s="76" t="s">
        <v>287</v>
      </c>
      <c r="D85" s="72" t="s">
        <v>280</v>
      </c>
      <c r="E85" s="69">
        <v>1</v>
      </c>
      <c r="F85" s="69">
        <v>1202</v>
      </c>
      <c r="G85" s="69">
        <v>2021</v>
      </c>
      <c r="H85" s="69">
        <v>2021</v>
      </c>
      <c r="I85" s="69" t="s">
        <v>282</v>
      </c>
      <c r="J85" s="70" t="s">
        <v>307</v>
      </c>
      <c r="K85" s="85"/>
    </row>
    <row r="86" spans="1:11">
      <c r="A86" s="73">
        <v>4</v>
      </c>
      <c r="B86" s="77" t="s">
        <v>288</v>
      </c>
      <c r="C86" s="77" t="s">
        <v>289</v>
      </c>
      <c r="D86" s="72" t="s">
        <v>280</v>
      </c>
      <c r="E86" s="57">
        <v>1</v>
      </c>
      <c r="F86" s="57" t="s">
        <v>290</v>
      </c>
      <c r="G86" s="57">
        <v>2019</v>
      </c>
      <c r="H86" s="69">
        <v>2019</v>
      </c>
      <c r="I86" s="69" t="s">
        <v>285</v>
      </c>
      <c r="J86" s="82">
        <v>1600</v>
      </c>
      <c r="K86" s="57"/>
    </row>
    <row r="87" spans="1:11">
      <c r="A87" s="73">
        <v>5</v>
      </c>
      <c r="B87" s="77" t="s">
        <v>291</v>
      </c>
      <c r="C87" s="77" t="s">
        <v>289</v>
      </c>
      <c r="D87" s="72" t="s">
        <v>280</v>
      </c>
      <c r="E87" s="57">
        <v>3</v>
      </c>
      <c r="F87" s="57" t="s">
        <v>290</v>
      </c>
      <c r="G87" s="57">
        <v>2019</v>
      </c>
      <c r="H87" s="69">
        <v>2019</v>
      </c>
      <c r="I87" s="69" t="s">
        <v>285</v>
      </c>
      <c r="J87" s="82">
        <v>500</v>
      </c>
      <c r="K87" s="57"/>
    </row>
    <row r="88" spans="1:11">
      <c r="A88" s="73">
        <v>6</v>
      </c>
      <c r="B88" s="77" t="s">
        <v>319</v>
      </c>
      <c r="C88" s="77" t="s">
        <v>289</v>
      </c>
      <c r="D88" s="72" t="s">
        <v>280</v>
      </c>
      <c r="E88" s="57">
        <v>2</v>
      </c>
      <c r="F88" s="57" t="s">
        <v>290</v>
      </c>
      <c r="G88" s="57">
        <v>2019</v>
      </c>
      <c r="H88" s="69">
        <v>2019</v>
      </c>
      <c r="I88" s="69" t="s">
        <v>285</v>
      </c>
      <c r="J88" s="82">
        <v>1600</v>
      </c>
      <c r="K88" s="57"/>
    </row>
    <row r="89" spans="1:11">
      <c r="A89" s="73">
        <v>7</v>
      </c>
      <c r="B89" s="77" t="s">
        <v>320</v>
      </c>
      <c r="C89" s="77" t="s">
        <v>289</v>
      </c>
      <c r="D89" s="72" t="s">
        <v>280</v>
      </c>
      <c r="E89" s="57">
        <v>1</v>
      </c>
      <c r="F89" s="57" t="s">
        <v>290</v>
      </c>
      <c r="G89" s="57">
        <v>2023</v>
      </c>
      <c r="H89" s="69" t="s">
        <v>281</v>
      </c>
      <c r="I89" s="69" t="s">
        <v>285</v>
      </c>
      <c r="J89" s="82">
        <v>800</v>
      </c>
      <c r="K89" s="57"/>
    </row>
    <row r="90" spans="1:11">
      <c r="A90" s="73">
        <v>8</v>
      </c>
      <c r="B90" s="77" t="s">
        <v>321</v>
      </c>
      <c r="C90" s="77" t="s">
        <v>289</v>
      </c>
      <c r="D90" s="72" t="s">
        <v>280</v>
      </c>
      <c r="E90" s="57">
        <v>2</v>
      </c>
      <c r="F90" s="57" t="s">
        <v>290</v>
      </c>
      <c r="G90" s="57">
        <v>2019</v>
      </c>
      <c r="H90" s="69">
        <v>2019</v>
      </c>
      <c r="I90" s="69" t="s">
        <v>285</v>
      </c>
      <c r="J90" s="82">
        <v>500</v>
      </c>
      <c r="K90" s="57"/>
    </row>
    <row r="91" spans="1:11">
      <c r="A91" s="73">
        <v>9</v>
      </c>
      <c r="B91" s="77" t="s">
        <v>322</v>
      </c>
      <c r="C91" s="77" t="s">
        <v>289</v>
      </c>
      <c r="D91" s="72" t="s">
        <v>280</v>
      </c>
      <c r="E91" s="57">
        <v>1</v>
      </c>
      <c r="F91" s="57" t="s">
        <v>290</v>
      </c>
      <c r="G91" s="57">
        <v>2023</v>
      </c>
      <c r="H91" s="69" t="s">
        <v>281</v>
      </c>
      <c r="I91" s="69" t="s">
        <v>285</v>
      </c>
      <c r="J91" s="82">
        <v>300</v>
      </c>
      <c r="K91" s="57"/>
    </row>
    <row r="92" spans="1:11">
      <c r="A92" s="73">
        <v>10</v>
      </c>
      <c r="B92" s="77" t="s">
        <v>317</v>
      </c>
      <c r="C92" s="77" t="s">
        <v>289</v>
      </c>
      <c r="D92" s="72" t="s">
        <v>280</v>
      </c>
      <c r="E92" s="57">
        <v>2</v>
      </c>
      <c r="F92" s="57" t="s">
        <v>290</v>
      </c>
      <c r="G92" s="57">
        <v>2019</v>
      </c>
      <c r="H92" s="69">
        <v>2019</v>
      </c>
      <c r="I92" s="69" t="s">
        <v>285</v>
      </c>
      <c r="J92" s="82">
        <v>1700</v>
      </c>
      <c r="K92" s="57"/>
    </row>
    <row r="93" spans="1:11">
      <c r="A93" s="73">
        <v>11</v>
      </c>
      <c r="B93" s="77" t="s">
        <v>318</v>
      </c>
      <c r="C93" s="77" t="s">
        <v>289</v>
      </c>
      <c r="D93" s="72" t="s">
        <v>280</v>
      </c>
      <c r="E93" s="57">
        <v>1</v>
      </c>
      <c r="F93" s="57" t="s">
        <v>290</v>
      </c>
      <c r="G93" s="57">
        <v>2023</v>
      </c>
      <c r="H93" s="69" t="s">
        <v>281</v>
      </c>
      <c r="I93" s="69" t="s">
        <v>285</v>
      </c>
      <c r="J93" s="82">
        <v>1200</v>
      </c>
      <c r="K93" s="57"/>
    </row>
  </sheetData>
  <mergeCells count="27">
    <mergeCell ref="C14:E14"/>
    <mergeCell ref="C9:E9"/>
    <mergeCell ref="C15:E15"/>
    <mergeCell ref="C19:E19"/>
    <mergeCell ref="H19:K19"/>
    <mergeCell ref="C18:E18"/>
    <mergeCell ref="A76:I76"/>
    <mergeCell ref="G77:I77"/>
    <mergeCell ref="A78:I78"/>
    <mergeCell ref="H20:K20"/>
    <mergeCell ref="H21:K21"/>
    <mergeCell ref="A81:K81"/>
    <mergeCell ref="A2:F2"/>
    <mergeCell ref="B3:F3"/>
    <mergeCell ref="B4:F4"/>
    <mergeCell ref="C6:E6"/>
    <mergeCell ref="C7:E7"/>
    <mergeCell ref="C21:E21"/>
    <mergeCell ref="B5:G5"/>
    <mergeCell ref="C12:E12"/>
    <mergeCell ref="C8:E8"/>
    <mergeCell ref="C13:E13"/>
    <mergeCell ref="C10:E10"/>
    <mergeCell ref="C11:E11"/>
    <mergeCell ref="C17:E17"/>
    <mergeCell ref="C20:E20"/>
    <mergeCell ref="C16:E16"/>
  </mergeCells>
  <phoneticPr fontId="8" type="noConversion"/>
  <pageMargins left="0.23622047244094488" right="0.23622047244094488" top="0.74803149606299213" bottom="0.74803149606299213" header="0.31496062992125984" footer="0.31496062992125984"/>
  <pageSetup paperSize="9" scale="57" fitToHeight="0" orientation="landscape" horizontalDpi="1200" verticalDpi="1200" r:id="rId1"/>
  <rowBreaks count="3" manualBreakCount="3">
    <brk id="18" max="16383" man="1"/>
    <brk id="28" max="16383" man="1"/>
    <brk id="7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Bendrieji reikalavimai</vt:lpstr>
      <vt:lpstr>Reikalavimai</vt:lpstr>
      <vt:lpstr>Pasiūlymo pildymo lapas</vt:lpstr>
      <vt:lpstr>Reikalavimai!Print_Area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2023-05-05T06:15:13Z</dcterms:modified>
</cp:coreProperties>
</file>