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duriai\Pirkimai\Simonas\A. Pirkimai\2024\01 Pirkimai\Atviri\03 Malūno g\pasiūlymai\"/>
    </mc:Choice>
  </mc:AlternateContent>
  <xr:revisionPtr revIDLastSave="0" documentId="13_ncr:1_{1C79CB8F-4C99-4159-AA7C-BDC533D820E6}" xr6:coauthVersionLast="47" xr6:coauthVersionMax="47" xr10:uidLastSave="{00000000-0000-0000-0000-000000000000}"/>
  <bookViews>
    <workbookView xWindow="1125" yWindow="630" windowWidth="23535" windowHeight="14520"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2" i="1" l="1"/>
  <c r="F53" i="1"/>
  <c r="F54" i="1"/>
  <c r="F55" i="1"/>
  <c r="F56" i="1"/>
  <c r="F57" i="1"/>
  <c r="F58" i="1"/>
  <c r="F59" i="1"/>
  <c r="F60" i="1"/>
  <c r="F61" i="1"/>
  <c r="F62" i="1"/>
  <c r="G64" i="1"/>
  <c r="D35" i="1"/>
  <c r="F51" i="1"/>
  <c r="F50" i="1"/>
  <c r="F49" i="1"/>
  <c r="F48" i="1"/>
  <c r="F47" i="1"/>
  <c r="F46" i="1"/>
  <c r="F45" i="1"/>
  <c r="F44" i="1"/>
  <c r="F43" i="1"/>
  <c r="F42" i="1"/>
  <c r="F41" i="1"/>
  <c r="C36" i="1"/>
  <c r="G21" i="1"/>
  <c r="F63" i="1" l="1" a="1"/>
  <c r="F63" i="1" s="1"/>
  <c r="F64" i="1" s="1"/>
  <c r="F65" i="1" s="1"/>
  <c r="G63" i="1" a="1"/>
  <c r="G6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<sst xmlns="http://schemas.openxmlformats.org/spreadsheetml/2006/main" count="158" uniqueCount="131">
  <si>
    <t>PIRKIMO SĄLYGŲ PRIEDAS "PASIŪLYMO FORMA"</t>
  </si>
  <si>
    <t>MOLĖTŲ MIESTO MALŪNO GATVĖS KAPITALINIS REMONTAS IR BUITINIŲ NUOTEKŲ ŠALINIMO TINKLŲ ĮRENGIMAS</t>
  </si>
  <si>
    <t>Kam:</t>
  </si>
  <si>
    <t>Molėtų rajono savivaldybės administracija</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</si>
  <si>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</si>
  <si>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</si>
  <si>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</si>
  <si>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</si>
  <si>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</si>
  <si>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</si>
  <si>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</si>
  <si>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</si>
  <si>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</si>
  <si>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</si>
  <si>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</si>
  <si>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</si>
  <si>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</si>
  <si>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</si>
  <si>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</si>
  <si>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</si>
  <si>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</si>
  <si>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</si>
  <si>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</si>
  <si>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</si>
  <si>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</si>
  <si>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</si>
  <si>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</si>
  <si>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MALŪNO GATVĖS, MOLĖTŲ MIESTE KAPITALINIS REMONTAS</t>
  </si>
  <si>
    <t>Tiekėjo pasiūlymas pagal pirkimo sąlygų kriterijų:</t>
  </si>
  <si>
    <t>Papildoma statinio garantinio termino trukmė metais</t>
  </si>
  <si>
    <t>Tiekėjo pasiūlymas:</t>
  </si>
  <si>
    <t>Nr.</t>
  </si>
  <si>
    <t>Pavadinimas</t>
  </si>
  <si>
    <t>Kiekis</t>
  </si>
  <si>
    <t>Mato vienetas</t>
  </si>
  <si>
    <t>Kaina be PVM, Eur</t>
  </si>
  <si>
    <t>Suma be PVM, Eur</t>
  </si>
  <si>
    <t>1.</t>
  </si>
  <si>
    <t>1.1.</t>
  </si>
  <si>
    <t>Paruošiamieji darbai</t>
  </si>
  <si>
    <t>kompl.</t>
  </si>
  <si>
    <t>1.2.</t>
  </si>
  <si>
    <t>Sąnkasos įrengimas</t>
  </si>
  <si>
    <t>1.3.</t>
  </si>
  <si>
    <t>Dangos konstrukcijos įrengimas</t>
  </si>
  <si>
    <t>1.4.</t>
  </si>
  <si>
    <t>Baigiamieji darbai</t>
  </si>
  <si>
    <t>1.5.</t>
  </si>
  <si>
    <t>Lietaus nuotekų tinklų įrengimo darbai</t>
  </si>
  <si>
    <t>1.6.</t>
  </si>
  <si>
    <t>Apšvietimo tinklų įrengimo darbai</t>
  </si>
  <si>
    <t>1.7.</t>
  </si>
  <si>
    <t>Telekomunikacijų tinklų elementų apsaugojimas</t>
  </si>
  <si>
    <t>1.8.</t>
  </si>
  <si>
    <t>Esamų elektros tinklų perkėlimas (rekonstravimas)</t>
  </si>
  <si>
    <t>nevertinti</t>
  </si>
  <si>
    <t>1.9.</t>
  </si>
  <si>
    <t>Lietaus nuotekų vamzdyno TV diagnostika</t>
  </si>
  <si>
    <t>1.10.</t>
  </si>
  <si>
    <t>Lietaus nuotekų tinklų ir statinių kontrolinės geodezinės nuotraukos su technine ataskaita</t>
  </si>
  <si>
    <t>1.11.</t>
  </si>
  <si>
    <t>Lietaus nuotekų tinklų ir statinių kadastriniai matavimai</t>
  </si>
  <si>
    <t>1.12.</t>
  </si>
  <si>
    <t>Elektroninis statybos darbų žurnalas</t>
  </si>
  <si>
    <t>Suma be PVM</t>
  </si>
  <si>
    <t>Taikomas PVM dydis (%)</t>
  </si>
  <si>
    <t>PVM suma</t>
  </si>
  <si>
    <t>Suma su PVM</t>
  </si>
  <si>
    <t>2.</t>
  </si>
  <si>
    <t>2.1.</t>
  </si>
  <si>
    <t>Nuotekų siurblinė</t>
  </si>
  <si>
    <t>2.2.</t>
  </si>
  <si>
    <t>Slėginiai nuotekų tinklai</t>
  </si>
  <si>
    <t>2.3.</t>
  </si>
  <si>
    <t>Savitakiniai nuotekų tinklai</t>
  </si>
  <si>
    <t>2.4.</t>
  </si>
  <si>
    <t>Nuotekų vamzdyno TV diagnostika</t>
  </si>
  <si>
    <t>2.5.</t>
  </si>
  <si>
    <t>Slėginių nuotekų tinklų hidrauliniai bandymai</t>
  </si>
  <si>
    <t>2.6.</t>
  </si>
  <si>
    <t>Darbo projektas</t>
  </si>
  <si>
    <t>2.7.</t>
  </si>
  <si>
    <t>Nuotekų tinklų kontrolinės geodezinės nuotraukos su technine ataskaita</t>
  </si>
  <si>
    <t>2.8.</t>
  </si>
  <si>
    <t>Nuotekų tinklų kadastriniai matavimai</t>
  </si>
  <si>
    <t>2.9.</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</si>
  <si>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</si>
  <si>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</si>
  <si>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</si>
  <si>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</si>
  <si>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</si>
  <si>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</si>
  <si>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</si>
  <si>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</si>
  <si>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</si>
  <si>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</si>
  <si>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</si>
  <si>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</si>
  <si>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</si>
  <si>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</si>
  <si>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</si>
  <si>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</si>
  <si>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</si>
  <si>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</si>
  <si>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</si>
  <si>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</si>
  <si>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4680 2024-08-14 11:00:30</t>
  </si>
  <si>
    <t>G</t>
  </si>
  <si>
    <t>G balo reikšmė (0, 1, 2, 3, 4, 5)</t>
  </si>
  <si>
    <t>Malūno gatvės, Molėtų mieste kapitalinis remontas (Molėtų rajono savivaldybės administracijos dalis)</t>
  </si>
  <si>
    <t>Buitinių nuotekų šalinimo tinklų Malūno g., Molėtų m. nauja statyba (UAB „Molėtų vanduo dalis“)</t>
  </si>
  <si>
    <t>Šios eilutės kainos pasiūlyme nevertinti</t>
  </si>
  <si>
    <t>Taikoma tik tarptautinio pirkimo atveju</t>
  </si>
  <si>
    <t>Pasiūlymo priedai, subtiekėjai ir kita informacija nurodomi kitame lape &gt;&gt;&gt;</t>
  </si>
  <si>
    <t>24-63</t>
  </si>
  <si>
    <t>Molėtai</t>
  </si>
  <si>
    <t>UAB "MELINGOS" KELIAI</t>
  </si>
  <si>
    <t>Vilniaus g. 102, LT-33114 Molėtai</t>
  </si>
  <si>
    <t>LT676009716</t>
  </si>
  <si>
    <t>LT497300010002550856, AB Swedbank, 73000</t>
  </si>
  <si>
    <t>Gediminas Pranskūnas</t>
  </si>
  <si>
    <t>8 383 51254, info@melingoskeliai.lt</t>
  </si>
  <si>
    <t>Gediminas Pranskūnas, direktorius</t>
  </si>
  <si>
    <t>Statybos vadovas Deividas Pranka, 8 620 73160, deividas@melingoskeliai.lt</t>
  </si>
  <si>
    <t>UAB "LIGAJA"</t>
  </si>
  <si>
    <t>183697076, Žvalgų g. 8, LT-08221 Vilnius</t>
  </si>
  <si>
    <t>Elektrotechnikos dalies darbai</t>
  </si>
  <si>
    <t>Ne</t>
  </si>
  <si>
    <t>Tiekėjo deklaracija</t>
  </si>
  <si>
    <t>Direktorius</t>
  </si>
  <si>
    <t>10,81 proc.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</si>
</sst>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b/>
      <sz val="11"/>
      <color theme="1"/>
      <name val="Calibri"/>
      <family val="2"/>
      <charset val="186"/>
      <scheme val="minor"/>
    </font>
    <font>
      <sz val="11"/>
      <color theme="0" tint="-0.249977111117893"/>
      <name val="Calibri"/>
      <family val="2"/>
      <scheme val="minor"/>
    </font>
    <font>
      <b/>
      <sz val="11"/>
      <color rgb="FFFF0000"/>
      <name val="Calibri"/>
      <family val="2"/>
      <charset val="186"/>
      <scheme val="minor"/>
    </font>
    <font>
      <u/>
      <sz val="12"/>
      <color theme="10"/>
      <name val="Calibri"/>
      <family val="2"/>
      <scheme val="minor"/>
    </font>
    <font>
      <b/>
      <u/>
      <sz val="12"/>
      <color theme="10"/>
      <name val="Calibri"/>
      <family val="2"/>
      <charset val="186"/>
      <scheme val="minor"/>
    </font>
  </fonts>
  <fills count="9">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
      <patternFill patternType="solid">
        <fgColor theme="0" tint="-0.249977111117893"/>
        <bgColor rgb="FFFFFFFF"/>
      </patternFill>
    </fill>
    <fill>
      <patternFill patternType="solid">
        <fgColor theme="0"/>
        <bgColor rgb="FFBFBFBF"/>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2">
    <xf numFmtId="0" fontId="0" fillId="0" borderId="0"/>
    <xf numFmtId="0" fontId="8" fillId="0" borderId="0" applyNumberFormat="0" applyFill="0" applyBorder="0" applyAlignment="0" applyProtection="0"/>
  </cellStyleXfs>
  <cellXfs count="91">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1" fillId="4" borderId="23" xfId="0" applyFont="1" applyFill="1" applyBorder="1"/>
    <xf numFmtId="0" fontId="1" fillId="5" borderId="23" xfId="0" applyFont="1" applyFill="1" applyBorder="1" applyProtection="1">
      <protection locked="0"/>
    </xf>
    <xf numFmtId="0" fontId="2" fillId="4" borderId="23" xfId="0" applyFont="1" applyFill="1" applyBorder="1"/>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6" fillId="4" borderId="23" xfId="0" applyFont="1" applyFill="1" applyBorder="1" applyProtection="1">
      <protection locked="0"/>
    </xf>
    <xf numFmtId="0" fontId="6" fillId="2" borderId="0" xfId="0" applyFont="1" applyFill="1"/>
    <xf numFmtId="0" fontId="7" fillId="2" borderId="0" xfId="0" applyFont="1" applyFill="1"/>
    <xf numFmtId="0" fontId="7" fillId="4" borderId="0" xfId="0" applyFont="1" applyFill="1"/>
    <xf numFmtId="0" fontId="2" fillId="4" borderId="23" xfId="0" applyFont="1" applyFill="1" applyBorder="1" applyAlignment="1">
      <alignment wrapText="1"/>
    </xf>
    <xf numFmtId="0" fontId="1" fillId="4" borderId="24" xfId="0" applyFont="1" applyFill="1" applyBorder="1"/>
    <xf numFmtId="0" fontId="5" fillId="4" borderId="1" xfId="0" applyFont="1" applyFill="1" applyBorder="1"/>
    <xf numFmtId="0" fontId="1" fillId="4" borderId="1" xfId="0" applyFont="1" applyFill="1" applyBorder="1"/>
    <xf numFmtId="2" fontId="1" fillId="6" borderId="23" xfId="0" applyNumberFormat="1" applyFont="1" applyFill="1" applyBorder="1" applyProtection="1">
      <protection locked="0"/>
    </xf>
    <xf numFmtId="2" fontId="1" fillId="4" borderId="23" xfId="0" applyNumberFormat="1" applyFont="1" applyFill="1" applyBorder="1"/>
    <xf numFmtId="2" fontId="2" fillId="4" borderId="23" xfId="0" applyNumberFormat="1" applyFont="1" applyFill="1" applyBorder="1"/>
    <xf numFmtId="2" fontId="6" fillId="4" borderId="23" xfId="0" applyNumberFormat="1" applyFont="1" applyFill="1" applyBorder="1"/>
    <xf numFmtId="0" fontId="5" fillId="2" borderId="0" xfId="0" applyFont="1" applyFill="1"/>
    <xf numFmtId="0" fontId="1" fillId="2" borderId="0" xfId="0" applyFont="1" applyFill="1" applyProtection="1">
      <protection locked="0"/>
    </xf>
    <xf numFmtId="2" fontId="1" fillId="7" borderId="23" xfId="0" applyNumberFormat="1" applyFont="1" applyFill="1" applyBorder="1"/>
    <xf numFmtId="2" fontId="6" fillId="7" borderId="23" xfId="0" applyNumberFormat="1" applyFont="1" applyFill="1" applyBorder="1"/>
    <xf numFmtId="0" fontId="1" fillId="8" borderId="7" xfId="0" applyFont="1" applyFill="1" applyBorder="1" applyAlignment="1" applyProtection="1">
      <alignment horizontal="center" vertical="center" wrapText="1"/>
      <protection locked="0"/>
    </xf>
    <xf numFmtId="0" fontId="9" fillId="2" borderId="0" xfId="1" applyFont="1" applyFill="1"/>
    <xf numFmtId="14" fontId="1" fillId="5" borderId="1" xfId="0" applyNumberFormat="1" applyFont="1" applyFill="1" applyBorder="1" applyProtection="1">
      <protection locked="0"/>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7" borderId="23" xfId="0" applyFont="1" applyFill="1" applyBorder="1" applyAlignment="1" applyProtection="1">
      <alignment horizontal="center" vertical="center" wrapText="1"/>
      <protection locked="0"/>
    </xf>
    <xf numFmtId="0" fontId="0" fillId="2" borderId="23" xfId="0" applyFill="1" applyBorder="1" applyProtection="1">
      <protection locked="0"/>
    </xf>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0" fillId="0" borderId="19" xfId="0" applyBorder="1"/>
    <xf numFmtId="0" fontId="0" fillId="0" borderId="20" xfId="0" applyBorder="1"/>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2" borderId="4" xfId="0" applyFont="1" applyFill="1" applyBorder="1" applyAlignment="1">
      <alignment horizontal="center" vertical="center" wrapText="1"/>
    </xf>
    <xf numFmtId="0" fontId="2" fillId="2" borderId="0" xfId="0" applyFont="1" applyFill="1" applyAlignment="1">
      <alignment horizontal="left"/>
    </xf>
    <xf numFmtId="0" fontId="1" fillId="3" borderId="0" xfId="0" applyFont="1" applyFill="1" applyProtection="1">
      <protection locked="0"/>
    </xf>
    <xf numFmtId="0" fontId="1" fillId="8" borderId="1" xfId="0" applyFont="1" applyFill="1" applyBorder="1" applyAlignment="1" applyProtection="1">
      <alignment horizontal="left" vertical="center" wrapText="1"/>
      <protection locked="0"/>
    </xf>
    <xf numFmtId="0" fontId="0" fillId="3" borderId="16" xfId="0" applyFill="1" applyBorder="1" applyProtection="1">
      <protection locked="0"/>
    </xf>
    <xf numFmtId="0" fontId="0" fillId="3" borderId="15" xfId="0" applyFill="1" applyBorder="1" applyProtection="1">
      <protection locked="0"/>
    </xf>
    <xf numFmtId="0" fontId="1" fillId="2" borderId="6" xfId="0" applyFont="1" applyFill="1" applyBorder="1" applyAlignment="1">
      <alignment horizontal="center" vertical="center" wrapText="1"/>
    </xf>
    <xf numFmtId="0" fontId="0" fillId="0" borderId="14" xfId="0" applyBorder="1"/>
    <xf numFmtId="0" fontId="1" fillId="3" borderId="9" xfId="0" applyFont="1" applyFill="1" applyBorder="1" applyAlignment="1" applyProtection="1">
      <alignment horizontal="center" vertical="center" wrapText="1"/>
      <protection locked="0"/>
    </xf>
    <xf numFmtId="0" fontId="1" fillId="5" borderId="17"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left"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4" fillId="2" borderId="0" xfId="0" applyFont="1" applyFill="1" applyAlignment="1">
      <alignment horizontal="left" vertical="top" wrapText="1"/>
    </xf>
    <xf numFmtId="0" fontId="1" fillId="5" borderId="10" xfId="0" applyFont="1" applyFill="1" applyBorder="1" applyAlignment="1" applyProtection="1">
      <alignment horizontal="left" vertical="center" wrapText="1"/>
      <protection locked="0"/>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0" xfId="0" applyFont="1" applyFill="1" applyAlignment="1">
      <alignment horizontal="left" wrapText="1"/>
    </xf>
  </cellXfs>
  <cellStyles count="2">
    <cellStyle name="Hipersaitas" xfId="1" builtinId="8"/>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70"/>
  <sheetViews>
    <sheetView tabSelected="1" topLeftCell="A41" zoomScale="80" zoomScaleNormal="80" workbookViewId="0">
      <selection activeCell="B54" sqref="B54"/>
    </sheetView>
  </sheetViews>
  <sheetFormatPr defaultColWidth="10.875" defaultRowHeight="15" x14ac:dyDescent="0.25"/>
  <cols>
    <col min="1" max="1" width="9.125" style="1" customWidth="1"/>
    <col min="2" max="2" width="78" style="1" customWidth="1"/>
    <col min="3" max="6" width="29.375" style="1" customWidth="1"/>
    <col min="7" max="7" width="20.5" style="1" customWidth="1"/>
    <col min="8" max="8" width="26.5" style="1" customWidth="1"/>
    <col min="9" max="15" width="25" style="1" customWidth="1"/>
    <col min="16" max="16" width="10.875" style="1" customWidth="1"/>
    <col min="17" max="16384" width="10.875" style="1"/>
  </cols>
  <sheetData>
    <row r="2" spans="1:7" x14ac:dyDescent="0.25">
      <c r="A2" s="12" t="s">
        <v>0</v>
      </c>
      <c r="B2" s="2"/>
      <c r="G2" s="25">
        <v>0</v>
      </c>
    </row>
    <row r="3" spans="1:7" x14ac:dyDescent="0.25">
      <c r="B3" s="3"/>
      <c r="G3" s="25">
        <v>1</v>
      </c>
    </row>
    <row r="4" spans="1:7" x14ac:dyDescent="0.25">
      <c r="A4" s="12" t="s">
        <v>1</v>
      </c>
      <c r="B4" s="2"/>
      <c r="G4" s="25">
        <v>2</v>
      </c>
    </row>
    <row r="5" spans="1:7" x14ac:dyDescent="0.25">
      <c r="A5" s="2"/>
      <c r="B5" s="2"/>
      <c r="G5" s="25">
        <v>3</v>
      </c>
    </row>
    <row r="6" spans="1:7" x14ac:dyDescent="0.25">
      <c r="A6" s="1" t="s">
        <v>2</v>
      </c>
      <c r="B6" s="12" t="s">
        <v>3</v>
      </c>
      <c r="G6" s="25">
        <v>4</v>
      </c>
    </row>
    <row r="7" spans="1:7" x14ac:dyDescent="0.25">
      <c r="B7" s="2"/>
      <c r="G7" s="25">
        <v>5</v>
      </c>
    </row>
    <row r="8" spans="1:7" x14ac:dyDescent="0.25">
      <c r="A8" s="4" t="s">
        <v>4</v>
      </c>
      <c r="B8" s="42">
        <v>45537</v>
      </c>
    </row>
    <row r="9" spans="1:7" x14ac:dyDescent="0.25">
      <c r="A9" s="4" t="s">
        <v>5</v>
      </c>
      <c r="B9" s="13" t="s">
        <v>114</v>
      </c>
    </row>
    <row r="10" spans="1:7" x14ac:dyDescent="0.25">
      <c r="A10" s="4" t="s">
        <v>6</v>
      </c>
      <c r="B10" s="13" t="s">
        <v>115</v>
      </c>
    </row>
    <row r="12" spans="1:7" ht="15.75" x14ac:dyDescent="0.25">
      <c r="A12" s="50" t="s">
        <v>7</v>
      </c>
      <c r="B12" s="51"/>
      <c r="C12" s="44" t="s">
        <v>116</v>
      </c>
      <c r="D12" s="45"/>
      <c r="E12" s="45"/>
      <c r="F12" s="46"/>
    </row>
    <row r="13" spans="1:7" ht="15.95" customHeight="1" x14ac:dyDescent="0.25">
      <c r="A13" s="55" t="s">
        <v>8</v>
      </c>
      <c r="B13" s="48"/>
      <c r="C13" s="44">
        <v>167600971</v>
      </c>
      <c r="D13" s="45"/>
      <c r="E13" s="45"/>
      <c r="F13" s="46"/>
    </row>
    <row r="14" spans="1:7" ht="15.95" customHeight="1" x14ac:dyDescent="0.25">
      <c r="A14" s="55" t="s">
        <v>9</v>
      </c>
      <c r="B14" s="48"/>
      <c r="C14" s="44" t="s">
        <v>117</v>
      </c>
      <c r="D14" s="45"/>
      <c r="E14" s="45"/>
      <c r="F14" s="46"/>
    </row>
    <row r="15" spans="1:7" ht="15.95" customHeight="1" x14ac:dyDescent="0.25">
      <c r="A15" s="50" t="s">
        <v>10</v>
      </c>
      <c r="B15" s="51"/>
      <c r="C15" s="44" t="s">
        <v>118</v>
      </c>
      <c r="D15" s="45"/>
      <c r="E15" s="45"/>
      <c r="F15" s="46"/>
    </row>
    <row r="16" spans="1:7" ht="63" customHeight="1" x14ac:dyDescent="0.25">
      <c r="A16" s="47" t="s">
        <v>11</v>
      </c>
      <c r="B16" s="48"/>
      <c r="C16" s="44" t="s">
        <v>119</v>
      </c>
      <c r="D16" s="45"/>
      <c r="E16" s="45"/>
      <c r="F16" s="46"/>
    </row>
    <row r="17" spans="1:7" ht="15.95" customHeight="1" x14ac:dyDescent="0.25">
      <c r="A17" s="50" t="s">
        <v>12</v>
      </c>
      <c r="B17" s="51"/>
      <c r="C17" s="44" t="s">
        <v>120</v>
      </c>
      <c r="D17" s="45"/>
      <c r="E17" s="45"/>
      <c r="F17" s="46"/>
    </row>
    <row r="18" spans="1:7" ht="15.95" customHeight="1" x14ac:dyDescent="0.25">
      <c r="A18" s="50" t="s">
        <v>13</v>
      </c>
      <c r="B18" s="51"/>
      <c r="C18" s="44" t="s">
        <v>121</v>
      </c>
      <c r="D18" s="45"/>
      <c r="E18" s="45"/>
      <c r="F18" s="46"/>
    </row>
    <row r="19" spans="1:7" ht="48" customHeight="1" x14ac:dyDescent="0.25">
      <c r="A19" s="50" t="s">
        <v>14</v>
      </c>
      <c r="B19" s="51"/>
      <c r="C19" s="44" t="s">
        <v>122</v>
      </c>
      <c r="D19" s="45"/>
      <c r="E19" s="45"/>
      <c r="F19" s="46"/>
    </row>
    <row r="20" spans="1:7" ht="54.95" customHeight="1" x14ac:dyDescent="0.25">
      <c r="A20" s="50" t="s">
        <v>15</v>
      </c>
      <c r="B20" s="51"/>
      <c r="C20" s="44" t="s">
        <v>123</v>
      </c>
      <c r="D20" s="45"/>
      <c r="E20" s="45"/>
      <c r="F20" s="46"/>
    </row>
    <row r="21" spans="1:7" ht="71.099999999999994" customHeight="1" x14ac:dyDescent="0.25">
      <c r="A21" s="52" t="s">
        <v>16</v>
      </c>
      <c r="B21" s="53"/>
      <c r="C21" s="56" t="s">
        <v>112</v>
      </c>
      <c r="D21" s="57"/>
      <c r="E21" s="57"/>
      <c r="F21" s="57"/>
      <c r="G21" s="14" t="str">
        <f>IF((SUMPRODUCT(--(C21=""))&gt;0), "Privaloma užpildyti, kai taikomi pašalinimo pagrindai", "")</f>
        <v/>
      </c>
    </row>
    <row r="22" spans="1:7" ht="18" customHeight="1" x14ac:dyDescent="0.25">
      <c r="A22" s="5"/>
      <c r="B22" s="5"/>
      <c r="C22" s="6"/>
      <c r="D22" s="6"/>
      <c r="E22" s="6"/>
      <c r="F22" s="6"/>
    </row>
    <row r="23" spans="1:7" x14ac:dyDescent="0.25">
      <c r="A23" s="49" t="s">
        <v>17</v>
      </c>
      <c r="B23" s="43"/>
      <c r="C23" s="43"/>
      <c r="D23" s="43"/>
      <c r="E23" s="43"/>
      <c r="F23" s="43"/>
    </row>
    <row r="24" spans="1:7" x14ac:dyDescent="0.25">
      <c r="A24" s="43" t="s">
        <v>18</v>
      </c>
      <c r="B24" s="43"/>
      <c r="C24" s="43"/>
      <c r="D24" s="43"/>
      <c r="E24" s="43"/>
      <c r="F24" s="43"/>
    </row>
    <row r="25" spans="1:7" x14ac:dyDescent="0.25">
      <c r="A25" s="43" t="s">
        <v>19</v>
      </c>
      <c r="B25" s="43"/>
      <c r="C25" s="43"/>
      <c r="D25" s="43"/>
      <c r="E25" s="43"/>
      <c r="F25" s="43"/>
    </row>
    <row r="26" spans="1:7" x14ac:dyDescent="0.25">
      <c r="A26" s="43" t="s">
        <v>20</v>
      </c>
      <c r="B26" s="43"/>
      <c r="C26" s="43"/>
      <c r="D26" s="43"/>
      <c r="E26" s="43"/>
      <c r="F26" s="43"/>
    </row>
    <row r="27" spans="1:7" x14ac:dyDescent="0.25">
      <c r="A27" s="43" t="s">
        <v>21</v>
      </c>
      <c r="B27" s="43"/>
      <c r="C27" s="43"/>
      <c r="D27" s="43"/>
      <c r="E27" s="43"/>
      <c r="F27" s="43"/>
    </row>
    <row r="28" spans="1:7" ht="32.1" customHeight="1" x14ac:dyDescent="0.25">
      <c r="A28" s="54" t="s">
        <v>22</v>
      </c>
      <c r="B28" s="43"/>
      <c r="C28" s="43"/>
      <c r="D28" s="43"/>
      <c r="E28" s="43"/>
      <c r="F28" s="43"/>
    </row>
    <row r="29" spans="1:7" x14ac:dyDescent="0.25">
      <c r="A29" s="43" t="s">
        <v>23</v>
      </c>
      <c r="B29" s="43"/>
      <c r="C29" s="43"/>
      <c r="D29" s="43"/>
      <c r="E29" s="43"/>
      <c r="F29" s="43"/>
    </row>
    <row r="30" spans="1:7" x14ac:dyDescent="0.25">
      <c r="A30" s="14" t="s">
        <v>24</v>
      </c>
      <c r="D30" s="15"/>
    </row>
    <row r="31" spans="1:7" x14ac:dyDescent="0.25">
      <c r="A31" s="14" t="s">
        <v>25</v>
      </c>
    </row>
    <row r="32" spans="1:7" x14ac:dyDescent="0.25">
      <c r="A32" s="12" t="s">
        <v>26</v>
      </c>
      <c r="B32" s="12" t="s">
        <v>27</v>
      </c>
    </row>
    <row r="34" spans="1:7" x14ac:dyDescent="0.25">
      <c r="A34" s="12" t="s">
        <v>28</v>
      </c>
    </row>
    <row r="35" spans="1:7" x14ac:dyDescent="0.25">
      <c r="A35" s="16" t="s">
        <v>107</v>
      </c>
      <c r="B35" s="16" t="s">
        <v>29</v>
      </c>
      <c r="C35" s="17">
        <v>5</v>
      </c>
      <c r="D35" s="26" t="str">
        <f>IF((SUMPRODUCT(--(C35=""))&gt;0), "Nenurodyta reikšmė", "")</f>
        <v/>
      </c>
    </row>
    <row r="36" spans="1:7" x14ac:dyDescent="0.25">
      <c r="B36" s="16" t="s">
        <v>108</v>
      </c>
      <c r="C36" s="24">
        <f>C35</f>
        <v>5</v>
      </c>
    </row>
    <row r="38" spans="1:7" x14ac:dyDescent="0.25">
      <c r="A38" s="12" t="s">
        <v>30</v>
      </c>
    </row>
    <row r="39" spans="1:7" x14ac:dyDescent="0.25">
      <c r="A39" s="18" t="s">
        <v>31</v>
      </c>
      <c r="B39" s="18" t="s">
        <v>32</v>
      </c>
      <c r="C39" s="18" t="s">
        <v>33</v>
      </c>
      <c r="D39" s="18" t="s">
        <v>34</v>
      </c>
      <c r="E39" s="18" t="s">
        <v>35</v>
      </c>
      <c r="F39" s="18" t="s">
        <v>36</v>
      </c>
    </row>
    <row r="40" spans="1:7" ht="30" x14ac:dyDescent="0.25">
      <c r="A40" s="18" t="s">
        <v>37</v>
      </c>
      <c r="B40" s="28" t="s">
        <v>109</v>
      </c>
      <c r="C40" s="16"/>
      <c r="D40" s="16"/>
      <c r="E40" s="16"/>
      <c r="F40" s="16"/>
    </row>
    <row r="41" spans="1:7" x14ac:dyDescent="0.25">
      <c r="A41" s="16" t="s">
        <v>38</v>
      </c>
      <c r="B41" s="16" t="s">
        <v>39</v>
      </c>
      <c r="C41" s="16">
        <v>1</v>
      </c>
      <c r="D41" s="16" t="s">
        <v>40</v>
      </c>
      <c r="E41" s="32">
        <v>4938.5200000000004</v>
      </c>
      <c r="F41" s="33">
        <f t="shared" ref="F41:F62" si="0">IF(ISBLANK(E41),"", PRODUCT(C41,E41))</f>
        <v>4938.5200000000004</v>
      </c>
    </row>
    <row r="42" spans="1:7" x14ac:dyDescent="0.25">
      <c r="A42" s="16" t="s">
        <v>41</v>
      </c>
      <c r="B42" s="16" t="s">
        <v>42</v>
      </c>
      <c r="C42" s="16">
        <v>1</v>
      </c>
      <c r="D42" s="16" t="s">
        <v>40</v>
      </c>
      <c r="E42" s="32">
        <v>81068.12</v>
      </c>
      <c r="F42" s="33">
        <f t="shared" si="0"/>
        <v>81068.12</v>
      </c>
    </row>
    <row r="43" spans="1:7" x14ac:dyDescent="0.25">
      <c r="A43" s="16" t="s">
        <v>43</v>
      </c>
      <c r="B43" s="16" t="s">
        <v>44</v>
      </c>
      <c r="C43" s="16">
        <v>1</v>
      </c>
      <c r="D43" s="16" t="s">
        <v>40</v>
      </c>
      <c r="E43" s="32">
        <v>175947.24</v>
      </c>
      <c r="F43" s="33">
        <f t="shared" si="0"/>
        <v>175947.24</v>
      </c>
    </row>
    <row r="44" spans="1:7" x14ac:dyDescent="0.25">
      <c r="A44" s="16" t="s">
        <v>45</v>
      </c>
      <c r="B44" s="16" t="s">
        <v>46</v>
      </c>
      <c r="C44" s="16">
        <v>1</v>
      </c>
      <c r="D44" s="16" t="s">
        <v>40</v>
      </c>
      <c r="E44" s="32">
        <v>3681.14</v>
      </c>
      <c r="F44" s="33">
        <f t="shared" si="0"/>
        <v>3681.14</v>
      </c>
    </row>
    <row r="45" spans="1:7" x14ac:dyDescent="0.25">
      <c r="A45" s="16" t="s">
        <v>47</v>
      </c>
      <c r="B45" s="16" t="s">
        <v>48</v>
      </c>
      <c r="C45" s="16">
        <v>1</v>
      </c>
      <c r="D45" s="16" t="s">
        <v>40</v>
      </c>
      <c r="E45" s="32">
        <v>51790.01</v>
      </c>
      <c r="F45" s="33">
        <f t="shared" si="0"/>
        <v>51790.01</v>
      </c>
    </row>
    <row r="46" spans="1:7" x14ac:dyDescent="0.25">
      <c r="A46" s="16" t="s">
        <v>49</v>
      </c>
      <c r="B46" s="16" t="s">
        <v>50</v>
      </c>
      <c r="C46" s="16">
        <v>1</v>
      </c>
      <c r="D46" s="16" t="s">
        <v>40</v>
      </c>
      <c r="E46" s="32">
        <v>38330.65</v>
      </c>
      <c r="F46" s="33">
        <f t="shared" si="0"/>
        <v>38330.65</v>
      </c>
    </row>
    <row r="47" spans="1:7" x14ac:dyDescent="0.25">
      <c r="A47" s="16" t="s">
        <v>51</v>
      </c>
      <c r="B47" s="16" t="s">
        <v>52</v>
      </c>
      <c r="C47" s="16">
        <v>1</v>
      </c>
      <c r="D47" s="16" t="s">
        <v>40</v>
      </c>
      <c r="E47" s="32">
        <v>15602.63</v>
      </c>
      <c r="F47" s="33">
        <f t="shared" si="0"/>
        <v>15602.63</v>
      </c>
    </row>
    <row r="48" spans="1:7" x14ac:dyDescent="0.25">
      <c r="A48" s="16" t="s">
        <v>53</v>
      </c>
      <c r="B48" s="16" t="s">
        <v>54</v>
      </c>
      <c r="C48" s="16">
        <v>1</v>
      </c>
      <c r="D48" s="16" t="s">
        <v>55</v>
      </c>
      <c r="E48" s="38">
        <v>0</v>
      </c>
      <c r="F48" s="33">
        <f t="shared" si="0"/>
        <v>0</v>
      </c>
      <c r="G48" s="36" t="s">
        <v>111</v>
      </c>
    </row>
    <row r="49" spans="1:8" x14ac:dyDescent="0.25">
      <c r="A49" s="16" t="s">
        <v>56</v>
      </c>
      <c r="B49" s="16" t="s">
        <v>57</v>
      </c>
      <c r="C49" s="16">
        <v>1</v>
      </c>
      <c r="D49" s="16" t="s">
        <v>40</v>
      </c>
      <c r="E49" s="32">
        <v>1456.21</v>
      </c>
      <c r="F49" s="33">
        <f t="shared" si="0"/>
        <v>1456.21</v>
      </c>
    </row>
    <row r="50" spans="1:8" x14ac:dyDescent="0.25">
      <c r="A50" s="16" t="s">
        <v>58</v>
      </c>
      <c r="B50" s="16" t="s">
        <v>59</v>
      </c>
      <c r="C50" s="16">
        <v>1</v>
      </c>
      <c r="D50" s="16" t="s">
        <v>40</v>
      </c>
      <c r="E50" s="32">
        <v>2000</v>
      </c>
      <c r="F50" s="33">
        <f t="shared" si="0"/>
        <v>2000</v>
      </c>
    </row>
    <row r="51" spans="1:8" x14ac:dyDescent="0.25">
      <c r="A51" s="16" t="s">
        <v>60</v>
      </c>
      <c r="B51" s="16" t="s">
        <v>61</v>
      </c>
      <c r="C51" s="16">
        <v>1</v>
      </c>
      <c r="D51" s="16" t="s">
        <v>40</v>
      </c>
      <c r="E51" s="32">
        <v>2000</v>
      </c>
      <c r="F51" s="33">
        <f t="shared" si="0"/>
        <v>2000</v>
      </c>
    </row>
    <row r="52" spans="1:8" x14ac:dyDescent="0.25">
      <c r="A52" s="29" t="s">
        <v>62</v>
      </c>
      <c r="B52" s="29" t="s">
        <v>63</v>
      </c>
      <c r="C52" s="29">
        <v>1</v>
      </c>
      <c r="D52" s="29" t="s">
        <v>40</v>
      </c>
      <c r="E52" s="32">
        <v>1000</v>
      </c>
      <c r="F52" s="33">
        <f>IF(ISBLANK(E52),"", PRODUCT(C52,E52))</f>
        <v>1000</v>
      </c>
    </row>
    <row r="53" spans="1:8" x14ac:dyDescent="0.25">
      <c r="A53" s="30" t="s">
        <v>68</v>
      </c>
      <c r="B53" s="30" t="s">
        <v>110</v>
      </c>
      <c r="C53" s="29"/>
      <c r="D53" s="29"/>
      <c r="E53" s="39">
        <v>0</v>
      </c>
      <c r="F53" s="35">
        <f t="shared" si="0"/>
        <v>0</v>
      </c>
    </row>
    <row r="54" spans="1:8" x14ac:dyDescent="0.25">
      <c r="A54" s="31" t="s">
        <v>69</v>
      </c>
      <c r="B54" s="31" t="s">
        <v>70</v>
      </c>
      <c r="C54" s="29">
        <v>1</v>
      </c>
      <c r="D54" s="29" t="s">
        <v>40</v>
      </c>
      <c r="E54" s="32">
        <v>45310.06</v>
      </c>
      <c r="F54" s="33">
        <f t="shared" si="0"/>
        <v>45310.06</v>
      </c>
      <c r="G54" s="37"/>
    </row>
    <row r="55" spans="1:8" x14ac:dyDescent="0.25">
      <c r="A55" s="31" t="s">
        <v>71</v>
      </c>
      <c r="B55" s="31" t="s">
        <v>72</v>
      </c>
      <c r="C55" s="29">
        <v>1</v>
      </c>
      <c r="D55" s="29" t="s">
        <v>40</v>
      </c>
      <c r="E55" s="32">
        <v>17484.439999999999</v>
      </c>
      <c r="F55" s="33">
        <f t="shared" si="0"/>
        <v>17484.439999999999</v>
      </c>
    </row>
    <row r="56" spans="1:8" x14ac:dyDescent="0.25">
      <c r="A56" s="31" t="s">
        <v>73</v>
      </c>
      <c r="B56" s="31" t="s">
        <v>74</v>
      </c>
      <c r="C56" s="29">
        <v>1</v>
      </c>
      <c r="D56" s="29" t="s">
        <v>40</v>
      </c>
      <c r="E56" s="32">
        <v>52922.27</v>
      </c>
      <c r="F56" s="33">
        <f t="shared" si="0"/>
        <v>52922.27</v>
      </c>
    </row>
    <row r="57" spans="1:8" x14ac:dyDescent="0.25">
      <c r="A57" s="31" t="s">
        <v>75</v>
      </c>
      <c r="B57" s="31" t="s">
        <v>76</v>
      </c>
      <c r="C57" s="29">
        <v>1</v>
      </c>
      <c r="D57" s="29" t="s">
        <v>40</v>
      </c>
      <c r="E57" s="32">
        <v>1356.25</v>
      </c>
      <c r="F57" s="33">
        <f t="shared" si="0"/>
        <v>1356.25</v>
      </c>
    </row>
    <row r="58" spans="1:8" x14ac:dyDescent="0.25">
      <c r="A58" s="31" t="s">
        <v>77</v>
      </c>
      <c r="B58" s="31" t="s">
        <v>78</v>
      </c>
      <c r="C58" s="29">
        <v>1</v>
      </c>
      <c r="D58" s="29" t="s">
        <v>40</v>
      </c>
      <c r="E58" s="32">
        <v>602.49</v>
      </c>
      <c r="F58" s="33">
        <f t="shared" si="0"/>
        <v>602.49</v>
      </c>
    </row>
    <row r="59" spans="1:8" x14ac:dyDescent="0.25">
      <c r="A59" s="31" t="s">
        <v>79</v>
      </c>
      <c r="B59" s="31" t="s">
        <v>80</v>
      </c>
      <c r="C59" s="29">
        <v>1</v>
      </c>
      <c r="D59" s="29" t="s">
        <v>40</v>
      </c>
      <c r="E59" s="32">
        <v>500</v>
      </c>
      <c r="F59" s="33">
        <f t="shared" si="0"/>
        <v>500</v>
      </c>
    </row>
    <row r="60" spans="1:8" x14ac:dyDescent="0.25">
      <c r="A60" s="31" t="s">
        <v>81</v>
      </c>
      <c r="B60" s="31" t="s">
        <v>82</v>
      </c>
      <c r="C60" s="29">
        <v>1</v>
      </c>
      <c r="D60" s="29" t="s">
        <v>40</v>
      </c>
      <c r="E60" s="32">
        <v>1000</v>
      </c>
      <c r="F60" s="33">
        <f t="shared" si="0"/>
        <v>1000</v>
      </c>
    </row>
    <row r="61" spans="1:8" x14ac:dyDescent="0.25">
      <c r="A61" s="31" t="s">
        <v>83</v>
      </c>
      <c r="B61" s="31" t="s">
        <v>84</v>
      </c>
      <c r="C61" s="29">
        <v>1</v>
      </c>
      <c r="D61" s="29" t="s">
        <v>40</v>
      </c>
      <c r="E61" s="32">
        <v>1000</v>
      </c>
      <c r="F61" s="33">
        <f t="shared" si="0"/>
        <v>1000</v>
      </c>
    </row>
    <row r="62" spans="1:8" x14ac:dyDescent="0.25">
      <c r="A62" s="31" t="s">
        <v>85</v>
      </c>
      <c r="B62" s="31" t="s">
        <v>63</v>
      </c>
      <c r="C62" s="31">
        <v>1</v>
      </c>
      <c r="D62" s="31" t="s">
        <v>40</v>
      </c>
      <c r="E62" s="32">
        <v>1000</v>
      </c>
      <c r="F62" s="33">
        <f t="shared" si="0"/>
        <v>1000</v>
      </c>
    </row>
    <row r="63" spans="1:8" x14ac:dyDescent="0.25">
      <c r="E63" s="18" t="s">
        <v>64</v>
      </c>
      <c r="F63" s="34" cm="1">
        <f t="array" ref="F63">IF((SUMPRODUCT(--(F41:F62=""))&gt;0), "", ROUND(SUM(F41:F62),2))</f>
        <v>498990.03</v>
      </c>
      <c r="G63" s="27" t="str" cm="1">
        <f t="array" ref="G63">IF((SUMPRODUCT(--(F41:F52:F54:F62=""))&gt;0), "Neužpildytos visų objektų kainos", "")</f>
        <v/>
      </c>
      <c r="H63" s="26"/>
    </row>
    <row r="64" spans="1:8" x14ac:dyDescent="0.25">
      <c r="C64" s="18" t="s">
        <v>65</v>
      </c>
      <c r="D64" s="17">
        <v>21</v>
      </c>
      <c r="E64" s="18" t="s">
        <v>66</v>
      </c>
      <c r="F64" s="18">
        <f>IF(OR(F63="",D64=""),"", ROUND(PRODUCT(D64,F63)/100,2))</f>
        <v>104787.91</v>
      </c>
      <c r="G64" s="27" t="str">
        <f>IF(D64="", "Nurodykite taikomą PVM dydį", "")</f>
        <v/>
      </c>
      <c r="H64" s="26"/>
    </row>
    <row r="65" spans="2:6" x14ac:dyDescent="0.25">
      <c r="E65" s="18" t="s">
        <v>67</v>
      </c>
      <c r="F65" s="18">
        <f>IF(ISBLANK(F64), "", ROUND(SUM(F63:F64),2))</f>
        <v>603777.93999999994</v>
      </c>
    </row>
    <row r="67" spans="2:6" ht="15.75" x14ac:dyDescent="0.25">
      <c r="B67" s="41" t="s">
        <v>113</v>
      </c>
    </row>
    <row r="69" spans="2:6" x14ac:dyDescent="0.25">
      <c r="D69" s="25">
        <v>0</v>
      </c>
    </row>
    <row r="70" spans="2:6" x14ac:dyDescent="0.25">
      <c r="D70" s="25">
        <v>21</v>
      </c>
    </row>
  </sheetData>
  <sheetProtection algorithmName="SHA-512" hashValue="DTl9JLAOTCBOOzHxnubJ5tVFT4fsGjey17vSc0Bce0ihBYNiXVv9sG0UcLjS/UGD2O2qWACJwKFg7OPkJbjXaQ==" saltValue="7ojCPOhWkb44zUGNArr7LQ==" spinCount="100000" sheet="1" objects="1" scenarios="1"/>
  <protectedRanges>
    <protectedRange sqref="B8:B10 C12:F20 D30 C35 E41:E47 E49:E52 E54:E62 D64" name="Diapazonas1"/>
  </protectedRanges>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A27:F27"/>
    <mergeCell ref="A26:F26"/>
    <mergeCell ref="C19:F19"/>
    <mergeCell ref="C13:F13"/>
    <mergeCell ref="C18:F18"/>
    <mergeCell ref="A16:B16"/>
    <mergeCell ref="A23:F23"/>
    <mergeCell ref="C15:F15"/>
    <mergeCell ref="A18:B18"/>
    <mergeCell ref="C17:F17"/>
    <mergeCell ref="A15:B15"/>
  </mergeCells>
  <dataValidations count="2">
    <dataValidation type="list" allowBlank="1" showInputMessage="1" showErrorMessage="1" sqref="C35" xr:uid="{00000000-0002-0000-0000-000000000000}">
      <formula1>$G$2:$G$7</formula1>
    </dataValidation>
    <dataValidation type="list" allowBlank="1" showInputMessage="1" showErrorMessage="1" sqref="D64" xr:uid="{00000000-0002-0000-0000-000001000000}">
      <formula1>$D$69:$D$70</formula1>
    </dataValidation>
  </dataValidations>
  <hyperlinks>
    <hyperlink ref="B67" location="'Subtiekėjai ir priedai'!A1" display="Pasiūlymo priedai, subtiekėjai ir kita informacija nurodomi kitame lape &gt;&gt;&gt;" xr:uid="{00000000-0004-0000-00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election activeCell="I20" sqref="I20:J20"/>
    </sheetView>
  </sheetViews>
  <sheetFormatPr defaultColWidth="10.875" defaultRowHeight="15" x14ac:dyDescent="0.25"/>
  <cols>
    <col min="1" max="1" width="13.875" style="1" customWidth="1"/>
    <col min="2" max="2" width="10.875" style="1" customWidth="1"/>
    <col min="3" max="16384" width="10.875" style="1"/>
  </cols>
  <sheetData>
    <row r="2" spans="1:11" x14ac:dyDescent="0.25">
      <c r="A2" s="90" t="s">
        <v>86</v>
      </c>
      <c r="B2" s="43"/>
      <c r="C2" s="43"/>
      <c r="D2" s="43"/>
      <c r="E2" s="43"/>
      <c r="F2" s="43"/>
      <c r="G2" s="43"/>
      <c r="H2" s="43"/>
      <c r="I2" s="43"/>
      <c r="J2" s="43"/>
      <c r="K2" s="43"/>
    </row>
    <row r="3" spans="1:11" x14ac:dyDescent="0.25">
      <c r="A3" s="43"/>
      <c r="B3" s="43"/>
      <c r="C3" s="43"/>
      <c r="D3" s="43"/>
      <c r="E3" s="43"/>
      <c r="F3" s="43"/>
      <c r="G3" s="43"/>
      <c r="H3" s="43"/>
      <c r="I3" s="43"/>
      <c r="J3" s="43"/>
      <c r="K3" s="43"/>
    </row>
    <row r="4" spans="1:11" ht="15.95" customHeight="1" thickBot="1" x14ac:dyDescent="0.3">
      <c r="A4" s="7"/>
      <c r="B4" s="7"/>
      <c r="C4" s="7"/>
      <c r="D4" s="7"/>
      <c r="E4" s="7"/>
      <c r="F4" s="7"/>
      <c r="G4" s="7"/>
      <c r="H4" s="7"/>
      <c r="I4" s="7"/>
      <c r="J4" s="7"/>
    </row>
    <row r="5" spans="1:11" ht="48" customHeight="1" x14ac:dyDescent="0.25">
      <c r="A5" s="69" t="s">
        <v>87</v>
      </c>
      <c r="B5" s="68"/>
      <c r="C5" s="66" t="s">
        <v>88</v>
      </c>
      <c r="D5" s="67"/>
      <c r="E5" s="68"/>
      <c r="F5" s="66" t="s">
        <v>89</v>
      </c>
      <c r="G5" s="67"/>
      <c r="H5" s="68"/>
      <c r="I5" s="66" t="s">
        <v>90</v>
      </c>
      <c r="J5" s="68"/>
      <c r="K5" s="9" t="s">
        <v>91</v>
      </c>
    </row>
    <row r="6" spans="1:11" ht="48.95" customHeight="1" x14ac:dyDescent="0.25">
      <c r="A6" s="62"/>
      <c r="B6" s="51"/>
      <c r="C6" s="60"/>
      <c r="D6" s="61"/>
      <c r="E6" s="51"/>
      <c r="F6" s="60"/>
      <c r="G6" s="61"/>
      <c r="H6" s="51"/>
      <c r="I6" s="60"/>
      <c r="J6" s="51"/>
      <c r="K6" s="19"/>
    </row>
    <row r="7" spans="1:11" ht="48.95" customHeight="1" x14ac:dyDescent="0.25">
      <c r="A7" s="62"/>
      <c r="B7" s="51"/>
      <c r="C7" s="60"/>
      <c r="D7" s="61"/>
      <c r="E7" s="51"/>
      <c r="F7" s="60"/>
      <c r="G7" s="61"/>
      <c r="H7" s="51"/>
      <c r="I7" s="60"/>
      <c r="J7" s="51"/>
      <c r="K7" s="19"/>
    </row>
    <row r="8" spans="1:11" ht="48.95" customHeight="1" x14ac:dyDescent="0.25">
      <c r="A8" s="62"/>
      <c r="B8" s="51"/>
      <c r="C8" s="60"/>
      <c r="D8" s="61"/>
      <c r="E8" s="51"/>
      <c r="F8" s="60"/>
      <c r="G8" s="61"/>
      <c r="H8" s="51"/>
      <c r="I8" s="60"/>
      <c r="J8" s="51"/>
      <c r="K8" s="19"/>
    </row>
    <row r="9" spans="1:11" ht="48.95" customHeight="1" x14ac:dyDescent="0.25">
      <c r="A9" s="62"/>
      <c r="B9" s="51"/>
      <c r="C9" s="60"/>
      <c r="D9" s="61"/>
      <c r="E9" s="51"/>
      <c r="F9" s="60"/>
      <c r="G9" s="61"/>
      <c r="H9" s="51"/>
      <c r="I9" s="60"/>
      <c r="J9" s="51"/>
      <c r="K9" s="19"/>
    </row>
    <row r="10" spans="1:11" ht="48.95" customHeight="1" x14ac:dyDescent="0.25">
      <c r="A10" s="62"/>
      <c r="B10" s="51"/>
      <c r="C10" s="60"/>
      <c r="D10" s="61"/>
      <c r="E10" s="51"/>
      <c r="F10" s="60"/>
      <c r="G10" s="61"/>
      <c r="H10" s="51"/>
      <c r="I10" s="60"/>
      <c r="J10" s="51"/>
      <c r="K10" s="19"/>
    </row>
    <row r="11" spans="1:11" ht="48.95" customHeight="1" x14ac:dyDescent="0.25">
      <c r="A11" s="62"/>
      <c r="B11" s="51"/>
      <c r="C11" s="60"/>
      <c r="D11" s="61"/>
      <c r="E11" s="51"/>
      <c r="F11" s="60"/>
      <c r="G11" s="61"/>
      <c r="H11" s="51"/>
      <c r="I11" s="60"/>
      <c r="J11" s="51"/>
      <c r="K11" s="19"/>
    </row>
    <row r="12" spans="1:11" ht="48.95" customHeight="1" x14ac:dyDescent="0.25">
      <c r="A12" s="62"/>
      <c r="B12" s="51"/>
      <c r="C12" s="60"/>
      <c r="D12" s="61"/>
      <c r="E12" s="51"/>
      <c r="F12" s="60"/>
      <c r="G12" s="61"/>
      <c r="H12" s="51"/>
      <c r="I12" s="60"/>
      <c r="J12" s="51"/>
      <c r="K12" s="19"/>
    </row>
    <row r="13" spans="1:11" ht="48.95" customHeight="1" x14ac:dyDescent="0.25">
      <c r="A13" s="62"/>
      <c r="B13" s="51"/>
      <c r="C13" s="60"/>
      <c r="D13" s="61"/>
      <c r="E13" s="51"/>
      <c r="F13" s="60"/>
      <c r="G13" s="61"/>
      <c r="H13" s="51"/>
      <c r="I13" s="60"/>
      <c r="J13" s="51"/>
      <c r="K13" s="19"/>
    </row>
    <row r="14" spans="1:11" ht="48.95" customHeight="1" x14ac:dyDescent="0.25">
      <c r="A14" s="62"/>
      <c r="B14" s="51"/>
      <c r="C14" s="60"/>
      <c r="D14" s="61"/>
      <c r="E14" s="51"/>
      <c r="F14" s="60"/>
      <c r="G14" s="61"/>
      <c r="H14" s="51"/>
      <c r="I14" s="60"/>
      <c r="J14" s="51"/>
      <c r="K14" s="19"/>
    </row>
    <row r="15" spans="1:11" ht="48" customHeight="1" thickBot="1" x14ac:dyDescent="0.3">
      <c r="A15" s="77"/>
      <c r="B15" s="65"/>
      <c r="C15" s="63"/>
      <c r="D15" s="64"/>
      <c r="E15" s="65"/>
      <c r="F15" s="63"/>
      <c r="G15" s="64"/>
      <c r="H15" s="65"/>
      <c r="I15" s="63"/>
      <c r="J15" s="65"/>
      <c r="K15" s="20"/>
    </row>
    <row r="16" spans="1:11" ht="18.95" customHeight="1" x14ac:dyDescent="0.25">
      <c r="A16" s="10"/>
      <c r="B16" s="10"/>
      <c r="C16" s="10"/>
      <c r="D16" s="10"/>
      <c r="E16" s="10"/>
      <c r="F16" s="10"/>
      <c r="G16" s="10"/>
      <c r="H16" s="10"/>
      <c r="I16" s="10"/>
      <c r="J16" s="10"/>
      <c r="K16" s="11"/>
    </row>
    <row r="17" spans="1:11" ht="48.95" customHeight="1" x14ac:dyDescent="0.25">
      <c r="A17" s="89" t="s">
        <v>92</v>
      </c>
      <c r="B17" s="43"/>
      <c r="C17" s="43"/>
      <c r="D17" s="43"/>
      <c r="E17" s="43"/>
      <c r="F17" s="43"/>
      <c r="G17" s="43"/>
      <c r="H17" s="43"/>
      <c r="I17" s="43"/>
      <c r="J17" s="43"/>
      <c r="K17" s="43"/>
    </row>
    <row r="18" spans="1:11" ht="15.95" customHeight="1" thickBot="1" x14ac:dyDescent="0.3">
      <c r="A18" s="10"/>
      <c r="B18" s="10"/>
      <c r="C18" s="10"/>
      <c r="D18" s="10"/>
      <c r="E18" s="10"/>
      <c r="F18" s="10"/>
      <c r="G18" s="10"/>
      <c r="H18" s="10"/>
      <c r="I18" s="10"/>
      <c r="J18" s="10"/>
      <c r="K18" s="11"/>
    </row>
    <row r="19" spans="1:11" ht="48.95" customHeight="1" x14ac:dyDescent="0.25">
      <c r="A19" s="69" t="s">
        <v>32</v>
      </c>
      <c r="B19" s="68"/>
      <c r="C19" s="66" t="s">
        <v>88</v>
      </c>
      <c r="D19" s="67"/>
      <c r="E19" s="68"/>
      <c r="F19" s="66" t="s">
        <v>93</v>
      </c>
      <c r="G19" s="67"/>
      <c r="H19" s="68"/>
      <c r="I19" s="75" t="s">
        <v>90</v>
      </c>
      <c r="J19" s="76"/>
      <c r="K19" s="11"/>
    </row>
    <row r="20" spans="1:11" ht="48.95" customHeight="1" x14ac:dyDescent="0.25">
      <c r="A20" s="62" t="s">
        <v>124</v>
      </c>
      <c r="B20" s="51"/>
      <c r="C20" s="60" t="s">
        <v>125</v>
      </c>
      <c r="D20" s="61"/>
      <c r="E20" s="51"/>
      <c r="F20" s="60" t="s">
        <v>126</v>
      </c>
      <c r="G20" s="61"/>
      <c r="H20" s="51"/>
      <c r="I20" s="58" t="s">
        <v>130</v>
      </c>
      <c r="J20" s="59"/>
      <c r="K20" s="11"/>
    </row>
    <row r="21" spans="1:11" ht="48.95" customHeight="1" x14ac:dyDescent="0.25">
      <c r="A21" s="62"/>
      <c r="B21" s="51"/>
      <c r="C21" s="60"/>
      <c r="D21" s="61"/>
      <c r="E21" s="51"/>
      <c r="F21" s="60"/>
      <c r="G21" s="61"/>
      <c r="H21" s="51"/>
      <c r="I21" s="58"/>
      <c r="J21" s="59"/>
      <c r="K21" s="11"/>
    </row>
    <row r="22" spans="1:11" ht="48.95" customHeight="1" x14ac:dyDescent="0.25">
      <c r="A22" s="62"/>
      <c r="B22" s="51"/>
      <c r="C22" s="60"/>
      <c r="D22" s="61"/>
      <c r="E22" s="51"/>
      <c r="F22" s="60"/>
      <c r="G22" s="61"/>
      <c r="H22" s="51"/>
      <c r="I22" s="58"/>
      <c r="J22" s="59"/>
      <c r="K22" s="11"/>
    </row>
    <row r="23" spans="1:11" ht="48.95" customHeight="1" x14ac:dyDescent="0.25">
      <c r="A23" s="62"/>
      <c r="B23" s="51"/>
      <c r="C23" s="60"/>
      <c r="D23" s="61"/>
      <c r="E23" s="51"/>
      <c r="F23" s="60"/>
      <c r="G23" s="61"/>
      <c r="H23" s="51"/>
      <c r="I23" s="58"/>
      <c r="J23" s="59"/>
      <c r="K23" s="11"/>
    </row>
    <row r="24" spans="1:11" ht="48.95" customHeight="1" x14ac:dyDescent="0.25">
      <c r="A24" s="62"/>
      <c r="B24" s="51"/>
      <c r="C24" s="60"/>
      <c r="D24" s="61"/>
      <c r="E24" s="51"/>
      <c r="F24" s="60"/>
      <c r="G24" s="61"/>
      <c r="H24" s="51"/>
      <c r="I24" s="58"/>
      <c r="J24" s="59"/>
      <c r="K24" s="11"/>
    </row>
    <row r="25" spans="1:11" ht="48.95" customHeight="1" x14ac:dyDescent="0.25">
      <c r="A25" s="62"/>
      <c r="B25" s="51"/>
      <c r="C25" s="60"/>
      <c r="D25" s="61"/>
      <c r="E25" s="51"/>
      <c r="F25" s="60"/>
      <c r="G25" s="61"/>
      <c r="H25" s="51"/>
      <c r="I25" s="58"/>
      <c r="J25" s="59"/>
      <c r="K25" s="11"/>
    </row>
    <row r="26" spans="1:11" ht="48.95" customHeight="1" x14ac:dyDescent="0.25">
      <c r="A26" s="62"/>
      <c r="B26" s="51"/>
      <c r="C26" s="60"/>
      <c r="D26" s="61"/>
      <c r="E26" s="51"/>
      <c r="F26" s="60"/>
      <c r="G26" s="61"/>
      <c r="H26" s="51"/>
      <c r="I26" s="58"/>
      <c r="J26" s="59"/>
      <c r="K26" s="11"/>
    </row>
    <row r="27" spans="1:11" ht="48.95" customHeight="1" x14ac:dyDescent="0.25">
      <c r="A27" s="62"/>
      <c r="B27" s="51"/>
      <c r="C27" s="60"/>
      <c r="D27" s="61"/>
      <c r="E27" s="51"/>
      <c r="F27" s="60"/>
      <c r="G27" s="61"/>
      <c r="H27" s="51"/>
      <c r="I27" s="58"/>
      <c r="J27" s="59"/>
      <c r="K27" s="11"/>
    </row>
    <row r="28" spans="1:11" ht="48.95" customHeight="1" x14ac:dyDescent="0.25">
      <c r="A28" s="62"/>
      <c r="B28" s="51"/>
      <c r="C28" s="60"/>
      <c r="D28" s="61"/>
      <c r="E28" s="51"/>
      <c r="F28" s="60"/>
      <c r="G28" s="61"/>
      <c r="H28" s="51"/>
      <c r="I28" s="58"/>
      <c r="J28" s="59"/>
      <c r="K28" s="11"/>
    </row>
    <row r="29" spans="1:11" ht="48.95" customHeight="1" x14ac:dyDescent="0.25">
      <c r="A29" s="62"/>
      <c r="B29" s="51"/>
      <c r="C29" s="60"/>
      <c r="D29" s="61"/>
      <c r="E29" s="51"/>
      <c r="F29" s="60"/>
      <c r="G29" s="61"/>
      <c r="H29" s="51"/>
      <c r="I29" s="58"/>
      <c r="J29" s="59"/>
      <c r="K29" s="11"/>
    </row>
    <row r="31" spans="1:11" ht="33" customHeight="1" x14ac:dyDescent="0.25">
      <c r="A31" s="82"/>
      <c r="B31" s="43"/>
      <c r="C31" s="43"/>
      <c r="D31" s="43"/>
      <c r="E31" s="43"/>
      <c r="F31" s="43"/>
      <c r="G31" s="43"/>
      <c r="H31" s="43"/>
      <c r="I31" s="43"/>
      <c r="J31" s="43"/>
    </row>
    <row r="33" spans="1:10" ht="15.95" customHeight="1" x14ac:dyDescent="0.25">
      <c r="A33" s="70" t="s">
        <v>94</v>
      </c>
      <c r="B33" s="43"/>
      <c r="C33" s="43"/>
      <c r="D33" s="43"/>
      <c r="E33" s="43"/>
      <c r="F33" s="43"/>
      <c r="G33" s="43"/>
      <c r="H33" s="43"/>
      <c r="I33" s="43"/>
      <c r="J33" s="43"/>
    </row>
    <row r="34" spans="1:10" ht="15.95" customHeight="1" thickBot="1" x14ac:dyDescent="0.3"/>
    <row r="35" spans="1:10" ht="15.95" customHeight="1" x14ac:dyDescent="0.25">
      <c r="A35" s="8" t="s">
        <v>31</v>
      </c>
      <c r="B35" s="80" t="s">
        <v>95</v>
      </c>
      <c r="C35" s="67"/>
      <c r="D35" s="67"/>
      <c r="E35" s="67"/>
      <c r="F35" s="67"/>
      <c r="G35" s="68"/>
      <c r="H35" s="81" t="s">
        <v>96</v>
      </c>
      <c r="I35" s="67"/>
      <c r="J35" s="76"/>
    </row>
    <row r="36" spans="1:10" ht="48" customHeight="1" x14ac:dyDescent="0.25">
      <c r="A36" s="21" t="s">
        <v>97</v>
      </c>
      <c r="B36" s="88" t="s">
        <v>98</v>
      </c>
      <c r="C36" s="61"/>
      <c r="D36" s="61"/>
      <c r="E36" s="61"/>
      <c r="F36" s="61"/>
      <c r="G36" s="51"/>
      <c r="H36" s="78"/>
      <c r="I36" s="61"/>
      <c r="J36" s="59"/>
    </row>
    <row r="37" spans="1:10" ht="48" customHeight="1" x14ac:dyDescent="0.25">
      <c r="A37" s="21" t="s">
        <v>99</v>
      </c>
      <c r="B37" s="88" t="s">
        <v>100</v>
      </c>
      <c r="C37" s="61"/>
      <c r="D37" s="61"/>
      <c r="E37" s="61"/>
      <c r="F37" s="61"/>
      <c r="G37" s="51"/>
      <c r="H37" s="78" t="s">
        <v>127</v>
      </c>
      <c r="I37" s="61"/>
      <c r="J37" s="59"/>
    </row>
    <row r="38" spans="1:10" ht="48" customHeight="1" x14ac:dyDescent="0.25">
      <c r="A38" s="21" t="s">
        <v>101</v>
      </c>
      <c r="B38" s="88" t="s">
        <v>102</v>
      </c>
      <c r="C38" s="61"/>
      <c r="D38" s="61"/>
      <c r="E38" s="61"/>
      <c r="F38" s="61"/>
      <c r="G38" s="51"/>
      <c r="H38" s="78" t="s">
        <v>127</v>
      </c>
      <c r="I38" s="61"/>
      <c r="J38" s="59"/>
    </row>
    <row r="39" spans="1:10" ht="48" customHeight="1" x14ac:dyDescent="0.25">
      <c r="A39" s="40">
        <v>4</v>
      </c>
      <c r="B39" s="72" t="s">
        <v>128</v>
      </c>
      <c r="C39" s="73"/>
      <c r="D39" s="73"/>
      <c r="E39" s="73"/>
      <c r="F39" s="73"/>
      <c r="G39" s="74"/>
      <c r="H39" s="78" t="s">
        <v>127</v>
      </c>
      <c r="I39" s="61"/>
      <c r="J39" s="59"/>
    </row>
    <row r="40" spans="1:10" ht="48" customHeight="1" x14ac:dyDescent="0.25">
      <c r="A40" s="22"/>
      <c r="B40" s="79"/>
      <c r="C40" s="61"/>
      <c r="D40" s="61"/>
      <c r="E40" s="61"/>
      <c r="F40" s="61"/>
      <c r="G40" s="51"/>
      <c r="H40" s="78"/>
      <c r="I40" s="61"/>
      <c r="J40" s="59"/>
    </row>
    <row r="41" spans="1:10" ht="48" customHeight="1" x14ac:dyDescent="0.25">
      <c r="A41" s="22"/>
      <c r="B41" s="79"/>
      <c r="C41" s="61"/>
      <c r="D41" s="61"/>
      <c r="E41" s="61"/>
      <c r="F41" s="61"/>
      <c r="G41" s="51"/>
      <c r="H41" s="78"/>
      <c r="I41" s="61"/>
      <c r="J41" s="59"/>
    </row>
    <row r="42" spans="1:10" ht="48" customHeight="1" x14ac:dyDescent="0.25">
      <c r="A42" s="22"/>
      <c r="B42" s="79"/>
      <c r="C42" s="61"/>
      <c r="D42" s="61"/>
      <c r="E42" s="61"/>
      <c r="F42" s="61"/>
      <c r="G42" s="51"/>
      <c r="H42" s="78"/>
      <c r="I42" s="61"/>
      <c r="J42" s="59"/>
    </row>
    <row r="43" spans="1:10" ht="48" customHeight="1" x14ac:dyDescent="0.25">
      <c r="A43" s="22"/>
      <c r="B43" s="79"/>
      <c r="C43" s="61"/>
      <c r="D43" s="61"/>
      <c r="E43" s="61"/>
      <c r="F43" s="61"/>
      <c r="G43" s="51"/>
      <c r="H43" s="78"/>
      <c r="I43" s="61"/>
      <c r="J43" s="59"/>
    </row>
    <row r="44" spans="1:10" ht="48" customHeight="1" x14ac:dyDescent="0.25">
      <c r="A44" s="22"/>
      <c r="B44" s="79"/>
      <c r="C44" s="61"/>
      <c r="D44" s="61"/>
      <c r="E44" s="61"/>
      <c r="F44" s="61"/>
      <c r="G44" s="51"/>
      <c r="H44" s="78"/>
      <c r="I44" s="61"/>
      <c r="J44" s="59"/>
    </row>
    <row r="45" spans="1:10" ht="48" customHeight="1" x14ac:dyDescent="0.25">
      <c r="A45" s="22"/>
      <c r="B45" s="79"/>
      <c r="C45" s="61"/>
      <c r="D45" s="61"/>
      <c r="E45" s="61"/>
      <c r="F45" s="61"/>
      <c r="G45" s="51"/>
      <c r="H45" s="78"/>
      <c r="I45" s="61"/>
      <c r="J45" s="59"/>
    </row>
    <row r="46" spans="1:10" ht="48.95" customHeight="1" thickBot="1" x14ac:dyDescent="0.3">
      <c r="A46" s="23"/>
      <c r="B46" s="83"/>
      <c r="C46" s="64"/>
      <c r="D46" s="64"/>
      <c r="E46" s="64"/>
      <c r="F46" s="64"/>
      <c r="G46" s="65"/>
      <c r="H46" s="84"/>
      <c r="I46" s="85"/>
      <c r="J46" s="86"/>
    </row>
    <row r="48" spans="1:10" ht="102" customHeight="1" x14ac:dyDescent="0.25">
      <c r="A48" s="82" t="s">
        <v>103</v>
      </c>
      <c r="B48" s="43"/>
      <c r="C48" s="43"/>
      <c r="D48" s="43"/>
      <c r="E48" s="43"/>
      <c r="F48" s="43"/>
      <c r="G48" s="43"/>
      <c r="H48" s="43"/>
      <c r="I48" s="43"/>
      <c r="J48" s="43"/>
    </row>
    <row r="51" spans="1:10" x14ac:dyDescent="0.25">
      <c r="A51" s="87" t="s">
        <v>104</v>
      </c>
      <c r="B51" s="43"/>
      <c r="C51" s="43"/>
      <c r="D51" s="43"/>
      <c r="E51" s="71" t="s">
        <v>129</v>
      </c>
      <c r="F51" s="43"/>
      <c r="G51" s="43"/>
      <c r="H51" s="43"/>
      <c r="I51" s="43"/>
      <c r="J51" s="43"/>
    </row>
    <row r="53" spans="1:10" x14ac:dyDescent="0.25">
      <c r="A53" s="87" t="s">
        <v>105</v>
      </c>
      <c r="B53" s="43"/>
      <c r="C53" s="43"/>
      <c r="D53" s="43"/>
      <c r="E53" s="71" t="s">
        <v>120</v>
      </c>
      <c r="F53" s="43"/>
      <c r="G53" s="43"/>
      <c r="H53" s="43"/>
      <c r="I53" s="43"/>
      <c r="J53" s="43"/>
    </row>
    <row r="100" spans="1:1" ht="15.75" x14ac:dyDescent="0.25">
      <c r="A100" t="s">
        <v>106</v>
      </c>
    </row>
  </sheetData>
  <sheetProtection algorithmName="SHA-512" hashValue="w2jdFAcrcNbQAqQ3iNxtvi71uuzKfs4mXoCojF4FmNdfrnkZQooEjty3CfueghxoziipKpBvelMC1xgzqG33jg==" saltValue="k1eAFy0PhQjMcJbMugungA==" spinCount="100000"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B40:G40"/>
    <mergeCell ref="A12:B12"/>
    <mergeCell ref="I21:J21"/>
    <mergeCell ref="A21:B21"/>
    <mergeCell ref="F20:H20"/>
    <mergeCell ref="B42:G42"/>
    <mergeCell ref="H36:J36"/>
    <mergeCell ref="I27:J27"/>
    <mergeCell ref="A23:B23"/>
    <mergeCell ref="C14:E14"/>
    <mergeCell ref="A13:B13"/>
    <mergeCell ref="H39:J39"/>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H41:J41"/>
    <mergeCell ref="I23:J23"/>
    <mergeCell ref="F26:H26"/>
    <mergeCell ref="H45:J45"/>
    <mergeCell ref="B38:G38"/>
    <mergeCell ref="A27:B27"/>
    <mergeCell ref="F14:H14"/>
    <mergeCell ref="B36:G36"/>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B43:G43"/>
    <mergeCell ref="A8:B8"/>
    <mergeCell ref="A48:J48"/>
    <mergeCell ref="B46:G46"/>
    <mergeCell ref="C29:E29"/>
    <mergeCell ref="H46:J46"/>
    <mergeCell ref="F5:H5"/>
    <mergeCell ref="F8:H8"/>
    <mergeCell ref="C21:E21"/>
    <mergeCell ref="A5:B5"/>
    <mergeCell ref="A14:B14"/>
    <mergeCell ref="F21:H21"/>
    <mergeCell ref="A33:J33"/>
    <mergeCell ref="C6:E6"/>
    <mergeCell ref="C28:E28"/>
    <mergeCell ref="A24:B24"/>
    <mergeCell ref="I11:J11"/>
    <mergeCell ref="F25:H25"/>
    <mergeCell ref="C9:E9"/>
    <mergeCell ref="A17:K17"/>
    <mergeCell ref="A22:B22"/>
    <mergeCell ref="F23:H23"/>
    <mergeCell ref="C11:E11"/>
    <mergeCell ref="F13:H13"/>
    <mergeCell ref="I26:J26"/>
    <mergeCell ref="F22:H22"/>
    <mergeCell ref="A7:B7"/>
    <mergeCell ref="I25:J25"/>
    <mergeCell ref="C23:E23"/>
    <mergeCell ref="F9:H9"/>
    <mergeCell ref="I6:J6"/>
    <mergeCell ref="C26:E26"/>
    <mergeCell ref="F15:H15"/>
    <mergeCell ref="I9:J9"/>
    <mergeCell ref="F24:H24"/>
    <mergeCell ref="C10:E10"/>
    <mergeCell ref="F7:H7"/>
    <mergeCell ref="F12:H12"/>
    <mergeCell ref="A9:B9"/>
    <mergeCell ref="F11:H11"/>
    <mergeCell ref="C7:E7"/>
    <mergeCell ref="C24:E24"/>
    <mergeCell ref="F6:H6"/>
    <mergeCell ref="I10:J10"/>
    <mergeCell ref="A10:B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Simonas Ališauskas</cp:lastModifiedBy>
  <dcterms:created xsi:type="dcterms:W3CDTF">2023-04-04T12:16:45Z</dcterms:created>
  <dcterms:modified xsi:type="dcterms:W3CDTF">2024-09-11T10:43:08Z</dcterms:modified>
</cp:coreProperties>
</file>