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burkauskaite\Desktop\PIRKIMAI\Vienkartinės medicininės paskirties priemonės RPL14577-1\Sutartys\EazyMed\EazyMed\"/>
    </mc:Choice>
  </mc:AlternateContent>
  <xr:revisionPtr revIDLastSave="0" documentId="8_{0DB3B307-6384-4CFA-A599-58E7B763DBA8}"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 i="1" l="1"/>
  <c r="F171" i="1"/>
  <c r="F168" i="1"/>
  <c r="F165" i="1"/>
  <c r="F149" i="1"/>
  <c r="F144" i="1"/>
  <c r="F139" i="1"/>
  <c r="F124" i="1"/>
  <c r="F110" i="1"/>
  <c r="F94" i="1"/>
  <c r="F86" i="1"/>
  <c r="F69" i="1"/>
  <c r="F56" i="1"/>
  <c r="F53" i="1"/>
  <c r="F51" i="1"/>
  <c r="F47" i="1"/>
  <c r="F42" i="1"/>
  <c r="F38" i="1"/>
  <c r="H193" i="1" l="1"/>
  <c r="G187" i="1"/>
  <c r="H192" i="1" s="1"/>
  <c r="H177" i="1"/>
  <c r="G171" i="1"/>
  <c r="G168" i="1"/>
  <c r="G165" i="1"/>
  <c r="H155" i="1"/>
  <c r="G149" i="1"/>
  <c r="G144" i="1"/>
  <c r="G139" i="1"/>
  <c r="H129" i="1"/>
  <c r="G124" i="1"/>
  <c r="H128" i="1" s="1"/>
  <c r="H114" i="1"/>
  <c r="G110" i="1"/>
  <c r="G113" i="1" s="1"/>
  <c r="G114" i="1" s="1"/>
  <c r="G115" i="1" s="1"/>
  <c r="H100" i="1"/>
  <c r="G94" i="1"/>
  <c r="G86" i="1"/>
  <c r="H76" i="1"/>
  <c r="G69" i="1"/>
  <c r="H75" i="1" s="1"/>
  <c r="H59" i="1"/>
  <c r="G56" i="1"/>
  <c r="G53" i="1"/>
  <c r="G51" i="1"/>
  <c r="G47" i="1"/>
  <c r="G42" i="1"/>
  <c r="G38" i="1"/>
  <c r="G21" i="1"/>
  <c r="H176" i="1" l="1"/>
  <c r="H154" i="1"/>
  <c r="H99" i="1"/>
  <c r="H58" i="1"/>
  <c r="H113" i="1"/>
  <c r="G58" i="1"/>
  <c r="G59" i="1" s="1"/>
  <c r="G60" i="1" s="1"/>
  <c r="G192" i="1"/>
  <c r="G193" i="1" s="1"/>
  <c r="G194" i="1" s="1"/>
  <c r="G99" i="1"/>
  <c r="G100" i="1" s="1"/>
  <c r="G101" i="1" s="1"/>
  <c r="G128" i="1"/>
  <c r="G129" i="1" s="1"/>
  <c r="G130" i="1" s="1"/>
  <c r="G154" i="1"/>
  <c r="G155" i="1" s="1"/>
  <c r="G156" i="1" s="1"/>
  <c r="G176" i="1"/>
  <c r="G177" i="1" s="1"/>
  <c r="G178" i="1" s="1"/>
  <c r="G75" i="1"/>
  <c r="G76" i="1" s="1"/>
  <c r="G77" i="1" s="1"/>
</calcChain>
</file>

<file path=xl/sharedStrings.xml><?xml version="1.0" encoding="utf-8"?>
<sst xmlns="http://schemas.openxmlformats.org/spreadsheetml/2006/main" count="464" uniqueCount="334">
  <si>
    <t>PIRKIMO SĄLYGŲ PRIEDAS "PASIŪLYMO FORMA"</t>
  </si>
  <si>
    <t>VIENKARTINĖS MEDICININĖS PASKIRTIES PRIEMONĖS</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</si>
  <si>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</si>
  <si>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</si>
  <si>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</si>
  <si>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</si>
  <si>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</si>
  <si>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</si>
  <si>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</si>
  <si>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</si>
  <si>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</si>
  <si>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</si>
  <si>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</si>
  <si>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</si>
  <si>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</si>
  <si>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</si>
  <si>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</si>
  <si>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</si>
  <si>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</si>
  <si>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</si>
  <si>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</si>
  <si>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</si>
  <si>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</si>
  <si>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</si>
  <si>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</si>
  <si>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</si>
  <si>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</si>
  <si>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</si>
  <si>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</si>
  <si>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</si>
  <si>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</si>
  <si>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Kaina su PVM, Eur</t>
  </si>
  <si>
    <t>Suma be PVM, Eur</t>
  </si>
  <si>
    <t>Gamintojas, modelis, prekės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</si>
  <si>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</si>
  <si>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</si>
  <si>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</si>
  <si>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</si>
  <si>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</si>
  <si>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</si>
  <si>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Dalies biudžetas su PVM: 363 Eur</t>
  </si>
  <si>
    <t>8. DALIS</t>
  </si>
  <si>
    <t>VIENKARTINĖS MEDICININĖS PRIEMONĖS</t>
  </si>
  <si>
    <t>8.</t>
  </si>
  <si>
    <t>Vienkartinės medicininės priemonės</t>
  </si>
  <si>
    <t>8.1.</t>
  </si>
  <si>
    <t>Medinės lopetėlės gimdos kaklelio nuogramdoms</t>
  </si>
  <si>
    <t>8.1.1.</t>
  </si>
  <si>
    <t>Medinės</t>
  </si>
  <si>
    <t>8.1.2.</t>
  </si>
  <si>
    <t>sterilios, supakuotos po vieną</t>
  </si>
  <si>
    <t>8.1.3.</t>
  </si>
  <si>
    <t>atitinkančios gimdos kaklelio formą</t>
  </si>
  <si>
    <t>8.2.</t>
  </si>
  <si>
    <t>Vatinukai tepinėliui</t>
  </si>
  <si>
    <t>8.2.1.</t>
  </si>
  <si>
    <t>Sterilūs</t>
  </si>
  <si>
    <t>8.2.2.</t>
  </si>
  <si>
    <t>medinis kotelis, ne trumpesnis kaip 15 cm</t>
  </si>
  <si>
    <t>8.2.3.</t>
  </si>
  <si>
    <t>Apsukti vata, galvutės dydis 4-5 mm</t>
  </si>
  <si>
    <t>8.2.4.</t>
  </si>
  <si>
    <t xml:space="preserve">Supakuoti ne daugiau kaip po  2 vnt. </t>
  </si>
  <si>
    <t>8.3.</t>
  </si>
  <si>
    <t>Šepetėliai onkocitologiniams tepinėliams</t>
  </si>
  <si>
    <t>8.3.1.</t>
  </si>
  <si>
    <t>Vienkartiniai, sterilūs, įpakavimas po 1 vnt.</t>
  </si>
  <si>
    <t>8.3.2.</t>
  </si>
  <si>
    <t>Paskirtis gimdos kaklelio nuogramdų paėmimui</t>
  </si>
  <si>
    <t>8.3.3.</t>
  </si>
  <si>
    <t>Be burbuliuko</t>
  </si>
  <si>
    <t>8.4.</t>
  </si>
  <si>
    <t>Šluotelės onkocitologiniams tepinėliams</t>
  </si>
  <si>
    <t>8.4.1.</t>
  </si>
  <si>
    <t>Vienkartinės, sterilios, įpakavimas po 1 vnt.</t>
  </si>
  <si>
    <t>8.5.</t>
  </si>
  <si>
    <t>Vatinukai žaizdų tepimui plonu galu, galvutė 4-5 mm</t>
  </si>
  <si>
    <t>8.5.1.</t>
  </si>
  <si>
    <t>Nesterilūs, medinis kotelis, ne trumpesnis kaip 15 cm</t>
  </si>
  <si>
    <t>8.5.2.</t>
  </si>
  <si>
    <t>Apsukti vata</t>
  </si>
  <si>
    <t>8.6.</t>
  </si>
  <si>
    <t>8.6.1.</t>
  </si>
  <si>
    <t>Vienkartiniai, metalinis kotelis, sterilūs. Supakuoti po 1 vnt.</t>
  </si>
  <si>
    <t>Dalies biudžetas su PVM: 15367 Eur</t>
  </si>
  <si>
    <t>9. DALIS</t>
  </si>
  <si>
    <t>TEPINĖLIŲ FIKSAVIMO SKYSTIS</t>
  </si>
  <si>
    <t>9.</t>
  </si>
  <si>
    <t>Tepinėlių fiksavimo skystis</t>
  </si>
  <si>
    <t>9.1.</t>
  </si>
  <si>
    <t>9.1.1.</t>
  </si>
  <si>
    <t>Fiksavimo skystis tinka preparatų fiksavimui</t>
  </si>
  <si>
    <t>9.1.2.</t>
  </si>
  <si>
    <t>Netoksiškas</t>
  </si>
  <si>
    <t>9.1.3.</t>
  </si>
  <si>
    <t>Skystis pagamintas taip, kad panaudojus jį, dažant fiksuotas ląsteles bei audinius Papanicolaou metodu, išryškėja optimaliai ląstelių struktūra bei spalva dažais</t>
  </si>
  <si>
    <t>9.1.4.</t>
  </si>
  <si>
    <t>Sudėtis: specialūs glikoliai ištirpdyti alkoholyje, 180–200 ml buteliukas su purkštuvu</t>
  </si>
  <si>
    <t>9.1.5.</t>
  </si>
  <si>
    <t>Fiksuojama užpurškiant šiek tiek skysčio ant tepinėlio</t>
  </si>
  <si>
    <t>10. DALIS</t>
  </si>
  <si>
    <t>KAULŲ ČIULPŲ PUNKCINĖS IR TREPANOBIOPSINĖS ADATOS</t>
  </si>
  <si>
    <t>10.</t>
  </si>
  <si>
    <t>Kaulų čiulpų punkcinės ir trepanobiopsinės adatos</t>
  </si>
  <si>
    <t>10.1.</t>
  </si>
  <si>
    <t>Kaulų čiulpų punkcinė adata</t>
  </si>
  <si>
    <t>10.1.1.</t>
  </si>
  <si>
    <t>Vienkartinės, sterilios</t>
  </si>
  <si>
    <t>10.1.2.</t>
  </si>
  <si>
    <t>Ilgis be ilgio reguliatoriaus 50-70mm±2mm</t>
  </si>
  <si>
    <t>10.1.3.</t>
  </si>
  <si>
    <t>Adatos ilgis su ilgio reguliatoriumi 24mm±2mm</t>
  </si>
  <si>
    <t>10.1.4.</t>
  </si>
  <si>
    <t>Su dozuota dūrio jėga ir reguliuojamu adatos ilgiu gyliu nuo 10mm±2mm</t>
  </si>
  <si>
    <t>10.1.5.</t>
  </si>
  <si>
    <t>Ergonomiška  (sukamo fiksavimo)  tipo rankena</t>
  </si>
  <si>
    <t>10.1.6.</t>
  </si>
  <si>
    <t>Galimi diametrai 14, 15 ir 16G, ilgis 30, 50, 70mm ±2mm</t>
  </si>
  <si>
    <t>10.1.7.</t>
  </si>
  <si>
    <t>Galimybė prijungti švirkštą su Luer Lock jungtimi</t>
  </si>
  <si>
    <t>10.2.</t>
  </si>
  <si>
    <t>Trepanobiopsinės adatos</t>
  </si>
  <si>
    <t>10.2.1.</t>
  </si>
  <si>
    <t>10.2.2.</t>
  </si>
  <si>
    <t>Adatos galimi diametrai 8, 11G</t>
  </si>
  <si>
    <t>10.2.3.</t>
  </si>
  <si>
    <t>Ilgiai 10 ir 15 cm ±2cm</t>
  </si>
  <si>
    <t>10.2.4.</t>
  </si>
  <si>
    <t>Rinkinyje yra buko galo obturatorius (įvesti į  kaniulę norint  nustatyti mėginio ilgį arba išstumti mėginį iš kaniulės), mėginio ištraukimo kaniulę su žnyplių formos galu; "Double Diamond" (dvigubo rombo) tipo adatą ir stiletą; ergonomišką  (sukamo fiksavimo) tipo rankeną, Luer Lock jungtį (galimybė prijungti švirkštą ir atlikti aspiraciją vienos punkcijos metu), taip pat rinkinyje yra papildomas rankenos kamštelis</t>
  </si>
  <si>
    <t>Dalies biudžetas su PVM: 12100 Eur</t>
  </si>
  <si>
    <t>11. DALIS</t>
  </si>
  <si>
    <t>ADATA 21GX120 MM</t>
  </si>
  <si>
    <t>11.</t>
  </si>
  <si>
    <t>Adata 21Gx120 mm</t>
  </si>
  <si>
    <t>11.1.</t>
  </si>
  <si>
    <t>11.1.1.</t>
  </si>
  <si>
    <t>Sterili, vienkartinė</t>
  </si>
  <si>
    <t>11.1.2.</t>
  </si>
  <si>
    <t>3-jų plokštumų facet tipo nuopjova</t>
  </si>
  <si>
    <t>Dalies biudžetas su PVM: 1270,5 Eur</t>
  </si>
  <si>
    <t>14. DALIS</t>
  </si>
  <si>
    <t>ŠVIRKŠTŲ KOMPLEKTAI</t>
  </si>
  <si>
    <t>14.</t>
  </si>
  <si>
    <t>Švirkštų komplektai</t>
  </si>
  <si>
    <t>14.1.</t>
  </si>
  <si>
    <t>Švirkštų komplektas</t>
  </si>
  <si>
    <t>14.1.1.</t>
  </si>
  <si>
    <t>Aukšto slėgio švirkštai automatiniam kontrastinės medžiagos įvedimui KT tyrimo metu, tinkami MEDRAD STELLANT injektoriui arba pateikti panaudai* reikalingą prietaisą pagal perkančiosios organizacijos poreikį, bet ne mažiau 1 vnt.</t>
  </si>
  <si>
    <t>14.1.2.</t>
  </si>
  <si>
    <t>Komplekte: du švirkštai "A" ir "B", talpa po 200 ml</t>
  </si>
  <si>
    <t>14.1.3.</t>
  </si>
  <si>
    <t>Į komplektą įeina Y jungtis, greito įsiurbimo kieta žarnelė J tipo, greito įsiurbimo adata. Prailginimo linija (aukšto slėgio)</t>
  </si>
  <si>
    <t>Dalies biudžetas su PVM: 7986 Eur</t>
  </si>
  <si>
    <t>15. DALIS</t>
  </si>
  <si>
    <t>STOMOS PRIEŽIŪROS PRIEMONĖS</t>
  </si>
  <si>
    <t>15.</t>
  </si>
  <si>
    <t>Stomos priežiūros priemonės</t>
  </si>
  <si>
    <t>15.1.</t>
  </si>
  <si>
    <t>Stomos turinio rinktuvai</t>
  </si>
  <si>
    <t>15.1.1.</t>
  </si>
  <si>
    <t>Atviras 1 dalies rinktuvas su lipniu užsegimu, natūralaus pluošto, kūno spalvos, skaidrūs</t>
  </si>
  <si>
    <t>15.1.2.</t>
  </si>
  <si>
    <t>Nedirgina odos, sugeria prakaitą</t>
  </si>
  <si>
    <t>15.1.3.</t>
  </si>
  <si>
    <t>Anga kerpama</t>
  </si>
  <si>
    <t>15.1.4.</t>
  </si>
  <si>
    <t>Skersmuo nuo 20 mm iki 70 mm</t>
  </si>
  <si>
    <t>15.2.</t>
  </si>
  <si>
    <t>Stomos rinktuvo plokštelės</t>
  </si>
  <si>
    <t>15.2.1.</t>
  </si>
  <si>
    <t>Stomos rinktuvo hidrokoloidinė plokštelė, lygi, formuojama pirštais</t>
  </si>
  <si>
    <t>15.2.2.</t>
  </si>
  <si>
    <t>Skirta taisyklingos ir netaisyklingos formos neįdubusiai stomai</t>
  </si>
  <si>
    <t>15.2.3.</t>
  </si>
  <si>
    <t>Nereikia kirpti</t>
  </si>
  <si>
    <t>15.2.4.</t>
  </si>
  <si>
    <t>Skirta naudoti, esant suformuotai kolostomai, ileostomai, kai stomos skersmuo 22 mm -33 mm ir 33 mm - 45 mm</t>
  </si>
  <si>
    <t>15.3.</t>
  </si>
  <si>
    <t>Stomos rinktuvo maišeliai</t>
  </si>
  <si>
    <t>15.3.1.</t>
  </si>
  <si>
    <t>Atviras maišelis, su anglies filtru, dvigubu lipniu užsegimu</t>
  </si>
  <si>
    <t>15.3.2.</t>
  </si>
  <si>
    <t>Su kišenėle lipniam užsegimui paslėpti</t>
  </si>
  <si>
    <t>15.3.3.</t>
  </si>
  <si>
    <t>Natūralaus pluošto, kūno spalvos</t>
  </si>
  <si>
    <t>15.3.4.</t>
  </si>
  <si>
    <t>Nedirgina odos, sugeria prakaitą, tinka naudoti su siūloma pirštais formuojama stomos rinktuvo plokštele</t>
  </si>
  <si>
    <t>Dalies biudžetas su PVM: 2178 Eur</t>
  </si>
  <si>
    <t>16. DALIS</t>
  </si>
  <si>
    <t>PIRŠTAIS FORMUOJAMOS PLOKŠTELĖS IR STOMOS RINKTUVO MAIŠELIAI</t>
  </si>
  <si>
    <t>16.</t>
  </si>
  <si>
    <t>Pirštais formuojamos plokštelės ir stomos rinktuvo maišeliai</t>
  </si>
  <si>
    <t>16.1.</t>
  </si>
  <si>
    <t>Pirštais formuojama plokštelė</t>
  </si>
  <si>
    <t>16.1.1.</t>
  </si>
  <si>
    <t>Pirštais formuojama plokštelė, lygi, pakeliamu žiedu 57 dydžio, tinka iškiliai, taisyklingos formos  stomai 22-33mm skersmens</t>
  </si>
  <si>
    <t>16.1.2.</t>
  </si>
  <si>
    <t>Plokštelės lipnioji dalis - hidrokoloidinė</t>
  </si>
  <si>
    <t>16.2.</t>
  </si>
  <si>
    <t>16.2.1.</t>
  </si>
  <si>
    <t>Pirštais formuojama plokštelė, lygi, pakeliamu žiedu 70 dydžio, tinka iškiliai, taisyklingos formos  stomai 33-45mm skersmens</t>
  </si>
  <si>
    <t>16.2.2.</t>
  </si>
  <si>
    <t>16.3.</t>
  </si>
  <si>
    <t>16.3.1.</t>
  </si>
  <si>
    <t>Maišelis atviras 70 mm dydžio, dviejų sluoksnių, nepermatomas, pagamintas iš natūralaus pluošto medžiagos, nedirginančios odos</t>
  </si>
  <si>
    <t>16.3.2.</t>
  </si>
  <si>
    <t>Rinktuvo viršutinėje dalyje yra filtras, kuris pašalina dujas</t>
  </si>
  <si>
    <t>16.3.3.</t>
  </si>
  <si>
    <t>Iš abiejų pusių yra ąselės dirželio pritvirtinimui</t>
  </si>
  <si>
    <t>16.3.4.</t>
  </si>
  <si>
    <t>Atviras rinktuvas yra su dvigubu lipniu užsegimu, kuris paslepiamas papildomoje maišelio  kišenėje</t>
  </si>
  <si>
    <t>Dalies biudžetas su PVM: 3025 Eur</t>
  </si>
  <si>
    <t>17. DALIS</t>
  </si>
  <si>
    <t>VALOMOSIOS SERVETĖLĖS PERISTOMINĖS ODOS PRIEŽIŪRAI</t>
  </si>
  <si>
    <t>17.</t>
  </si>
  <si>
    <t>Valomosios servetėlės peristominės odos priežiūrai</t>
  </si>
  <si>
    <t>17.1.</t>
  </si>
  <si>
    <t>17.1.1.</t>
  </si>
  <si>
    <t>Drėgnos servetėlės aliejiniu pagrindu, hermetiškoje pakuotėje</t>
  </si>
  <si>
    <t>17.1.2.</t>
  </si>
  <si>
    <t>Pašalina nuo odos pastos likučius, nešvarumus nuo peristominės odos, medicininių klijų likučius</t>
  </si>
  <si>
    <t>17.1.3.</t>
  </si>
  <si>
    <t>Tinka naudoti esant kolostomai, ileostomai,  urostomai</t>
  </si>
  <si>
    <t>17.1.4.</t>
  </si>
  <si>
    <t>Pakuotėje 50-100 vnt.</t>
  </si>
  <si>
    <t>Dalies biudžetas su PVM: 484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</si>
  <si>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</si>
  <si>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</si>
  <si>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</si>
  <si>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</si>
  <si>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</si>
  <si>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</si>
  <si>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</si>
  <si>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</si>
  <si>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</si>
  <si>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</si>
  <si>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</si>
  <si>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</si>
  <si>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</si>
  <si>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</si>
  <si>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</si>
  <si>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</si>
  <si>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</si>
  <si>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</si>
  <si>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</si>
  <si>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</si>
  <si>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</si>
  <si>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</si>
  <si>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14577-1 2025-02-10 11:21:40</t>
  </si>
  <si>
    <t>Viešoji įstaiga CPO LT</t>
  </si>
  <si>
    <t>Kaunas</t>
  </si>
  <si>
    <t>LT100013345013</t>
  </si>
  <si>
    <t>FL Medical, 27454</t>
  </si>
  <si>
    <t>Medinė (žr.kat.psl.12)</t>
  </si>
  <si>
    <t>Sterili, supkauota po vieną (žr.kat.psl.12)</t>
  </si>
  <si>
    <t>Atitinkančios gimdos kaklelio formą (žr.kat.psl.12)</t>
  </si>
  <si>
    <t>Ningbo Greetmed Medical Instruments Co., Ltd., Sterile cotton buds</t>
  </si>
  <si>
    <t>Sterilūs (žr.kat.psl.13-14)</t>
  </si>
  <si>
    <t>medinis kotelis - 15 cm  (žr.kat.psl.13-14)</t>
  </si>
  <si>
    <t>Apsukti vata, galvutės dydis 4-5 mm  (žr.kat.psl.13-14)</t>
  </si>
  <si>
    <t>Supakuoti po  1 vnt.   (žr.kat.psl.13-14)</t>
  </si>
  <si>
    <t>ZARYS International Group sp. z o.o. sp.k., Cervical brush, SC-001</t>
  </si>
  <si>
    <t>Vienkartiniai, sterilūs, įpakavimas po 1 vnt.  (žr.kat.psl.15)</t>
  </si>
  <si>
    <t>Paskirtis gimdos kaklelio nuogramdų paėmimui  (žr.kat.psl.15)</t>
  </si>
  <si>
    <t>Be burbuliuko  (žr.kat.psl.15)</t>
  </si>
  <si>
    <t>Plasti-med Plastik Medikal Ürünler San. ve Tic. Ltd. Sti., Smear brush, 150301</t>
  </si>
  <si>
    <t>Vienkartinės, sterilios, įpakavimas po 1 vnt. (žr.kat.psl.16-17)</t>
  </si>
  <si>
    <t>Nobamed Paul Danz AG, Wattestabchen, 974116</t>
  </si>
  <si>
    <t>LP ITALIANA SPA,112698</t>
  </si>
  <si>
    <t>Nesterilūs, medinis kotelis, 15 cm  (žr.kat.psl.18)</t>
  </si>
  <si>
    <t>Apsukti vata   (žr.kat.psl.18)</t>
  </si>
  <si>
    <t>Vienkartiniai, metalinis kotelis, sterilūs. Supakuoti po 1 vnt. (žr.kat.psl.19)</t>
  </si>
  <si>
    <t>Bio Optica, 05-X200</t>
  </si>
  <si>
    <t>Fiksavimo skystis tinka preparatų fiksavimui (žr.kat.psl.20-21)</t>
  </si>
  <si>
    <t>Netoksiškas  (žr.kat.psl.20-21)</t>
  </si>
  <si>
    <t>Skystis pagamintas taip, kad panaudojus jį, dažant fiksuotas ląsteles bei audinius Papanicolaou metodu, išryškėja optimaliai ląstelių struktūra bei spalva dažais  (žr.kat.psl.20-21)</t>
  </si>
  <si>
    <t>Sudėtis: specialūs glikoliai ištirpdyti alkoholyje, 200 ml buteliukas su purkštuvu  (žr.kat.psl.20-21)</t>
  </si>
  <si>
    <t>Fiksuojama užpurškiant šiek tiek skysčio ant tepinėlio  (žr.kat.psl.20-21)</t>
  </si>
  <si>
    <t>Vigeo, Myelo Slim, VVI11XX0/X0</t>
  </si>
  <si>
    <t>Vigeo, Block, VVJT81X10,VVJT111X10</t>
  </si>
  <si>
    <t>Vienkartinės, sterilios (žr.kat.psl.22-23)</t>
  </si>
  <si>
    <t>Ilgis be ilgio reguliatoriaus 50-70mm (žr.kat.psl.22-23)</t>
  </si>
  <si>
    <t>Adatos ilgis su ilgio reguliatoriumi 24mm (žr.kat.psl.22-23)</t>
  </si>
  <si>
    <t>Su dozuota dūrio jėga ir reguliuojamu adatos ilgiu gyliu nuo 10mm (žr.kat.psl.22-23)</t>
  </si>
  <si>
    <t>Ergonomiška  (sukamo fiksavimo)  tipo rankena (žr.kat.psl.22-23)</t>
  </si>
  <si>
    <t>Galimi diametrai 14, 15 ir 16G, ilgis 30, 50, 70mm (žr.kat.psl.22-23)</t>
  </si>
  <si>
    <t>Galimybė prijungti švirkštą su Luer Lock jungtimi (žr.kat.psl.22-23)</t>
  </si>
  <si>
    <t>Vienkartinės, sterilios (žr.kat.psl.24-25)</t>
  </si>
  <si>
    <t>Adatos galimi diametrai 8, 11G (žr.kat.psl.24-25)</t>
  </si>
  <si>
    <t>Ilgiai 10 ir 15 cm (žr.kat.psl.24-25)</t>
  </si>
  <si>
    <t>Rinkinyje yra buko galo obturatorius (įvesti į  kaniulę norint  nustatyti mėginio ilgį arba išstumti mėginį iš kaniulės), mėginio ištraukimo kaniulę su žnyplių formos galu; "Double Diamond" (dvigubo rombo) tipo adatą ir stiletą; ergonomišką  (sukamo fiksavimo) tipo rankeną, Luer Lock jungtį (galimybė prijungti švirkštą ir atlikti aspiraciją vienos punkcijos metu), taip pat rinkinyje yra papildomas rankenos kamštelis (žr.kat.psl.24-25)</t>
  </si>
  <si>
    <t>CHIRANA  T.  Injecta , a.s., Medoject Special needle, CH21434</t>
  </si>
  <si>
    <t>Sterili, vienkartinė (žr.kat.psl.26-28)</t>
  </si>
  <si>
    <t>3-jų plokštumų nuopjova (žr.kat.psl.26-28)</t>
  </si>
  <si>
    <t>Unionmed, SMR104</t>
  </si>
  <si>
    <t>Aukšto slėgio švirkštai automatiniam kontrastinės medžiagos įvedimui KT tyrimo metu, tinkami MEDRAD STELLANT injektoriu (žr.kat.psl.31)</t>
  </si>
  <si>
    <t>Komplekte: du švirkštai "A" ir "B", talpa po 200 ml (žr.kat.psl.31)</t>
  </si>
  <si>
    <t>Į komplektą įeina Y jungtis, greito įsiurbimo kieta žarnelė J tipo, greito įsiurbimo adata. Prailginimo linija (aukšto slėgio) (žr.kat.psl.31)</t>
  </si>
  <si>
    <t>ConvaTec Limited, 416719</t>
  </si>
  <si>
    <t>ConvaTec Limited, 41181x</t>
  </si>
  <si>
    <t>ConvaTec Limited, 4164xx</t>
  </si>
  <si>
    <t>Atviras 1 dalies rinktuvas su lipniu užsegimu, natūralaus pluošto, kūno spalvos, skaidrūs (žr.kat.psl.32)</t>
  </si>
  <si>
    <t>Nedirgina odos, sugeria prakaitą  (žr.kat.psl.32)</t>
  </si>
  <si>
    <t>Anga kerpama  (žr.kat.psl.32)</t>
  </si>
  <si>
    <t>Skersmuo nuo 20 mm iki 70 mm  (žr.kat.psl.32)</t>
  </si>
  <si>
    <t>Stomos rinktuvo hidrokoloidinė plokštelė, lygi, formuojama pirštais  (žr.kat.psl.32)</t>
  </si>
  <si>
    <t>Skirta taisyklingos ir netaisyklingos formos neįdubusiai stomai  (žr.kat.psl.32)</t>
  </si>
  <si>
    <t>Nereikia kirpti  (žr.kat.psl.32)</t>
  </si>
  <si>
    <t>Skirta naudoti, esant suformuotai kolostomai, ileostomai, kai stomos skersmuo 22 mm -33 mm ir 33 mm - 45 mm  (žr.kat.psl.32)</t>
  </si>
  <si>
    <t>Atviras maišelis, su anglies filtru, dvigubu lipniu užsegimu  (žr.kat.psl.32)</t>
  </si>
  <si>
    <t>Su kišenėle lipniam užsegimui paslėpti  (žr.kat.psl.32)</t>
  </si>
  <si>
    <t>Natūralaus pluošto, kūno spalvos  (žr.kat.psl.32)</t>
  </si>
  <si>
    <t>Nedirgina odos, sugeria prakaitą, tinka naudoti su siūloma pirštais formuojama stomos rinktuvo plokštele  (žr.kat.psl.32)</t>
  </si>
  <si>
    <t>ConvaTec Limited, 411811</t>
  </si>
  <si>
    <t>ConvaTec Limited, 411813</t>
  </si>
  <si>
    <t>ConvaTec Limited, 416423</t>
  </si>
  <si>
    <t>Pirštais formuojama plokštelė, lygi, pakeliamu žiedu 57 dydžio, tinka iškiliai, taisyklingos formos  stomai 22-33mm skersmens  (žr.kat.psl.32)</t>
  </si>
  <si>
    <t>Plokštelės lipnioji dalis - hidrokoloidinė  (žr.kat.psl.32)</t>
  </si>
  <si>
    <t>Pirštais formuojama plokštelė, lygi, pakeliamu žiedu 70 dydžio, tinka iškiliai, taisyklingos formos  stomai 33-45mm skersmens  (žr.kat.psl.32)</t>
  </si>
  <si>
    <t>Maišelis atviras 70 mm dydžio, dviejų sluoksnių, nepermatomas, pagamintas iš natūralaus pluošto medžiagos, nedirginančios odos  (žr.kat.psl.32)</t>
  </si>
  <si>
    <t>Rinktuvo viršutinėje dalyje yra filtras, kuris pašalina dujas  (žr.kat.psl.32)</t>
  </si>
  <si>
    <t>Iš abiejų pusių yra ąselės dirželio pritvirtinimui  (žr.kat.psl.32)</t>
  </si>
  <si>
    <t>Atviras rinktuvas yra su dvigubu lipniu užsegimu, kuris paslepiamas papildomoje maišelio  kišenėje  (žr.kat.psl.32)</t>
  </si>
  <si>
    <t>ConvaTec Limited, 37443/37441</t>
  </si>
  <si>
    <t>Drėgnos servetėlės aliejiniu pagrindu, hermetiškoje pakuotėje (žr.kat.psl.33-34)</t>
  </si>
  <si>
    <t>Pašalina nuo odos pastos likučius, nešvarumus nuo peristominės odos, medicininių klijų likučius (žr.kat.psl.33-34)</t>
  </si>
  <si>
    <t>Tinka naudoti esant kolostomai, ileostomai,  urostomai (žr.kat.psl.33-34)</t>
  </si>
  <si>
    <t>Pakuotėje 100 vnt. (žr.kat.psl.33-34)</t>
  </si>
  <si>
    <t>Specialiųjų sutarties sąlygų priedas Nr.1</t>
  </si>
  <si>
    <t>ŠALIŲ PARAŠAI</t>
  </si>
  <si>
    <t>Direktorius</t>
  </si>
  <si>
    <t>______________
(parašas)</t>
  </si>
  <si>
    <t>Mindaugas Vaitkus</t>
  </si>
  <si>
    <t>Povilas Janonis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</si>
</sst>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23" xfId="0" applyFont="1" applyFill="1" applyBorder="1" applyAlignment="1" applyProtection="1">
      <alignment wrapText="1"/>
      <protection locked="0"/>
    </xf>
    <xf numFmtId="0" fontId="2" fillId="4" borderId="0" xfId="0" applyFont="1" applyFill="1" applyAlignment="1">
      <alignment wrapText="1"/>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1" fillId="2" borderId="0" xfId="0" applyFont="1" applyFill="1"/>
    <xf numFmtId="0" fontId="6" fillId="2" borderId="0" xfId="0" applyFont="1" applyFill="1"/>
    <xf numFmtId="0" fontId="6" fillId="2" borderId="0" xfId="0" applyFont="1" applyFill="1" applyAlignment="1">
      <alignment wrapText="1"/>
    </xf>
    <xf numFmtId="0" fontId="8" fillId="0" borderId="1" xfId="0" applyFont="1" applyBorder="1" applyAlignment="1">
      <alignment horizontal="center" wrapText="1"/>
    </xf>
    <xf numFmtId="0" fontId="1" fillId="2" borderId="0" xfId="0" applyFont="1" applyFill="1" applyAlignment="1">
      <alignment horizontal="right" wrapText="1"/>
    </xf>
    <xf numFmtId="0" fontId="7" fillId="0" borderId="1" xfId="0" applyFont="1" applyBorder="1" applyAlignment="1">
      <alignment horizontal="center"/>
    </xf>
    <xf numFmtId="0" fontId="8" fillId="0" borderId="1" xfId="0" applyFont="1" applyBorder="1" applyAlignment="1">
      <alignment horizontal="center"/>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tabSelected="1" zoomScale="70" zoomScaleNormal="70" workbookViewId="0">
      <selection activeCell="I206" sqref="I206"/>
    </sheetView>
  </sheetViews>
  <sheetFormatPr defaultColWidth="10.69921875" defaultRowHeight="14.4" x14ac:dyDescent="0.3"/>
  <cols>
    <col min="1" max="1" width="9.19921875" style="1" customWidth="1"/>
    <col min="2" max="2" width="78" style="11" customWidth="1"/>
    <col min="3" max="3" width="13.5" style="1" customWidth="1"/>
    <col min="4" max="4" width="25.5" style="1" customWidth="1"/>
    <col min="5" max="5" width="20.59765625" style="1" customWidth="1"/>
    <col min="6" max="6" width="21.5" style="1" customWidth="1"/>
    <col min="7" max="7" width="20.5" style="1" customWidth="1"/>
    <col min="8" max="8" width="24.5" style="11" customWidth="1"/>
    <col min="9" max="9" width="34" style="11" customWidth="1"/>
    <col min="10" max="15" width="25" style="1" customWidth="1"/>
    <col min="16" max="16" width="10.69921875" style="1" customWidth="1"/>
    <col min="17" max="16384" width="10.69921875" style="1"/>
  </cols>
  <sheetData>
    <row r="1" spans="1:9" s="34" customFormat="1" ht="14.4" customHeight="1" x14ac:dyDescent="0.3">
      <c r="G1" s="38" t="s">
        <v>328</v>
      </c>
      <c r="H1" s="38"/>
      <c r="I1" s="38"/>
    </row>
    <row r="2" spans="1:9" x14ac:dyDescent="0.3">
      <c r="A2" s="12" t="s">
        <v>0</v>
      </c>
      <c r="B2" s="24"/>
    </row>
    <row r="3" spans="1:9" x14ac:dyDescent="0.3">
      <c r="B3" s="25"/>
    </row>
    <row r="4" spans="1:9" x14ac:dyDescent="0.3">
      <c r="A4" s="12" t="s">
        <v>1</v>
      </c>
      <c r="B4" s="24"/>
    </row>
    <row r="5" spans="1:9" x14ac:dyDescent="0.3">
      <c r="A5" s="2"/>
      <c r="B5" s="24"/>
    </row>
    <row r="6" spans="1:9" x14ac:dyDescent="0.3">
      <c r="A6" s="1" t="s">
        <v>2</v>
      </c>
      <c r="B6" s="26" t="s">
        <v>249</v>
      </c>
    </row>
    <row r="7" spans="1:9" x14ac:dyDescent="0.3">
      <c r="B7" s="24"/>
    </row>
    <row r="8" spans="1:9" x14ac:dyDescent="0.3">
      <c r="A8" s="3" t="s">
        <v>3</v>
      </c>
      <c r="B8" s="27">
        <v>45698</v>
      </c>
    </row>
    <row r="9" spans="1:9" x14ac:dyDescent="0.3">
      <c r="A9" s="3" t="s">
        <v>4</v>
      </c>
      <c r="B9" s="27">
        <v>1334</v>
      </c>
    </row>
    <row r="10" spans="1:9" x14ac:dyDescent="0.3">
      <c r="A10" s="3" t="s">
        <v>5</v>
      </c>
      <c r="B10" s="27" t="s">
        <v>250</v>
      </c>
    </row>
    <row r="12" spans="1:9" ht="15.6" hidden="1" x14ac:dyDescent="0.3">
      <c r="A12" s="45" t="s">
        <v>6</v>
      </c>
      <c r="B12" s="46"/>
      <c r="C12" s="42"/>
      <c r="D12" s="43"/>
      <c r="E12" s="43"/>
      <c r="F12" s="44"/>
    </row>
    <row r="13" spans="1:9" ht="16.2" hidden="1" customHeight="1" x14ac:dyDescent="0.3">
      <c r="A13" s="50" t="s">
        <v>7</v>
      </c>
      <c r="B13" s="51"/>
      <c r="C13" s="42"/>
      <c r="D13" s="43"/>
      <c r="E13" s="43"/>
      <c r="F13" s="44"/>
    </row>
    <row r="14" spans="1:9" ht="16.2" hidden="1" customHeight="1" x14ac:dyDescent="0.3">
      <c r="A14" s="50" t="s">
        <v>8</v>
      </c>
      <c r="B14" s="51"/>
      <c r="C14" s="42"/>
      <c r="D14" s="43"/>
      <c r="E14" s="43"/>
      <c r="F14" s="44"/>
    </row>
    <row r="15" spans="1:9" ht="16.2" hidden="1" customHeight="1" x14ac:dyDescent="0.3">
      <c r="A15" s="45" t="s">
        <v>9</v>
      </c>
      <c r="B15" s="46"/>
      <c r="C15" s="42"/>
      <c r="D15" s="43"/>
      <c r="E15" s="43"/>
      <c r="F15" s="44"/>
    </row>
    <row r="16" spans="1:9" ht="63" hidden="1" customHeight="1" x14ac:dyDescent="0.3">
      <c r="A16" s="54" t="s">
        <v>10</v>
      </c>
      <c r="B16" s="51"/>
      <c r="C16" s="42"/>
      <c r="D16" s="43"/>
      <c r="E16" s="43"/>
      <c r="F16" s="44"/>
    </row>
    <row r="17" spans="1:7" ht="16.2" hidden="1" customHeight="1" x14ac:dyDescent="0.3">
      <c r="A17" s="45" t="s">
        <v>11</v>
      </c>
      <c r="B17" s="46"/>
      <c r="C17" s="42"/>
      <c r="D17" s="43"/>
      <c r="E17" s="43"/>
      <c r="F17" s="44"/>
    </row>
    <row r="18" spans="1:7" ht="16.2" hidden="1" customHeight="1" x14ac:dyDescent="0.3">
      <c r="A18" s="45" t="s">
        <v>12</v>
      </c>
      <c r="B18" s="46"/>
      <c r="C18" s="42"/>
      <c r="D18" s="43"/>
      <c r="E18" s="43"/>
      <c r="F18" s="44"/>
    </row>
    <row r="19" spans="1:7" ht="48" hidden="1" customHeight="1" x14ac:dyDescent="0.3">
      <c r="A19" s="45" t="s">
        <v>13</v>
      </c>
      <c r="B19" s="46"/>
      <c r="C19" s="42"/>
      <c r="D19" s="43"/>
      <c r="E19" s="43"/>
      <c r="F19" s="44"/>
    </row>
    <row r="20" spans="1:7" ht="55.2" hidden="1" customHeight="1" x14ac:dyDescent="0.3">
      <c r="A20" s="45" t="s">
        <v>14</v>
      </c>
      <c r="B20" s="46"/>
      <c r="C20" s="42"/>
      <c r="D20" s="43"/>
      <c r="E20" s="43"/>
      <c r="F20" s="44"/>
    </row>
    <row r="21" spans="1:7" ht="70.95" hidden="1" customHeight="1" x14ac:dyDescent="0.3">
      <c r="A21" s="47" t="s">
        <v>15</v>
      </c>
      <c r="B21" s="48"/>
      <c r="C21" s="52"/>
      <c r="D21" s="53"/>
      <c r="E21" s="53"/>
      <c r="F21" s="53"/>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5" t="s">
        <v>16</v>
      </c>
      <c r="B23" s="41"/>
      <c r="C23" s="41"/>
      <c r="D23" s="41"/>
      <c r="E23" s="41"/>
      <c r="F23" s="41"/>
    </row>
    <row r="24" spans="1:7" x14ac:dyDescent="0.3">
      <c r="A24" s="41" t="s">
        <v>17</v>
      </c>
      <c r="B24" s="41"/>
      <c r="C24" s="41"/>
      <c r="D24" s="41"/>
      <c r="E24" s="41"/>
      <c r="F24" s="41"/>
    </row>
    <row r="25" spans="1:7" x14ac:dyDescent="0.3">
      <c r="A25" s="41" t="s">
        <v>18</v>
      </c>
      <c r="B25" s="41"/>
      <c r="C25" s="41"/>
      <c r="D25" s="41"/>
      <c r="E25" s="41"/>
      <c r="F25" s="41"/>
    </row>
    <row r="26" spans="1:7" x14ac:dyDescent="0.3">
      <c r="A26" s="41" t="s">
        <v>19</v>
      </c>
      <c r="B26" s="41"/>
      <c r="C26" s="41"/>
      <c r="D26" s="41"/>
      <c r="E26" s="41"/>
      <c r="F26" s="41"/>
    </row>
    <row r="27" spans="1:7" x14ac:dyDescent="0.3">
      <c r="A27" s="41" t="s">
        <v>20</v>
      </c>
      <c r="B27" s="41"/>
      <c r="C27" s="41"/>
      <c r="D27" s="41"/>
      <c r="E27" s="41"/>
      <c r="F27" s="41"/>
    </row>
    <row r="28" spans="1:7" ht="31.95" customHeight="1" x14ac:dyDescent="0.3">
      <c r="A28" s="49" t="s">
        <v>21</v>
      </c>
      <c r="B28" s="41"/>
      <c r="C28" s="41"/>
      <c r="D28" s="41"/>
      <c r="E28" s="41"/>
      <c r="F28" s="41"/>
    </row>
    <row r="29" spans="1:7" x14ac:dyDescent="0.3">
      <c r="A29" s="41" t="s">
        <v>22</v>
      </c>
      <c r="B29" s="41"/>
      <c r="C29" s="41"/>
      <c r="D29" s="41"/>
      <c r="E29" s="41"/>
      <c r="F29" s="41"/>
    </row>
    <row r="30" spans="1:7" x14ac:dyDescent="0.3">
      <c r="A30" s="13" t="s">
        <v>23</v>
      </c>
      <c r="D30" s="14" t="s">
        <v>251</v>
      </c>
    </row>
    <row r="31" spans="1:7" x14ac:dyDescent="0.3">
      <c r="A31" s="13" t="s">
        <v>24</v>
      </c>
    </row>
    <row r="33" spans="1:9" x14ac:dyDescent="0.3">
      <c r="A33" s="12" t="s">
        <v>41</v>
      </c>
      <c r="B33" s="26" t="s">
        <v>42</v>
      </c>
    </row>
    <row r="35" spans="1:9" x14ac:dyDescent="0.3">
      <c r="A35" s="12" t="s">
        <v>25</v>
      </c>
    </row>
    <row r="36" spans="1:9" s="10" customFormat="1" ht="72" x14ac:dyDescent="0.3">
      <c r="A36" s="32" t="s">
        <v>26</v>
      </c>
      <c r="B36" s="33" t="s">
        <v>27</v>
      </c>
      <c r="C36" s="32" t="s">
        <v>28</v>
      </c>
      <c r="D36" s="32" t="s">
        <v>29</v>
      </c>
      <c r="E36" s="32" t="s">
        <v>30</v>
      </c>
      <c r="F36" s="32" t="s">
        <v>31</v>
      </c>
      <c r="G36" s="32" t="s">
        <v>32</v>
      </c>
      <c r="H36" s="33" t="s">
        <v>33</v>
      </c>
      <c r="I36" s="33" t="s">
        <v>34</v>
      </c>
    </row>
    <row r="37" spans="1:9" x14ac:dyDescent="0.3">
      <c r="A37" s="15" t="s">
        <v>43</v>
      </c>
      <c r="B37" s="28" t="s">
        <v>44</v>
      </c>
      <c r="C37" s="16"/>
      <c r="D37" s="16"/>
      <c r="E37" s="16"/>
      <c r="F37" s="16"/>
      <c r="G37" s="16"/>
      <c r="H37" s="29"/>
      <c r="I37" s="29"/>
    </row>
    <row r="38" spans="1:9" x14ac:dyDescent="0.3">
      <c r="A38" s="16" t="s">
        <v>45</v>
      </c>
      <c r="B38" s="29" t="s">
        <v>46</v>
      </c>
      <c r="C38" s="16">
        <v>300</v>
      </c>
      <c r="D38" s="16" t="s">
        <v>35</v>
      </c>
      <c r="E38" s="17">
        <v>9.1999999999999998E-2</v>
      </c>
      <c r="F38" s="17">
        <f>E38*1.05</f>
        <v>9.6600000000000005E-2</v>
      </c>
      <c r="G38" s="16">
        <f>IF(ISBLANK(E38),"", PRODUCT(C38,E38))</f>
        <v>27.599999999999998</v>
      </c>
      <c r="H38" s="30" t="s">
        <v>252</v>
      </c>
      <c r="I38" s="29"/>
    </row>
    <row r="39" spans="1:9" x14ac:dyDescent="0.3">
      <c r="A39" s="16" t="s">
        <v>47</v>
      </c>
      <c r="B39" s="29" t="s">
        <v>48</v>
      </c>
      <c r="C39" s="16"/>
      <c r="D39" s="16"/>
      <c r="E39" s="16"/>
      <c r="F39" s="16"/>
      <c r="G39" s="16"/>
      <c r="H39" s="29"/>
      <c r="I39" s="30" t="s">
        <v>253</v>
      </c>
    </row>
    <row r="40" spans="1:9" x14ac:dyDescent="0.3">
      <c r="A40" s="16" t="s">
        <v>49</v>
      </c>
      <c r="B40" s="29" t="s">
        <v>50</v>
      </c>
      <c r="C40" s="16"/>
      <c r="D40" s="16"/>
      <c r="E40" s="16"/>
      <c r="F40" s="16"/>
      <c r="G40" s="16"/>
      <c r="H40" s="29"/>
      <c r="I40" s="30" t="s">
        <v>254</v>
      </c>
    </row>
    <row r="41" spans="1:9" ht="28.8" x14ac:dyDescent="0.3">
      <c r="A41" s="16" t="s">
        <v>51</v>
      </c>
      <c r="B41" s="29" t="s">
        <v>52</v>
      </c>
      <c r="C41" s="16"/>
      <c r="D41" s="16"/>
      <c r="E41" s="16"/>
      <c r="F41" s="16"/>
      <c r="G41" s="16"/>
      <c r="H41" s="29"/>
      <c r="I41" s="30" t="s">
        <v>255</v>
      </c>
    </row>
    <row r="42" spans="1:9" ht="43.2" x14ac:dyDescent="0.3">
      <c r="A42" s="16" t="s">
        <v>53</v>
      </c>
      <c r="B42" s="29" t="s">
        <v>54</v>
      </c>
      <c r="C42" s="16">
        <v>20000</v>
      </c>
      <c r="D42" s="16" t="s">
        <v>35</v>
      </c>
      <c r="E42" s="17">
        <v>1.9800000000000002E-2</v>
      </c>
      <c r="F42" s="17">
        <f>E42*1.05</f>
        <v>2.0790000000000003E-2</v>
      </c>
      <c r="G42" s="16">
        <f>IF(ISBLANK(E42),"", PRODUCT(C42,E42))</f>
        <v>396.00000000000006</v>
      </c>
      <c r="H42" s="30" t="s">
        <v>256</v>
      </c>
      <c r="I42" s="29"/>
    </row>
    <row r="43" spans="1:9" x14ac:dyDescent="0.3">
      <c r="A43" s="16" t="s">
        <v>55</v>
      </c>
      <c r="B43" s="29" t="s">
        <v>56</v>
      </c>
      <c r="C43" s="16"/>
      <c r="D43" s="16"/>
      <c r="E43" s="16"/>
      <c r="F43" s="16"/>
      <c r="G43" s="16"/>
      <c r="H43" s="29"/>
      <c r="I43" s="30" t="s">
        <v>257</v>
      </c>
    </row>
    <row r="44" spans="1:9" x14ac:dyDescent="0.3">
      <c r="A44" s="16" t="s">
        <v>57</v>
      </c>
      <c r="B44" s="29" t="s">
        <v>58</v>
      </c>
      <c r="C44" s="16"/>
      <c r="D44" s="16"/>
      <c r="E44" s="16"/>
      <c r="F44" s="16"/>
      <c r="G44" s="16"/>
      <c r="H44" s="29"/>
      <c r="I44" s="30" t="s">
        <v>258</v>
      </c>
    </row>
    <row r="45" spans="1:9" ht="28.8" x14ac:dyDescent="0.3">
      <c r="A45" s="16" t="s">
        <v>59</v>
      </c>
      <c r="B45" s="29" t="s">
        <v>60</v>
      </c>
      <c r="C45" s="16"/>
      <c r="D45" s="16"/>
      <c r="E45" s="16"/>
      <c r="F45" s="16"/>
      <c r="G45" s="16"/>
      <c r="H45" s="29"/>
      <c r="I45" s="30" t="s">
        <v>259</v>
      </c>
    </row>
    <row r="46" spans="1:9" x14ac:dyDescent="0.3">
      <c r="A46" s="16" t="s">
        <v>61</v>
      </c>
      <c r="B46" s="29" t="s">
        <v>62</v>
      </c>
      <c r="C46" s="16"/>
      <c r="D46" s="16"/>
      <c r="E46" s="16"/>
      <c r="F46" s="16"/>
      <c r="G46" s="16"/>
      <c r="H46" s="29"/>
      <c r="I46" s="30" t="s">
        <v>260</v>
      </c>
    </row>
    <row r="47" spans="1:9" ht="43.2" x14ac:dyDescent="0.3">
      <c r="A47" s="16" t="s">
        <v>63</v>
      </c>
      <c r="B47" s="29" t="s">
        <v>64</v>
      </c>
      <c r="C47" s="16">
        <v>5000</v>
      </c>
      <c r="D47" s="16" t="s">
        <v>35</v>
      </c>
      <c r="E47" s="17">
        <v>0.10199999999999999</v>
      </c>
      <c r="F47" s="17">
        <f>E47*1.05</f>
        <v>0.1071</v>
      </c>
      <c r="G47" s="16">
        <f>IF(ISBLANK(E47),"", PRODUCT(C47,E47))</f>
        <v>509.99999999999994</v>
      </c>
      <c r="H47" s="30" t="s">
        <v>261</v>
      </c>
      <c r="I47" s="29"/>
    </row>
    <row r="48" spans="1:9" ht="28.8" x14ac:dyDescent="0.3">
      <c r="A48" s="16" t="s">
        <v>65</v>
      </c>
      <c r="B48" s="29" t="s">
        <v>66</v>
      </c>
      <c r="C48" s="16"/>
      <c r="D48" s="16"/>
      <c r="E48" s="16"/>
      <c r="F48" s="16"/>
      <c r="G48" s="16"/>
      <c r="H48" s="29"/>
      <c r="I48" s="30" t="s">
        <v>262</v>
      </c>
    </row>
    <row r="49" spans="1:9" ht="28.8" x14ac:dyDescent="0.3">
      <c r="A49" s="16" t="s">
        <v>67</v>
      </c>
      <c r="B49" s="29" t="s">
        <v>68</v>
      </c>
      <c r="C49" s="16"/>
      <c r="D49" s="16"/>
      <c r="E49" s="16"/>
      <c r="F49" s="16"/>
      <c r="G49" s="16"/>
      <c r="H49" s="29"/>
      <c r="I49" s="30" t="s">
        <v>263</v>
      </c>
    </row>
    <row r="50" spans="1:9" x14ac:dyDescent="0.3">
      <c r="A50" s="16" t="s">
        <v>69</v>
      </c>
      <c r="B50" s="29" t="s">
        <v>70</v>
      </c>
      <c r="C50" s="16"/>
      <c r="D50" s="16"/>
      <c r="E50" s="16"/>
      <c r="F50" s="16"/>
      <c r="G50" s="16"/>
      <c r="H50" s="29"/>
      <c r="I50" s="30" t="s">
        <v>264</v>
      </c>
    </row>
    <row r="51" spans="1:9" ht="43.2" x14ac:dyDescent="0.3">
      <c r="A51" s="16" t="s">
        <v>71</v>
      </c>
      <c r="B51" s="29" t="s">
        <v>72</v>
      </c>
      <c r="C51" s="16">
        <v>4000</v>
      </c>
      <c r="D51" s="16" t="s">
        <v>35</v>
      </c>
      <c r="E51" s="17">
        <v>0.12</v>
      </c>
      <c r="F51" s="17">
        <f>E51*1.05</f>
        <v>0.126</v>
      </c>
      <c r="G51" s="16">
        <f>IF(ISBLANK(E51),"", PRODUCT(C51,E51))</f>
        <v>480</v>
      </c>
      <c r="H51" s="30" t="s">
        <v>265</v>
      </c>
      <c r="I51" s="29"/>
    </row>
    <row r="52" spans="1:9" ht="28.8" x14ac:dyDescent="0.3">
      <c r="A52" s="16" t="s">
        <v>73</v>
      </c>
      <c r="B52" s="29" t="s">
        <v>74</v>
      </c>
      <c r="C52" s="16"/>
      <c r="D52" s="16"/>
      <c r="E52" s="16"/>
      <c r="F52" s="16"/>
      <c r="G52" s="16"/>
      <c r="H52" s="29"/>
      <c r="I52" s="30" t="s">
        <v>266</v>
      </c>
    </row>
    <row r="53" spans="1:9" ht="28.8" x14ac:dyDescent="0.3">
      <c r="A53" s="16" t="s">
        <v>75</v>
      </c>
      <c r="B53" s="29" t="s">
        <v>76</v>
      </c>
      <c r="C53" s="16">
        <v>10000</v>
      </c>
      <c r="D53" s="16" t="s">
        <v>35</v>
      </c>
      <c r="E53" s="17">
        <v>1.4999999999999999E-2</v>
      </c>
      <c r="F53" s="17">
        <f>E53*1.05</f>
        <v>1.575E-2</v>
      </c>
      <c r="G53" s="16">
        <f>IF(ISBLANK(E53),"", PRODUCT(C53,E53))</f>
        <v>150</v>
      </c>
      <c r="H53" s="30" t="s">
        <v>267</v>
      </c>
      <c r="I53" s="29"/>
    </row>
    <row r="54" spans="1:9" ht="28.8" x14ac:dyDescent="0.3">
      <c r="A54" s="16" t="s">
        <v>77</v>
      </c>
      <c r="B54" s="29" t="s">
        <v>78</v>
      </c>
      <c r="C54" s="16"/>
      <c r="D54" s="16"/>
      <c r="E54" s="16"/>
      <c r="F54" s="16"/>
      <c r="G54" s="16"/>
      <c r="H54" s="29"/>
      <c r="I54" s="30" t="s">
        <v>269</v>
      </c>
    </row>
    <row r="55" spans="1:9" x14ac:dyDescent="0.3">
      <c r="A55" s="16" t="s">
        <v>79</v>
      </c>
      <c r="B55" s="29" t="s">
        <v>80</v>
      </c>
      <c r="C55" s="16"/>
      <c r="D55" s="16"/>
      <c r="E55" s="16"/>
      <c r="F55" s="16"/>
      <c r="G55" s="16"/>
      <c r="H55" s="29"/>
      <c r="I55" s="30" t="s">
        <v>270</v>
      </c>
    </row>
    <row r="56" spans="1:9" x14ac:dyDescent="0.3">
      <c r="A56" s="16" t="s">
        <v>81</v>
      </c>
      <c r="B56" s="29" t="s">
        <v>54</v>
      </c>
      <c r="C56" s="16">
        <v>600</v>
      </c>
      <c r="D56" s="16" t="s">
        <v>35</v>
      </c>
      <c r="E56" s="17">
        <v>0.3</v>
      </c>
      <c r="F56" s="17">
        <f>E56*1.05</f>
        <v>0.315</v>
      </c>
      <c r="G56" s="16">
        <f>IF(ISBLANK(E56),"", PRODUCT(C56,E56))</f>
        <v>180</v>
      </c>
      <c r="H56" s="30" t="s">
        <v>268</v>
      </c>
      <c r="I56" s="29"/>
    </row>
    <row r="57" spans="1:9" ht="28.8" x14ac:dyDescent="0.3">
      <c r="A57" s="16" t="s">
        <v>82</v>
      </c>
      <c r="B57" s="29" t="s">
        <v>83</v>
      </c>
      <c r="C57" s="16"/>
      <c r="D57" s="16"/>
      <c r="E57" s="16"/>
      <c r="F57" s="16"/>
      <c r="G57" s="16"/>
      <c r="H57" s="29"/>
      <c r="I57" s="30" t="s">
        <v>271</v>
      </c>
    </row>
    <row r="58" spans="1:9" x14ac:dyDescent="0.3">
      <c r="F58" s="15" t="s">
        <v>36</v>
      </c>
      <c r="G58" s="15">
        <f>IF((COUNT(C38:C57)&lt;&gt;COUNT(G38:G57)),"", ROUND(SUM(G38:G57),2))</f>
        <v>1743.6</v>
      </c>
      <c r="H58" s="31" t="str">
        <f>IF((COUNT(C38:C57)&lt;&gt;COUNT(G38:G57)),"Neužpildytos visų objektų kainos", "")</f>
        <v/>
      </c>
    </row>
    <row r="59" spans="1:9" x14ac:dyDescent="0.3">
      <c r="D59" s="15" t="s">
        <v>37</v>
      </c>
      <c r="E59" s="18">
        <v>5</v>
      </c>
      <c r="F59" s="15" t="s">
        <v>38</v>
      </c>
      <c r="G59" s="15">
        <f>IF(OR(G58="",E59=""),"", ROUND(PRODUCT(E59,G58)/100,2))</f>
        <v>87.18</v>
      </c>
      <c r="H59" s="31" t="str">
        <f>IF(E59="", "Nurodykite taikomą PVM dydį", "")</f>
        <v/>
      </c>
    </row>
    <row r="60" spans="1:9" ht="28.8" x14ac:dyDescent="0.3">
      <c r="F60" s="15" t="s">
        <v>39</v>
      </c>
      <c r="G60" s="15">
        <f>IF(ISBLANK(G59), "", ROUND(SUM(G58:G59),2))</f>
        <v>1830.78</v>
      </c>
      <c r="H60" s="31" t="s">
        <v>84</v>
      </c>
    </row>
    <row r="64" spans="1:9" x14ac:dyDescent="0.3">
      <c r="A64" s="12" t="s">
        <v>85</v>
      </c>
      <c r="B64" s="26" t="s">
        <v>86</v>
      </c>
    </row>
    <row r="66" spans="1:9" x14ac:dyDescent="0.3">
      <c r="A66" s="12" t="s">
        <v>25</v>
      </c>
    </row>
    <row r="67" spans="1:9" s="10" customFormat="1" ht="72" x14ac:dyDescent="0.3">
      <c r="A67" s="32" t="s">
        <v>26</v>
      </c>
      <c r="B67" s="33" t="s">
        <v>27</v>
      </c>
      <c r="C67" s="32" t="s">
        <v>28</v>
      </c>
      <c r="D67" s="32" t="s">
        <v>29</v>
      </c>
      <c r="E67" s="32" t="s">
        <v>30</v>
      </c>
      <c r="F67" s="32" t="s">
        <v>31</v>
      </c>
      <c r="G67" s="32" t="s">
        <v>32</v>
      </c>
      <c r="H67" s="33" t="s">
        <v>33</v>
      </c>
      <c r="I67" s="33" t="s">
        <v>34</v>
      </c>
    </row>
    <row r="68" spans="1:9" x14ac:dyDescent="0.3">
      <c r="A68" s="15" t="s">
        <v>87</v>
      </c>
      <c r="B68" s="28" t="s">
        <v>88</v>
      </c>
      <c r="C68" s="16"/>
      <c r="D68" s="16"/>
      <c r="E68" s="16"/>
      <c r="F68" s="16"/>
      <c r="G68" s="16"/>
      <c r="H68" s="29"/>
      <c r="I68" s="29"/>
    </row>
    <row r="69" spans="1:9" x14ac:dyDescent="0.3">
      <c r="A69" s="16" t="s">
        <v>89</v>
      </c>
      <c r="B69" s="29" t="s">
        <v>88</v>
      </c>
      <c r="C69" s="16">
        <v>30</v>
      </c>
      <c r="D69" s="16" t="s">
        <v>35</v>
      </c>
      <c r="E69" s="17">
        <v>7.4</v>
      </c>
      <c r="F69" s="17">
        <f>E69*1.05</f>
        <v>7.7700000000000005</v>
      </c>
      <c r="G69" s="16">
        <f>IF(ISBLANK(E69),"", PRODUCT(C69,E69))</f>
        <v>222</v>
      </c>
      <c r="H69" s="30" t="s">
        <v>272</v>
      </c>
      <c r="I69" s="29"/>
    </row>
    <row r="70" spans="1:9" ht="28.8" x14ac:dyDescent="0.3">
      <c r="A70" s="16" t="s">
        <v>90</v>
      </c>
      <c r="B70" s="29" t="s">
        <v>91</v>
      </c>
      <c r="C70" s="16"/>
      <c r="D70" s="16"/>
      <c r="E70" s="16"/>
      <c r="F70" s="16"/>
      <c r="G70" s="16"/>
      <c r="H70" s="29"/>
      <c r="I70" s="30" t="s">
        <v>273</v>
      </c>
    </row>
    <row r="71" spans="1:9" x14ac:dyDescent="0.3">
      <c r="A71" s="16" t="s">
        <v>92</v>
      </c>
      <c r="B71" s="29" t="s">
        <v>93</v>
      </c>
      <c r="C71" s="16"/>
      <c r="D71" s="16"/>
      <c r="E71" s="16"/>
      <c r="F71" s="16"/>
      <c r="G71" s="16"/>
      <c r="H71" s="29"/>
      <c r="I71" s="30" t="s">
        <v>274</v>
      </c>
    </row>
    <row r="72" spans="1:9" ht="72" x14ac:dyDescent="0.3">
      <c r="A72" s="16" t="s">
        <v>94</v>
      </c>
      <c r="B72" s="29" t="s">
        <v>95</v>
      </c>
      <c r="C72" s="16"/>
      <c r="D72" s="16"/>
      <c r="E72" s="16"/>
      <c r="F72" s="16"/>
      <c r="G72" s="16"/>
      <c r="H72" s="29"/>
      <c r="I72" s="30" t="s">
        <v>275</v>
      </c>
    </row>
    <row r="73" spans="1:9" ht="43.2" x14ac:dyDescent="0.3">
      <c r="A73" s="16" t="s">
        <v>96</v>
      </c>
      <c r="B73" s="29" t="s">
        <v>97</v>
      </c>
      <c r="C73" s="16"/>
      <c r="D73" s="16"/>
      <c r="E73" s="16"/>
      <c r="F73" s="16"/>
      <c r="G73" s="16"/>
      <c r="H73" s="29"/>
      <c r="I73" s="30" t="s">
        <v>276</v>
      </c>
    </row>
    <row r="74" spans="1:9" ht="28.8" x14ac:dyDescent="0.3">
      <c r="A74" s="16" t="s">
        <v>98</v>
      </c>
      <c r="B74" s="29" t="s">
        <v>99</v>
      </c>
      <c r="C74" s="16"/>
      <c r="D74" s="16"/>
      <c r="E74" s="16"/>
      <c r="F74" s="16"/>
      <c r="G74" s="16"/>
      <c r="H74" s="29"/>
      <c r="I74" s="30" t="s">
        <v>277</v>
      </c>
    </row>
    <row r="75" spans="1:9" x14ac:dyDescent="0.3">
      <c r="F75" s="15" t="s">
        <v>36</v>
      </c>
      <c r="G75" s="15">
        <f>IF((COUNT(C69:C74)&lt;&gt;COUNT(G69:G74)),"", ROUND(SUM(G69:G74),2))</f>
        <v>222</v>
      </c>
      <c r="H75" s="31" t="str">
        <f>IF((COUNT(C69:C74)&lt;&gt;COUNT(G69:G74)),"Neužpildytos visų objektų kainos", "")</f>
        <v/>
      </c>
    </row>
    <row r="76" spans="1:9" x14ac:dyDescent="0.3">
      <c r="D76" s="15" t="s">
        <v>37</v>
      </c>
      <c r="E76" s="18">
        <v>5</v>
      </c>
      <c r="F76" s="15" t="s">
        <v>38</v>
      </c>
      <c r="G76" s="15">
        <f>IF(OR(G75="",E76=""),"", ROUND(PRODUCT(E76,G75)/100,2))</f>
        <v>11.1</v>
      </c>
      <c r="H76" s="31" t="str">
        <f>IF(E76="", "Nurodykite taikomą PVM dydį", "")</f>
        <v/>
      </c>
    </row>
    <row r="77" spans="1:9" ht="28.8" x14ac:dyDescent="0.3">
      <c r="F77" s="15" t="s">
        <v>39</v>
      </c>
      <c r="G77" s="15">
        <f>IF(ISBLANK(G76), "", ROUND(SUM(G75:G76),2))</f>
        <v>233.1</v>
      </c>
      <c r="H77" s="31" t="s">
        <v>40</v>
      </c>
    </row>
    <row r="81" spans="1:9" x14ac:dyDescent="0.3">
      <c r="A81" s="12" t="s">
        <v>100</v>
      </c>
      <c r="B81" s="26" t="s">
        <v>101</v>
      </c>
    </row>
    <row r="83" spans="1:9" x14ac:dyDescent="0.3">
      <c r="A83" s="12" t="s">
        <v>25</v>
      </c>
    </row>
    <row r="84" spans="1:9" s="10" customFormat="1" ht="72" x14ac:dyDescent="0.3">
      <c r="A84" s="32" t="s">
        <v>26</v>
      </c>
      <c r="B84" s="33" t="s">
        <v>27</v>
      </c>
      <c r="C84" s="32" t="s">
        <v>28</v>
      </c>
      <c r="D84" s="32" t="s">
        <v>29</v>
      </c>
      <c r="E84" s="32" t="s">
        <v>30</v>
      </c>
      <c r="F84" s="32" t="s">
        <v>31</v>
      </c>
      <c r="G84" s="32" t="s">
        <v>32</v>
      </c>
      <c r="H84" s="33" t="s">
        <v>33</v>
      </c>
      <c r="I84" s="33" t="s">
        <v>34</v>
      </c>
    </row>
    <row r="85" spans="1:9" x14ac:dyDescent="0.3">
      <c r="A85" s="15" t="s">
        <v>102</v>
      </c>
      <c r="B85" s="28" t="s">
        <v>103</v>
      </c>
      <c r="C85" s="16"/>
      <c r="D85" s="16"/>
      <c r="E85" s="16"/>
      <c r="F85" s="16"/>
      <c r="G85" s="16"/>
      <c r="H85" s="29"/>
      <c r="I85" s="29"/>
    </row>
    <row r="86" spans="1:9" ht="28.8" x14ac:dyDescent="0.3">
      <c r="A86" s="16" t="s">
        <v>104</v>
      </c>
      <c r="B86" s="29" t="s">
        <v>105</v>
      </c>
      <c r="C86" s="16">
        <v>360</v>
      </c>
      <c r="D86" s="16" t="s">
        <v>35</v>
      </c>
      <c r="E86" s="17">
        <v>7.25</v>
      </c>
      <c r="F86" s="17">
        <f>E86*1.05</f>
        <v>7.6125000000000007</v>
      </c>
      <c r="G86" s="16">
        <f>IF(ISBLANK(E86),"", PRODUCT(C86,E86))</f>
        <v>2610</v>
      </c>
      <c r="H86" s="30" t="s">
        <v>278</v>
      </c>
      <c r="I86" s="29"/>
    </row>
    <row r="87" spans="1:9" x14ac:dyDescent="0.3">
      <c r="A87" s="16" t="s">
        <v>106</v>
      </c>
      <c r="B87" s="29" t="s">
        <v>107</v>
      </c>
      <c r="C87" s="16"/>
      <c r="D87" s="16"/>
      <c r="E87" s="16"/>
      <c r="F87" s="16"/>
      <c r="G87" s="16"/>
      <c r="H87" s="29"/>
      <c r="I87" s="30" t="s">
        <v>280</v>
      </c>
    </row>
    <row r="88" spans="1:9" ht="28.8" x14ac:dyDescent="0.3">
      <c r="A88" s="16" t="s">
        <v>108</v>
      </c>
      <c r="B88" s="29" t="s">
        <v>109</v>
      </c>
      <c r="C88" s="16"/>
      <c r="D88" s="16"/>
      <c r="E88" s="16"/>
      <c r="F88" s="16"/>
      <c r="G88" s="16"/>
      <c r="H88" s="29"/>
      <c r="I88" s="30" t="s">
        <v>281</v>
      </c>
    </row>
    <row r="89" spans="1:9" ht="28.8" x14ac:dyDescent="0.3">
      <c r="A89" s="16" t="s">
        <v>110</v>
      </c>
      <c r="B89" s="29" t="s">
        <v>111</v>
      </c>
      <c r="C89" s="16"/>
      <c r="D89" s="16"/>
      <c r="E89" s="16"/>
      <c r="F89" s="16"/>
      <c r="G89" s="16"/>
      <c r="H89" s="29"/>
      <c r="I89" s="30" t="s">
        <v>282</v>
      </c>
    </row>
    <row r="90" spans="1:9" ht="43.2" x14ac:dyDescent="0.3">
      <c r="A90" s="16" t="s">
        <v>112</v>
      </c>
      <c r="B90" s="29" t="s">
        <v>113</v>
      </c>
      <c r="C90" s="16"/>
      <c r="D90" s="16"/>
      <c r="E90" s="16"/>
      <c r="F90" s="16"/>
      <c r="G90" s="16"/>
      <c r="H90" s="29"/>
      <c r="I90" s="30" t="s">
        <v>283</v>
      </c>
    </row>
    <row r="91" spans="1:9" ht="28.8" x14ac:dyDescent="0.3">
      <c r="A91" s="16" t="s">
        <v>114</v>
      </c>
      <c r="B91" s="29" t="s">
        <v>115</v>
      </c>
      <c r="C91" s="16"/>
      <c r="D91" s="16"/>
      <c r="E91" s="16"/>
      <c r="F91" s="16"/>
      <c r="G91" s="16"/>
      <c r="H91" s="29"/>
      <c r="I91" s="30" t="s">
        <v>284</v>
      </c>
    </row>
    <row r="92" spans="1:9" ht="28.8" x14ac:dyDescent="0.3">
      <c r="A92" s="16" t="s">
        <v>116</v>
      </c>
      <c r="B92" s="29" t="s">
        <v>117</v>
      </c>
      <c r="C92" s="16"/>
      <c r="D92" s="16"/>
      <c r="E92" s="16"/>
      <c r="F92" s="16"/>
      <c r="G92" s="16"/>
      <c r="H92" s="29"/>
      <c r="I92" s="30" t="s">
        <v>285</v>
      </c>
    </row>
    <row r="93" spans="1:9" ht="28.8" x14ac:dyDescent="0.3">
      <c r="A93" s="16" t="s">
        <v>118</v>
      </c>
      <c r="B93" s="29" t="s">
        <v>119</v>
      </c>
      <c r="C93" s="16"/>
      <c r="D93" s="16"/>
      <c r="E93" s="16"/>
      <c r="F93" s="16"/>
      <c r="G93" s="16"/>
      <c r="H93" s="29"/>
      <c r="I93" s="30" t="s">
        <v>286</v>
      </c>
    </row>
    <row r="94" spans="1:9" ht="28.8" x14ac:dyDescent="0.3">
      <c r="A94" s="16" t="s">
        <v>120</v>
      </c>
      <c r="B94" s="29" t="s">
        <v>121</v>
      </c>
      <c r="C94" s="16">
        <v>360</v>
      </c>
      <c r="D94" s="16" t="s">
        <v>35</v>
      </c>
      <c r="E94" s="17">
        <v>13</v>
      </c>
      <c r="F94" s="17">
        <f>E94*1.05</f>
        <v>13.65</v>
      </c>
      <c r="G94" s="16">
        <f>IF(ISBLANK(E94),"", PRODUCT(C94,E94))</f>
        <v>4680</v>
      </c>
      <c r="H94" s="30" t="s">
        <v>279</v>
      </c>
      <c r="I94" s="29"/>
    </row>
    <row r="95" spans="1:9" x14ac:dyDescent="0.3">
      <c r="A95" s="16" t="s">
        <v>122</v>
      </c>
      <c r="B95" s="29" t="s">
        <v>107</v>
      </c>
      <c r="C95" s="16"/>
      <c r="D95" s="16"/>
      <c r="E95" s="16"/>
      <c r="F95" s="16"/>
      <c r="G95" s="16"/>
      <c r="H95" s="29"/>
      <c r="I95" s="30" t="s">
        <v>287</v>
      </c>
    </row>
    <row r="96" spans="1:9" ht="28.8" x14ac:dyDescent="0.3">
      <c r="A96" s="16" t="s">
        <v>123</v>
      </c>
      <c r="B96" s="29" t="s">
        <v>124</v>
      </c>
      <c r="C96" s="16"/>
      <c r="D96" s="16"/>
      <c r="E96" s="16"/>
      <c r="F96" s="16"/>
      <c r="G96" s="16"/>
      <c r="H96" s="29"/>
      <c r="I96" s="30" t="s">
        <v>288</v>
      </c>
    </row>
    <row r="97" spans="1:9" x14ac:dyDescent="0.3">
      <c r="A97" s="16" t="s">
        <v>125</v>
      </c>
      <c r="B97" s="29" t="s">
        <v>126</v>
      </c>
      <c r="C97" s="16"/>
      <c r="D97" s="16"/>
      <c r="E97" s="16"/>
      <c r="F97" s="16"/>
      <c r="G97" s="16"/>
      <c r="H97" s="29"/>
      <c r="I97" s="30" t="s">
        <v>289</v>
      </c>
    </row>
    <row r="98" spans="1:9" ht="158.4" x14ac:dyDescent="0.3">
      <c r="A98" s="16" t="s">
        <v>127</v>
      </c>
      <c r="B98" s="29" t="s">
        <v>128</v>
      </c>
      <c r="C98" s="16"/>
      <c r="D98" s="16"/>
      <c r="E98" s="16"/>
      <c r="F98" s="16"/>
      <c r="G98" s="16"/>
      <c r="H98" s="29"/>
      <c r="I98" s="30" t="s">
        <v>290</v>
      </c>
    </row>
    <row r="99" spans="1:9" x14ac:dyDescent="0.3">
      <c r="F99" s="15" t="s">
        <v>36</v>
      </c>
      <c r="G99" s="15">
        <f>IF((COUNT(C86:C98)&lt;&gt;COUNT(G86:G98)),"", ROUND(SUM(G86:G98),2))</f>
        <v>7290</v>
      </c>
      <c r="H99" s="31" t="str">
        <f>IF((COUNT(C86:C98)&lt;&gt;COUNT(G86:G98)),"Neužpildytos visų objektų kainos", "")</f>
        <v/>
      </c>
    </row>
    <row r="100" spans="1:9" x14ac:dyDescent="0.3">
      <c r="D100" s="15" t="s">
        <v>37</v>
      </c>
      <c r="E100" s="18">
        <v>5</v>
      </c>
      <c r="F100" s="15" t="s">
        <v>38</v>
      </c>
      <c r="G100" s="15">
        <f>IF(OR(G99="",E100=""),"", ROUND(PRODUCT(E100,G99)/100,2))</f>
        <v>364.5</v>
      </c>
      <c r="H100" s="31" t="str">
        <f>IF(E100="", "Nurodykite taikomą PVM dydį", "")</f>
        <v/>
      </c>
    </row>
    <row r="101" spans="1:9" ht="28.8" x14ac:dyDescent="0.3">
      <c r="F101" s="15" t="s">
        <v>39</v>
      </c>
      <c r="G101" s="15">
        <f>IF(ISBLANK(G100), "", ROUND(SUM(G99:G100),2))</f>
        <v>7654.5</v>
      </c>
      <c r="H101" s="31" t="s">
        <v>129</v>
      </c>
    </row>
    <row r="105" spans="1:9" x14ac:dyDescent="0.3">
      <c r="A105" s="12" t="s">
        <v>130</v>
      </c>
      <c r="B105" s="26" t="s">
        <v>131</v>
      </c>
    </row>
    <row r="107" spans="1:9" x14ac:dyDescent="0.3">
      <c r="A107" s="12" t="s">
        <v>25</v>
      </c>
    </row>
    <row r="108" spans="1:9" s="10" customFormat="1" ht="72" x14ac:dyDescent="0.3">
      <c r="A108" s="32" t="s">
        <v>26</v>
      </c>
      <c r="B108" s="33" t="s">
        <v>27</v>
      </c>
      <c r="C108" s="32" t="s">
        <v>28</v>
      </c>
      <c r="D108" s="32" t="s">
        <v>29</v>
      </c>
      <c r="E108" s="32" t="s">
        <v>30</v>
      </c>
      <c r="F108" s="32" t="s">
        <v>31</v>
      </c>
      <c r="G108" s="32" t="s">
        <v>32</v>
      </c>
      <c r="H108" s="33" t="s">
        <v>33</v>
      </c>
      <c r="I108" s="33" t="s">
        <v>34</v>
      </c>
    </row>
    <row r="109" spans="1:9" x14ac:dyDescent="0.3">
      <c r="A109" s="15" t="s">
        <v>132</v>
      </c>
      <c r="B109" s="28" t="s">
        <v>133</v>
      </c>
      <c r="C109" s="16"/>
      <c r="D109" s="16"/>
      <c r="E109" s="16"/>
      <c r="F109" s="16"/>
      <c r="G109" s="16"/>
      <c r="H109" s="29"/>
      <c r="I109" s="29"/>
    </row>
    <row r="110" spans="1:9" ht="43.2" x14ac:dyDescent="0.3">
      <c r="A110" s="16" t="s">
        <v>134</v>
      </c>
      <c r="B110" s="29" t="s">
        <v>133</v>
      </c>
      <c r="C110" s="16">
        <v>1200</v>
      </c>
      <c r="D110" s="16" t="s">
        <v>35</v>
      </c>
      <c r="E110" s="17">
        <v>0.86</v>
      </c>
      <c r="F110" s="17">
        <f>E110*1.05</f>
        <v>0.90300000000000002</v>
      </c>
      <c r="G110" s="16">
        <f>IF(ISBLANK(E110),"", PRODUCT(C110,E110))</f>
        <v>1032</v>
      </c>
      <c r="H110" s="30" t="s">
        <v>291</v>
      </c>
      <c r="I110" s="29"/>
    </row>
    <row r="111" spans="1:9" x14ac:dyDescent="0.3">
      <c r="A111" s="16" t="s">
        <v>135</v>
      </c>
      <c r="B111" s="29" t="s">
        <v>136</v>
      </c>
      <c r="C111" s="16"/>
      <c r="D111" s="16"/>
      <c r="E111" s="16"/>
      <c r="F111" s="16"/>
      <c r="G111" s="16"/>
      <c r="H111" s="29"/>
      <c r="I111" s="30" t="s">
        <v>292</v>
      </c>
    </row>
    <row r="112" spans="1:9" x14ac:dyDescent="0.3">
      <c r="A112" s="16" t="s">
        <v>137</v>
      </c>
      <c r="B112" s="29" t="s">
        <v>138</v>
      </c>
      <c r="C112" s="16"/>
      <c r="D112" s="16"/>
      <c r="E112" s="16"/>
      <c r="F112" s="16"/>
      <c r="G112" s="16"/>
      <c r="H112" s="29"/>
      <c r="I112" s="30" t="s">
        <v>293</v>
      </c>
    </row>
    <row r="113" spans="1:9" x14ac:dyDescent="0.3">
      <c r="F113" s="15" t="s">
        <v>36</v>
      </c>
      <c r="G113" s="15">
        <f>IF((COUNT(C110:C112)&lt;&gt;COUNT(G110:G112)),"", ROUND(SUM(G110:G112),2))</f>
        <v>1032</v>
      </c>
      <c r="H113" s="31" t="str">
        <f>IF((COUNT(C110:C112)&lt;&gt;COUNT(G110:G112)),"Neužpildytos visų objektų kainos", "")</f>
        <v/>
      </c>
    </row>
    <row r="114" spans="1:9" x14ac:dyDescent="0.3">
      <c r="D114" s="15" t="s">
        <v>37</v>
      </c>
      <c r="E114" s="18">
        <v>5</v>
      </c>
      <c r="F114" s="15" t="s">
        <v>38</v>
      </c>
      <c r="G114" s="15">
        <f>IF(OR(G113="",E114=""),"", ROUND(PRODUCT(E114,G113)/100,2))</f>
        <v>51.6</v>
      </c>
      <c r="H114" s="31" t="str">
        <f>IF(E114="", "Nurodykite taikomą PVM dydį", "")</f>
        <v/>
      </c>
    </row>
    <row r="115" spans="1:9" ht="28.8" x14ac:dyDescent="0.3">
      <c r="F115" s="15" t="s">
        <v>39</v>
      </c>
      <c r="G115" s="15">
        <f>IF(ISBLANK(G114), "", ROUND(SUM(G113:G114),2))</f>
        <v>1083.5999999999999</v>
      </c>
      <c r="H115" s="31" t="s">
        <v>139</v>
      </c>
    </row>
    <row r="119" spans="1:9" x14ac:dyDescent="0.3">
      <c r="A119" s="12" t="s">
        <v>140</v>
      </c>
      <c r="B119" s="26" t="s">
        <v>141</v>
      </c>
    </row>
    <row r="121" spans="1:9" x14ac:dyDescent="0.3">
      <c r="A121" s="12" t="s">
        <v>25</v>
      </c>
    </row>
    <row r="122" spans="1:9" s="10" customFormat="1" ht="72" x14ac:dyDescent="0.3">
      <c r="A122" s="32" t="s">
        <v>26</v>
      </c>
      <c r="B122" s="33" t="s">
        <v>27</v>
      </c>
      <c r="C122" s="32" t="s">
        <v>28</v>
      </c>
      <c r="D122" s="32" t="s">
        <v>29</v>
      </c>
      <c r="E122" s="32" t="s">
        <v>30</v>
      </c>
      <c r="F122" s="32" t="s">
        <v>31</v>
      </c>
      <c r="G122" s="32" t="s">
        <v>32</v>
      </c>
      <c r="H122" s="33" t="s">
        <v>33</v>
      </c>
      <c r="I122" s="33" t="s">
        <v>34</v>
      </c>
    </row>
    <row r="123" spans="1:9" x14ac:dyDescent="0.3">
      <c r="A123" s="15" t="s">
        <v>142</v>
      </c>
      <c r="B123" s="28" t="s">
        <v>143</v>
      </c>
      <c r="C123" s="16"/>
      <c r="D123" s="16"/>
      <c r="E123" s="16"/>
      <c r="F123" s="16"/>
      <c r="G123" s="16"/>
      <c r="H123" s="29"/>
      <c r="I123" s="29"/>
    </row>
    <row r="124" spans="1:9" x14ac:dyDescent="0.3">
      <c r="A124" s="16" t="s">
        <v>144</v>
      </c>
      <c r="B124" s="29" t="s">
        <v>145</v>
      </c>
      <c r="C124" s="16">
        <v>600</v>
      </c>
      <c r="D124" s="16" t="s">
        <v>35</v>
      </c>
      <c r="E124" s="17">
        <v>9.99</v>
      </c>
      <c r="F124" s="17">
        <f>E124*1.05</f>
        <v>10.489500000000001</v>
      </c>
      <c r="G124" s="16">
        <f>IF(ISBLANK(E124),"", PRODUCT(C124,E124))</f>
        <v>5994</v>
      </c>
      <c r="H124" s="30" t="s">
        <v>294</v>
      </c>
      <c r="I124" s="29"/>
    </row>
    <row r="125" spans="1:9" ht="57.6" x14ac:dyDescent="0.3">
      <c r="A125" s="16" t="s">
        <v>146</v>
      </c>
      <c r="B125" s="29" t="s">
        <v>147</v>
      </c>
      <c r="C125" s="16"/>
      <c r="D125" s="16"/>
      <c r="E125" s="16"/>
      <c r="F125" s="16"/>
      <c r="G125" s="16"/>
      <c r="H125" s="29"/>
      <c r="I125" s="30" t="s">
        <v>295</v>
      </c>
    </row>
    <row r="126" spans="1:9" ht="28.8" x14ac:dyDescent="0.3">
      <c r="A126" s="16" t="s">
        <v>148</v>
      </c>
      <c r="B126" s="29" t="s">
        <v>149</v>
      </c>
      <c r="C126" s="16"/>
      <c r="D126" s="16"/>
      <c r="E126" s="16"/>
      <c r="F126" s="16"/>
      <c r="G126" s="16"/>
      <c r="H126" s="29"/>
      <c r="I126" s="30" t="s">
        <v>296</v>
      </c>
    </row>
    <row r="127" spans="1:9" ht="57.6" x14ac:dyDescent="0.3">
      <c r="A127" s="16" t="s">
        <v>150</v>
      </c>
      <c r="B127" s="29" t="s">
        <v>151</v>
      </c>
      <c r="C127" s="16"/>
      <c r="D127" s="16"/>
      <c r="E127" s="16"/>
      <c r="F127" s="16"/>
      <c r="G127" s="16"/>
      <c r="H127" s="29"/>
      <c r="I127" s="30" t="s">
        <v>297</v>
      </c>
    </row>
    <row r="128" spans="1:9" x14ac:dyDescent="0.3">
      <c r="F128" s="15" t="s">
        <v>36</v>
      </c>
      <c r="G128" s="15">
        <f>IF((COUNT(C124:C127)&lt;&gt;COUNT(G124:G127)),"", ROUND(SUM(G124:G127),2))</f>
        <v>5994</v>
      </c>
      <c r="H128" s="31" t="str">
        <f>IF((COUNT(C124:C127)&lt;&gt;COUNT(G124:G127)),"Neužpildytos visų objektų kainos", "")</f>
        <v/>
      </c>
    </row>
    <row r="129" spans="1:9" x14ac:dyDescent="0.3">
      <c r="D129" s="15" t="s">
        <v>37</v>
      </c>
      <c r="E129" s="18">
        <v>5</v>
      </c>
      <c r="F129" s="15" t="s">
        <v>38</v>
      </c>
      <c r="G129" s="15">
        <f>IF(OR(G128="",E129=""),"", ROUND(PRODUCT(E129,G128)/100,2))</f>
        <v>299.7</v>
      </c>
      <c r="H129" s="31" t="str">
        <f>IF(E129="", "Nurodykite taikomą PVM dydį", "")</f>
        <v/>
      </c>
    </row>
    <row r="130" spans="1:9" ht="28.8" x14ac:dyDescent="0.3">
      <c r="F130" s="15" t="s">
        <v>39</v>
      </c>
      <c r="G130" s="15">
        <f>IF(ISBLANK(G129), "", ROUND(SUM(G128:G129),2))</f>
        <v>6293.7</v>
      </c>
      <c r="H130" s="31" t="s">
        <v>152</v>
      </c>
    </row>
    <row r="134" spans="1:9" x14ac:dyDescent="0.3">
      <c r="A134" s="12" t="s">
        <v>153</v>
      </c>
      <c r="B134" s="26" t="s">
        <v>154</v>
      </c>
    </row>
    <row r="136" spans="1:9" x14ac:dyDescent="0.3">
      <c r="A136" s="12" t="s">
        <v>25</v>
      </c>
    </row>
    <row r="137" spans="1:9" s="10" customFormat="1" ht="72" x14ac:dyDescent="0.3">
      <c r="A137" s="32" t="s">
        <v>26</v>
      </c>
      <c r="B137" s="33" t="s">
        <v>27</v>
      </c>
      <c r="C137" s="32" t="s">
        <v>28</v>
      </c>
      <c r="D137" s="32" t="s">
        <v>29</v>
      </c>
      <c r="E137" s="32" t="s">
        <v>30</v>
      </c>
      <c r="F137" s="32" t="s">
        <v>31</v>
      </c>
      <c r="G137" s="32" t="s">
        <v>32</v>
      </c>
      <c r="H137" s="33" t="s">
        <v>33</v>
      </c>
      <c r="I137" s="33" t="s">
        <v>34</v>
      </c>
    </row>
    <row r="138" spans="1:9" x14ac:dyDescent="0.3">
      <c r="A138" s="15" t="s">
        <v>155</v>
      </c>
      <c r="B138" s="28" t="s">
        <v>156</v>
      </c>
      <c r="C138" s="16"/>
      <c r="D138" s="16"/>
      <c r="E138" s="16"/>
      <c r="F138" s="16"/>
      <c r="G138" s="16"/>
      <c r="H138" s="29"/>
      <c r="I138" s="29"/>
    </row>
    <row r="139" spans="1:9" x14ac:dyDescent="0.3">
      <c r="A139" s="16" t="s">
        <v>157</v>
      </c>
      <c r="B139" s="29" t="s">
        <v>158</v>
      </c>
      <c r="C139" s="16">
        <v>300</v>
      </c>
      <c r="D139" s="16" t="s">
        <v>35</v>
      </c>
      <c r="E139" s="17">
        <v>3.95</v>
      </c>
      <c r="F139" s="17">
        <f>E139*1.05</f>
        <v>4.1475</v>
      </c>
      <c r="G139" s="16">
        <f>IF(ISBLANK(E139),"", PRODUCT(C139,E139))</f>
        <v>1185</v>
      </c>
      <c r="H139" s="30" t="s">
        <v>298</v>
      </c>
      <c r="I139" s="29"/>
    </row>
    <row r="140" spans="1:9" ht="43.2" x14ac:dyDescent="0.3">
      <c r="A140" s="16" t="s">
        <v>159</v>
      </c>
      <c r="B140" s="29" t="s">
        <v>160</v>
      </c>
      <c r="C140" s="16"/>
      <c r="D140" s="16"/>
      <c r="E140" s="16"/>
      <c r="F140" s="16"/>
      <c r="G140" s="16"/>
      <c r="H140" s="29"/>
      <c r="I140" s="30" t="s">
        <v>301</v>
      </c>
    </row>
    <row r="141" spans="1:9" ht="28.8" x14ac:dyDescent="0.3">
      <c r="A141" s="16" t="s">
        <v>161</v>
      </c>
      <c r="B141" s="29" t="s">
        <v>162</v>
      </c>
      <c r="C141" s="16"/>
      <c r="D141" s="16"/>
      <c r="E141" s="16"/>
      <c r="F141" s="16"/>
      <c r="G141" s="16"/>
      <c r="H141" s="29"/>
      <c r="I141" s="30" t="s">
        <v>302</v>
      </c>
    </row>
    <row r="142" spans="1:9" x14ac:dyDescent="0.3">
      <c r="A142" s="16" t="s">
        <v>163</v>
      </c>
      <c r="B142" s="29" t="s">
        <v>164</v>
      </c>
      <c r="C142" s="16"/>
      <c r="D142" s="16"/>
      <c r="E142" s="16"/>
      <c r="F142" s="16"/>
      <c r="G142" s="16"/>
      <c r="H142" s="29"/>
      <c r="I142" s="30" t="s">
        <v>303</v>
      </c>
    </row>
    <row r="143" spans="1:9" ht="28.8" x14ac:dyDescent="0.3">
      <c r="A143" s="16" t="s">
        <v>165</v>
      </c>
      <c r="B143" s="29" t="s">
        <v>166</v>
      </c>
      <c r="C143" s="16"/>
      <c r="D143" s="16"/>
      <c r="E143" s="16"/>
      <c r="F143" s="16"/>
      <c r="G143" s="16"/>
      <c r="H143" s="29"/>
      <c r="I143" s="30" t="s">
        <v>304</v>
      </c>
    </row>
    <row r="144" spans="1:9" x14ac:dyDescent="0.3">
      <c r="A144" s="16" t="s">
        <v>167</v>
      </c>
      <c r="B144" s="29" t="s">
        <v>168</v>
      </c>
      <c r="C144" s="16">
        <v>60</v>
      </c>
      <c r="D144" s="16" t="s">
        <v>35</v>
      </c>
      <c r="E144" s="17">
        <v>5.53</v>
      </c>
      <c r="F144" s="17">
        <f>E144*1.05</f>
        <v>5.8065000000000007</v>
      </c>
      <c r="G144" s="16">
        <f>IF(ISBLANK(E144),"", PRODUCT(C144,E144))</f>
        <v>331.8</v>
      </c>
      <c r="H144" s="30" t="s">
        <v>299</v>
      </c>
      <c r="I144" s="29"/>
    </row>
    <row r="145" spans="1:9" ht="28.8" x14ac:dyDescent="0.3">
      <c r="A145" s="16" t="s">
        <v>169</v>
      </c>
      <c r="B145" s="29" t="s">
        <v>170</v>
      </c>
      <c r="C145" s="16"/>
      <c r="D145" s="16"/>
      <c r="E145" s="16"/>
      <c r="F145" s="16"/>
      <c r="G145" s="16"/>
      <c r="H145" s="29"/>
      <c r="I145" s="30" t="s">
        <v>305</v>
      </c>
    </row>
    <row r="146" spans="1:9" ht="28.8" x14ac:dyDescent="0.3">
      <c r="A146" s="16" t="s">
        <v>171</v>
      </c>
      <c r="B146" s="29" t="s">
        <v>172</v>
      </c>
      <c r="C146" s="16"/>
      <c r="D146" s="16"/>
      <c r="E146" s="16"/>
      <c r="F146" s="16"/>
      <c r="G146" s="16"/>
      <c r="H146" s="29"/>
      <c r="I146" s="30" t="s">
        <v>306</v>
      </c>
    </row>
    <row r="147" spans="1:9" x14ac:dyDescent="0.3">
      <c r="A147" s="16" t="s">
        <v>173</v>
      </c>
      <c r="B147" s="29" t="s">
        <v>174</v>
      </c>
      <c r="C147" s="16"/>
      <c r="D147" s="16"/>
      <c r="E147" s="16"/>
      <c r="F147" s="16"/>
      <c r="G147" s="16"/>
      <c r="H147" s="29"/>
      <c r="I147" s="30" t="s">
        <v>307</v>
      </c>
    </row>
    <row r="148" spans="1:9" ht="57.6" x14ac:dyDescent="0.3">
      <c r="A148" s="16" t="s">
        <v>175</v>
      </c>
      <c r="B148" s="29" t="s">
        <v>176</v>
      </c>
      <c r="C148" s="16"/>
      <c r="D148" s="16"/>
      <c r="E148" s="16"/>
      <c r="F148" s="16"/>
      <c r="G148" s="16"/>
      <c r="H148" s="29"/>
      <c r="I148" s="30" t="s">
        <v>308</v>
      </c>
    </row>
    <row r="149" spans="1:9" x14ac:dyDescent="0.3">
      <c r="A149" s="16" t="s">
        <v>177</v>
      </c>
      <c r="B149" s="29" t="s">
        <v>178</v>
      </c>
      <c r="C149" s="16">
        <v>120</v>
      </c>
      <c r="D149" s="16" t="s">
        <v>35</v>
      </c>
      <c r="E149" s="17">
        <v>2.87</v>
      </c>
      <c r="F149" s="17">
        <f>E149*1.05</f>
        <v>3.0135000000000001</v>
      </c>
      <c r="G149" s="16">
        <f>IF(ISBLANK(E149),"", PRODUCT(C149,E149))</f>
        <v>344.40000000000003</v>
      </c>
      <c r="H149" s="30" t="s">
        <v>300</v>
      </c>
      <c r="I149" s="29"/>
    </row>
    <row r="150" spans="1:9" ht="28.8" x14ac:dyDescent="0.3">
      <c r="A150" s="16" t="s">
        <v>179</v>
      </c>
      <c r="B150" s="29" t="s">
        <v>180</v>
      </c>
      <c r="C150" s="16"/>
      <c r="D150" s="16"/>
      <c r="E150" s="16"/>
      <c r="F150" s="16"/>
      <c r="G150" s="16"/>
      <c r="H150" s="29"/>
      <c r="I150" s="30" t="s">
        <v>309</v>
      </c>
    </row>
    <row r="151" spans="1:9" ht="28.8" x14ac:dyDescent="0.3">
      <c r="A151" s="16" t="s">
        <v>181</v>
      </c>
      <c r="B151" s="29" t="s">
        <v>182</v>
      </c>
      <c r="C151" s="16"/>
      <c r="D151" s="16"/>
      <c r="E151" s="16"/>
      <c r="F151" s="16"/>
      <c r="G151" s="16"/>
      <c r="H151" s="29"/>
      <c r="I151" s="30" t="s">
        <v>310</v>
      </c>
    </row>
    <row r="152" spans="1:9" ht="28.8" x14ac:dyDescent="0.3">
      <c r="A152" s="16" t="s">
        <v>183</v>
      </c>
      <c r="B152" s="29" t="s">
        <v>184</v>
      </c>
      <c r="C152" s="16"/>
      <c r="D152" s="16"/>
      <c r="E152" s="16"/>
      <c r="F152" s="16"/>
      <c r="G152" s="16"/>
      <c r="H152" s="29"/>
      <c r="I152" s="30" t="s">
        <v>311</v>
      </c>
    </row>
    <row r="153" spans="1:9" ht="43.2" x14ac:dyDescent="0.3">
      <c r="A153" s="16" t="s">
        <v>185</v>
      </c>
      <c r="B153" s="29" t="s">
        <v>186</v>
      </c>
      <c r="C153" s="16"/>
      <c r="D153" s="16"/>
      <c r="E153" s="16"/>
      <c r="F153" s="16"/>
      <c r="G153" s="16"/>
      <c r="H153" s="29"/>
      <c r="I153" s="30" t="s">
        <v>312</v>
      </c>
    </row>
    <row r="154" spans="1:9" x14ac:dyDescent="0.3">
      <c r="F154" s="15" t="s">
        <v>36</v>
      </c>
      <c r="G154" s="15">
        <f>IF((COUNT(C139:C153)&lt;&gt;COUNT(G139:G153)),"", ROUND(SUM(G139:G153),2))</f>
        <v>1861.2</v>
      </c>
      <c r="H154" s="31" t="str">
        <f>IF((COUNT(C139:C153)&lt;&gt;COUNT(G139:G153)),"Neužpildytos visų objektų kainos", "")</f>
        <v/>
      </c>
    </row>
    <row r="155" spans="1:9" x14ac:dyDescent="0.3">
      <c r="D155" s="15" t="s">
        <v>37</v>
      </c>
      <c r="E155" s="18">
        <v>5</v>
      </c>
      <c r="F155" s="15" t="s">
        <v>38</v>
      </c>
      <c r="G155" s="15">
        <f>IF(OR(G154="",E155=""),"", ROUND(PRODUCT(E155,G154)/100,2))</f>
        <v>93.06</v>
      </c>
      <c r="H155" s="31" t="str">
        <f>IF(E155="", "Nurodykite taikomą PVM dydį", "")</f>
        <v/>
      </c>
    </row>
    <row r="156" spans="1:9" ht="28.8" x14ac:dyDescent="0.3">
      <c r="F156" s="15" t="s">
        <v>39</v>
      </c>
      <c r="G156" s="15">
        <f>IF(ISBLANK(G155), "", ROUND(SUM(G154:G155),2))</f>
        <v>1954.26</v>
      </c>
      <c r="H156" s="31" t="s">
        <v>187</v>
      </c>
    </row>
    <row r="160" spans="1:9" x14ac:dyDescent="0.3">
      <c r="A160" s="12" t="s">
        <v>188</v>
      </c>
      <c r="B160" s="26" t="s">
        <v>189</v>
      </c>
    </row>
    <row r="162" spans="1:9" x14ac:dyDescent="0.3">
      <c r="A162" s="12" t="s">
        <v>25</v>
      </c>
    </row>
    <row r="163" spans="1:9" s="10" customFormat="1" ht="72" x14ac:dyDescent="0.3">
      <c r="A163" s="32" t="s">
        <v>26</v>
      </c>
      <c r="B163" s="33" t="s">
        <v>27</v>
      </c>
      <c r="C163" s="32" t="s">
        <v>28</v>
      </c>
      <c r="D163" s="32" t="s">
        <v>29</v>
      </c>
      <c r="E163" s="32" t="s">
        <v>30</v>
      </c>
      <c r="F163" s="32" t="s">
        <v>31</v>
      </c>
      <c r="G163" s="32" t="s">
        <v>32</v>
      </c>
      <c r="H163" s="33" t="s">
        <v>33</v>
      </c>
      <c r="I163" s="33" t="s">
        <v>34</v>
      </c>
    </row>
    <row r="164" spans="1:9" x14ac:dyDescent="0.3">
      <c r="A164" s="15" t="s">
        <v>190</v>
      </c>
      <c r="B164" s="28" t="s">
        <v>191</v>
      </c>
      <c r="C164" s="16"/>
      <c r="D164" s="16"/>
      <c r="E164" s="16"/>
      <c r="F164" s="16"/>
      <c r="G164" s="16"/>
      <c r="H164" s="29"/>
      <c r="I164" s="29"/>
    </row>
    <row r="165" spans="1:9" x14ac:dyDescent="0.3">
      <c r="A165" s="16" t="s">
        <v>192</v>
      </c>
      <c r="B165" s="29" t="s">
        <v>193</v>
      </c>
      <c r="C165" s="16">
        <v>150</v>
      </c>
      <c r="D165" s="16" t="s">
        <v>35</v>
      </c>
      <c r="E165" s="17">
        <v>5.54</v>
      </c>
      <c r="F165" s="17">
        <f>E165*1.05</f>
        <v>5.8170000000000002</v>
      </c>
      <c r="G165" s="16">
        <f>IF(ISBLANK(E165),"", PRODUCT(C165,E165))</f>
        <v>831</v>
      </c>
      <c r="H165" s="30" t="s">
        <v>313</v>
      </c>
      <c r="I165" s="29"/>
    </row>
    <row r="166" spans="1:9" ht="57.6" x14ac:dyDescent="0.3">
      <c r="A166" s="16" t="s">
        <v>194</v>
      </c>
      <c r="B166" s="29" t="s">
        <v>195</v>
      </c>
      <c r="C166" s="16"/>
      <c r="D166" s="16"/>
      <c r="E166" s="16"/>
      <c r="F166" s="16"/>
      <c r="G166" s="16"/>
      <c r="H166" s="29"/>
      <c r="I166" s="30" t="s">
        <v>316</v>
      </c>
    </row>
    <row r="167" spans="1:9" ht="28.8" x14ac:dyDescent="0.3">
      <c r="A167" s="16" t="s">
        <v>196</v>
      </c>
      <c r="B167" s="29" t="s">
        <v>197</v>
      </c>
      <c r="C167" s="16"/>
      <c r="D167" s="16"/>
      <c r="E167" s="16"/>
      <c r="F167" s="16"/>
      <c r="G167" s="16"/>
      <c r="H167" s="29"/>
      <c r="I167" s="30" t="s">
        <v>317</v>
      </c>
    </row>
    <row r="168" spans="1:9" x14ac:dyDescent="0.3">
      <c r="A168" s="16" t="s">
        <v>198</v>
      </c>
      <c r="B168" s="29" t="s">
        <v>193</v>
      </c>
      <c r="C168" s="16">
        <v>150</v>
      </c>
      <c r="D168" s="16" t="s">
        <v>35</v>
      </c>
      <c r="E168" s="17">
        <v>5.54</v>
      </c>
      <c r="F168" s="17">
        <f>E168*1.05</f>
        <v>5.8170000000000002</v>
      </c>
      <c r="G168" s="16">
        <f>IF(ISBLANK(E168),"", PRODUCT(C168,E168))</f>
        <v>831</v>
      </c>
      <c r="H168" s="30" t="s">
        <v>314</v>
      </c>
      <c r="I168" s="29"/>
    </row>
    <row r="169" spans="1:9" ht="57.6" x14ac:dyDescent="0.3">
      <c r="A169" s="16" t="s">
        <v>199</v>
      </c>
      <c r="B169" s="29" t="s">
        <v>200</v>
      </c>
      <c r="C169" s="16"/>
      <c r="D169" s="16"/>
      <c r="E169" s="16"/>
      <c r="F169" s="16"/>
      <c r="G169" s="16"/>
      <c r="H169" s="29"/>
      <c r="I169" s="30" t="s">
        <v>318</v>
      </c>
    </row>
    <row r="170" spans="1:9" ht="28.8" x14ac:dyDescent="0.3">
      <c r="A170" s="16" t="s">
        <v>201</v>
      </c>
      <c r="B170" s="29" t="s">
        <v>197</v>
      </c>
      <c r="C170" s="16"/>
      <c r="D170" s="16"/>
      <c r="E170" s="16"/>
      <c r="F170" s="16"/>
      <c r="G170" s="16"/>
      <c r="H170" s="29"/>
      <c r="I170" s="30" t="s">
        <v>317</v>
      </c>
    </row>
    <row r="171" spans="1:9" x14ac:dyDescent="0.3">
      <c r="A171" s="16" t="s">
        <v>202</v>
      </c>
      <c r="B171" s="29" t="s">
        <v>178</v>
      </c>
      <c r="C171" s="16">
        <v>300</v>
      </c>
      <c r="D171" s="16" t="s">
        <v>35</v>
      </c>
      <c r="E171" s="17">
        <v>2.83</v>
      </c>
      <c r="F171" s="17">
        <f>E171*1.05</f>
        <v>2.9715000000000003</v>
      </c>
      <c r="G171" s="16">
        <f>IF(ISBLANK(E171),"", PRODUCT(C171,E171))</f>
        <v>849</v>
      </c>
      <c r="H171" s="30" t="s">
        <v>315</v>
      </c>
      <c r="I171" s="29"/>
    </row>
    <row r="172" spans="1:9" ht="57.6" x14ac:dyDescent="0.3">
      <c r="A172" s="16" t="s">
        <v>203</v>
      </c>
      <c r="B172" s="29" t="s">
        <v>204</v>
      </c>
      <c r="C172" s="16"/>
      <c r="D172" s="16"/>
      <c r="E172" s="16"/>
      <c r="F172" s="16"/>
      <c r="G172" s="16"/>
      <c r="H172" s="29"/>
      <c r="I172" s="30" t="s">
        <v>319</v>
      </c>
    </row>
    <row r="173" spans="1:9" ht="28.8" x14ac:dyDescent="0.3">
      <c r="A173" s="16" t="s">
        <v>205</v>
      </c>
      <c r="B173" s="29" t="s">
        <v>206</v>
      </c>
      <c r="C173" s="16"/>
      <c r="D173" s="16"/>
      <c r="E173" s="16"/>
      <c r="F173" s="16"/>
      <c r="G173" s="16"/>
      <c r="H173" s="29"/>
      <c r="I173" s="30" t="s">
        <v>320</v>
      </c>
    </row>
    <row r="174" spans="1:9" ht="28.8" x14ac:dyDescent="0.3">
      <c r="A174" s="16" t="s">
        <v>207</v>
      </c>
      <c r="B174" s="29" t="s">
        <v>208</v>
      </c>
      <c r="C174" s="16"/>
      <c r="D174" s="16"/>
      <c r="E174" s="16"/>
      <c r="F174" s="16"/>
      <c r="G174" s="16"/>
      <c r="H174" s="29"/>
      <c r="I174" s="30" t="s">
        <v>321</v>
      </c>
    </row>
    <row r="175" spans="1:9" ht="43.2" x14ac:dyDescent="0.3">
      <c r="A175" s="16" t="s">
        <v>209</v>
      </c>
      <c r="B175" s="29" t="s">
        <v>210</v>
      </c>
      <c r="C175" s="16"/>
      <c r="D175" s="16"/>
      <c r="E175" s="16"/>
      <c r="F175" s="16"/>
      <c r="G175" s="16"/>
      <c r="H175" s="29"/>
      <c r="I175" s="30" t="s">
        <v>322</v>
      </c>
    </row>
    <row r="176" spans="1:9" x14ac:dyDescent="0.3">
      <c r="F176" s="15" t="s">
        <v>36</v>
      </c>
      <c r="G176" s="15">
        <f>IF((COUNT(C165:C175)&lt;&gt;COUNT(G165:G175)),"", ROUND(SUM(G165:G175),2))</f>
        <v>2511</v>
      </c>
      <c r="H176" s="31" t="str">
        <f>IF((COUNT(C165:C175)&lt;&gt;COUNT(G165:G175)),"Neužpildytos visų objektų kainos", "")</f>
        <v/>
      </c>
    </row>
    <row r="177" spans="1:9" x14ac:dyDescent="0.3">
      <c r="D177" s="15" t="s">
        <v>37</v>
      </c>
      <c r="E177" s="18">
        <v>5</v>
      </c>
      <c r="F177" s="15" t="s">
        <v>38</v>
      </c>
      <c r="G177" s="15">
        <f>IF(OR(G176="",E177=""),"", ROUND(PRODUCT(E177,G176)/100,2))</f>
        <v>125.55</v>
      </c>
      <c r="H177" s="31" t="str">
        <f>IF(E177="", "Nurodykite taikomą PVM dydį", "")</f>
        <v/>
      </c>
    </row>
    <row r="178" spans="1:9" ht="28.8" x14ac:dyDescent="0.3">
      <c r="F178" s="15" t="s">
        <v>39</v>
      </c>
      <c r="G178" s="15">
        <f>IF(ISBLANK(G177), "", ROUND(SUM(G176:G177),2))</f>
        <v>2636.55</v>
      </c>
      <c r="H178" s="31" t="s">
        <v>211</v>
      </c>
    </row>
    <row r="182" spans="1:9" x14ac:dyDescent="0.3">
      <c r="A182" s="12" t="s">
        <v>212</v>
      </c>
      <c r="B182" s="26" t="s">
        <v>213</v>
      </c>
    </row>
    <row r="184" spans="1:9" x14ac:dyDescent="0.3">
      <c r="A184" s="12" t="s">
        <v>25</v>
      </c>
    </row>
    <row r="185" spans="1:9" s="10" customFormat="1" ht="72" x14ac:dyDescent="0.3">
      <c r="A185" s="32" t="s">
        <v>26</v>
      </c>
      <c r="B185" s="33" t="s">
        <v>27</v>
      </c>
      <c r="C185" s="32" t="s">
        <v>28</v>
      </c>
      <c r="D185" s="32" t="s">
        <v>29</v>
      </c>
      <c r="E185" s="32" t="s">
        <v>30</v>
      </c>
      <c r="F185" s="32" t="s">
        <v>31</v>
      </c>
      <c r="G185" s="32" t="s">
        <v>32</v>
      </c>
      <c r="H185" s="33" t="s">
        <v>33</v>
      </c>
      <c r="I185" s="33" t="s">
        <v>34</v>
      </c>
    </row>
    <row r="186" spans="1:9" x14ac:dyDescent="0.3">
      <c r="A186" s="15" t="s">
        <v>214</v>
      </c>
      <c r="B186" s="28" t="s">
        <v>215</v>
      </c>
      <c r="C186" s="16"/>
      <c r="D186" s="16"/>
      <c r="E186" s="16"/>
      <c r="F186" s="16"/>
      <c r="G186" s="16"/>
      <c r="H186" s="29"/>
      <c r="I186" s="29"/>
    </row>
    <row r="187" spans="1:9" ht="28.8" x14ac:dyDescent="0.3">
      <c r="A187" s="16" t="s">
        <v>216</v>
      </c>
      <c r="B187" s="29" t="s">
        <v>215</v>
      </c>
      <c r="C187" s="16">
        <v>900</v>
      </c>
      <c r="D187" s="16" t="s">
        <v>35</v>
      </c>
      <c r="E187" s="17">
        <v>0.36</v>
      </c>
      <c r="F187" s="17">
        <f>E187*1.05</f>
        <v>0.378</v>
      </c>
      <c r="G187" s="16">
        <f>IF(ISBLANK(E187),"", PRODUCT(C187,E187))</f>
        <v>324</v>
      </c>
      <c r="H187" s="30" t="s">
        <v>323</v>
      </c>
      <c r="I187" s="29"/>
    </row>
    <row r="188" spans="1:9" ht="28.8" x14ac:dyDescent="0.3">
      <c r="A188" s="16" t="s">
        <v>217</v>
      </c>
      <c r="B188" s="29" t="s">
        <v>218</v>
      </c>
      <c r="C188" s="16"/>
      <c r="D188" s="16"/>
      <c r="E188" s="16"/>
      <c r="F188" s="16"/>
      <c r="G188" s="16"/>
      <c r="H188" s="29"/>
      <c r="I188" s="30" t="s">
        <v>324</v>
      </c>
    </row>
    <row r="189" spans="1:9" ht="43.2" x14ac:dyDescent="0.3">
      <c r="A189" s="16" t="s">
        <v>219</v>
      </c>
      <c r="B189" s="29" t="s">
        <v>220</v>
      </c>
      <c r="C189" s="16"/>
      <c r="D189" s="16"/>
      <c r="E189" s="16"/>
      <c r="F189" s="16"/>
      <c r="G189" s="16"/>
      <c r="H189" s="29"/>
      <c r="I189" s="30" t="s">
        <v>325</v>
      </c>
    </row>
    <row r="190" spans="1:9" ht="28.8" x14ac:dyDescent="0.3">
      <c r="A190" s="16" t="s">
        <v>221</v>
      </c>
      <c r="B190" s="29" t="s">
        <v>222</v>
      </c>
      <c r="C190" s="16"/>
      <c r="D190" s="16"/>
      <c r="E190" s="16"/>
      <c r="F190" s="16"/>
      <c r="G190" s="16"/>
      <c r="H190" s="29"/>
      <c r="I190" s="30" t="s">
        <v>326</v>
      </c>
    </row>
    <row r="191" spans="1:9" x14ac:dyDescent="0.3">
      <c r="A191" s="16" t="s">
        <v>223</v>
      </c>
      <c r="B191" s="29" t="s">
        <v>224</v>
      </c>
      <c r="C191" s="16"/>
      <c r="D191" s="16"/>
      <c r="E191" s="16"/>
      <c r="F191" s="16"/>
      <c r="G191" s="16"/>
      <c r="H191" s="29"/>
      <c r="I191" s="30" t="s">
        <v>327</v>
      </c>
    </row>
    <row r="192" spans="1:9" x14ac:dyDescent="0.3">
      <c r="F192" s="15" t="s">
        <v>36</v>
      </c>
      <c r="G192" s="15">
        <f>IF((COUNT(C187:C191)&lt;&gt;COUNT(G187:G191)),"", ROUND(SUM(G187:G191),2))</f>
        <v>324</v>
      </c>
      <c r="H192" s="31" t="str">
        <f>IF((COUNT(C187:C191)&lt;&gt;COUNT(G187:G191)),"Neužpildytos visų objektų kainos", "")</f>
        <v/>
      </c>
    </row>
    <row r="193" spans="2:8" x14ac:dyDescent="0.3">
      <c r="D193" s="15" t="s">
        <v>37</v>
      </c>
      <c r="E193" s="18">
        <v>5</v>
      </c>
      <c r="F193" s="15" t="s">
        <v>38</v>
      </c>
      <c r="G193" s="15">
        <f>IF(OR(G192="",E193=""),"", ROUND(PRODUCT(E193,G192)/100,2))</f>
        <v>16.2</v>
      </c>
      <c r="H193" s="31" t="str">
        <f>IF(E193="", "Nurodykite taikomą PVM dydį", "")</f>
        <v/>
      </c>
    </row>
    <row r="194" spans="2:8" ht="28.8" x14ac:dyDescent="0.3">
      <c r="F194" s="15" t="s">
        <v>39</v>
      </c>
      <c r="G194" s="15">
        <f>IF(ISBLANK(G193), "", ROUND(SUM(G192:G193),2))</f>
        <v>340.2</v>
      </c>
      <c r="H194" s="31" t="s">
        <v>225</v>
      </c>
    </row>
    <row r="201" spans="2:8" s="35" customFormat="1" x14ac:dyDescent="0.3">
      <c r="B201" s="36"/>
      <c r="C201" s="39" t="s">
        <v>329</v>
      </c>
      <c r="D201" s="40"/>
      <c r="E201" s="40"/>
      <c r="F201" s="40"/>
      <c r="G201" s="36"/>
      <c r="H201" s="36"/>
    </row>
    <row r="202" spans="2:8" s="35" customFormat="1" x14ac:dyDescent="0.3">
      <c r="B202" s="36"/>
      <c r="C202" s="40" t="s">
        <v>332</v>
      </c>
      <c r="D202" s="40"/>
      <c r="E202" s="40" t="s">
        <v>333</v>
      </c>
      <c r="F202" s="40"/>
      <c r="G202" s="36"/>
      <c r="H202" s="36"/>
    </row>
    <row r="203" spans="2:8" s="35" customFormat="1" x14ac:dyDescent="0.3">
      <c r="B203" s="36"/>
      <c r="C203" s="40" t="s">
        <v>330</v>
      </c>
      <c r="D203" s="40"/>
      <c r="E203" s="40" t="s">
        <v>330</v>
      </c>
      <c r="F203" s="40"/>
      <c r="G203" s="36"/>
      <c r="H203" s="36"/>
    </row>
    <row r="204" spans="2:8" s="35" customFormat="1" ht="28.8" customHeight="1" x14ac:dyDescent="0.3">
      <c r="B204" s="36"/>
      <c r="C204" s="37" t="s">
        <v>331</v>
      </c>
      <c r="D204" s="37"/>
      <c r="E204" s="37" t="s">
        <v>331</v>
      </c>
      <c r="F204" s="37"/>
      <c r="G204" s="36"/>
      <c r="H204" s="36"/>
    </row>
    <row r="205" spans="2:8" s="35" customFormat="1" ht="13.8" x14ac:dyDescent="0.25">
      <c r="B205" s="36"/>
      <c r="G205" s="36"/>
      <c r="H205" s="36"/>
    </row>
  </sheetData>
  <mergeCells count="35">
    <mergeCell ref="A24:F24"/>
    <mergeCell ref="A20:B20"/>
    <mergeCell ref="A19:B19"/>
    <mergeCell ref="A13:B13"/>
    <mergeCell ref="C203:D203"/>
    <mergeCell ref="E203:F203"/>
    <mergeCell ref="A25:F25"/>
    <mergeCell ref="A27:F27"/>
    <mergeCell ref="A26:F26"/>
    <mergeCell ref="C19:F19"/>
    <mergeCell ref="C13:F13"/>
    <mergeCell ref="C18:F18"/>
    <mergeCell ref="A16:B16"/>
    <mergeCell ref="A23:F23"/>
    <mergeCell ref="C15:F15"/>
    <mergeCell ref="A18:B18"/>
    <mergeCell ref="C17:F17"/>
    <mergeCell ref="A15:B15"/>
    <mergeCell ref="A17:B17"/>
    <mergeCell ref="C204:D204"/>
    <mergeCell ref="E204:F204"/>
    <mergeCell ref="G1:I1"/>
    <mergeCell ref="C201:F201"/>
    <mergeCell ref="C202:D202"/>
    <mergeCell ref="E202:F202"/>
    <mergeCell ref="A29:F29"/>
    <mergeCell ref="C14:F14"/>
    <mergeCell ref="A12:B12"/>
    <mergeCell ref="A21:B21"/>
    <mergeCell ref="A28:F28"/>
    <mergeCell ref="C20:F20"/>
    <mergeCell ref="C16:F16"/>
    <mergeCell ref="A14:B14"/>
    <mergeCell ref="C12:F12"/>
    <mergeCell ref="C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60" t="s">
        <v>226</v>
      </c>
      <c r="B2" s="41"/>
      <c r="C2" s="41"/>
      <c r="D2" s="41"/>
      <c r="E2" s="41"/>
      <c r="F2" s="41"/>
      <c r="G2" s="41"/>
      <c r="H2" s="41"/>
      <c r="I2" s="41"/>
      <c r="J2" s="41"/>
      <c r="K2" s="41"/>
    </row>
    <row r="3" spans="1:11" x14ac:dyDescent="0.3">
      <c r="A3" s="41"/>
      <c r="B3" s="41"/>
      <c r="C3" s="41"/>
      <c r="D3" s="41"/>
      <c r="E3" s="41"/>
      <c r="F3" s="41"/>
      <c r="G3" s="41"/>
      <c r="H3" s="41"/>
      <c r="I3" s="41"/>
      <c r="J3" s="41"/>
      <c r="K3" s="41"/>
    </row>
    <row r="4" spans="1:11" ht="16.2" customHeight="1" thickBot="1" x14ac:dyDescent="0.35">
      <c r="A4" s="6"/>
      <c r="B4" s="6"/>
      <c r="C4" s="6"/>
      <c r="D4" s="6"/>
      <c r="E4" s="6"/>
      <c r="F4" s="6"/>
      <c r="G4" s="6"/>
      <c r="H4" s="6"/>
      <c r="I4" s="6"/>
      <c r="J4" s="6"/>
    </row>
    <row r="5" spans="1:11" ht="48" customHeight="1" x14ac:dyDescent="0.3">
      <c r="A5" s="78" t="s">
        <v>227</v>
      </c>
      <c r="B5" s="67"/>
      <c r="C5" s="65" t="s">
        <v>228</v>
      </c>
      <c r="D5" s="66"/>
      <c r="E5" s="67"/>
      <c r="F5" s="65" t="s">
        <v>229</v>
      </c>
      <c r="G5" s="66"/>
      <c r="H5" s="67"/>
      <c r="I5" s="65" t="s">
        <v>230</v>
      </c>
      <c r="J5" s="67"/>
      <c r="K5" s="8" t="s">
        <v>231</v>
      </c>
    </row>
    <row r="6" spans="1:11" ht="49.2" customHeight="1" x14ac:dyDescent="0.3">
      <c r="A6" s="56"/>
      <c r="B6" s="46"/>
      <c r="C6" s="62"/>
      <c r="D6" s="58"/>
      <c r="E6" s="46"/>
      <c r="F6" s="62"/>
      <c r="G6" s="58"/>
      <c r="H6" s="46"/>
      <c r="I6" s="62"/>
      <c r="J6" s="46"/>
      <c r="K6" s="19"/>
    </row>
    <row r="7" spans="1:11" ht="49.2" customHeight="1" x14ac:dyDescent="0.3">
      <c r="A7" s="56"/>
      <c r="B7" s="46"/>
      <c r="C7" s="62"/>
      <c r="D7" s="58"/>
      <c r="E7" s="46"/>
      <c r="F7" s="62"/>
      <c r="G7" s="58"/>
      <c r="H7" s="46"/>
      <c r="I7" s="62"/>
      <c r="J7" s="46"/>
      <c r="K7" s="19"/>
    </row>
    <row r="8" spans="1:11" ht="49.2" customHeight="1" x14ac:dyDescent="0.3">
      <c r="A8" s="56"/>
      <c r="B8" s="46"/>
      <c r="C8" s="62"/>
      <c r="D8" s="58"/>
      <c r="E8" s="46"/>
      <c r="F8" s="62"/>
      <c r="G8" s="58"/>
      <c r="H8" s="46"/>
      <c r="I8" s="62"/>
      <c r="J8" s="46"/>
      <c r="K8" s="19"/>
    </row>
    <row r="9" spans="1:11" ht="49.2" customHeight="1" x14ac:dyDescent="0.3">
      <c r="A9" s="56"/>
      <c r="B9" s="46"/>
      <c r="C9" s="62"/>
      <c r="D9" s="58"/>
      <c r="E9" s="46"/>
      <c r="F9" s="62"/>
      <c r="G9" s="58"/>
      <c r="H9" s="46"/>
      <c r="I9" s="62"/>
      <c r="J9" s="46"/>
      <c r="K9" s="19"/>
    </row>
    <row r="10" spans="1:11" ht="49.2" customHeight="1" x14ac:dyDescent="0.3">
      <c r="A10" s="56"/>
      <c r="B10" s="46"/>
      <c r="C10" s="62"/>
      <c r="D10" s="58"/>
      <c r="E10" s="46"/>
      <c r="F10" s="62"/>
      <c r="G10" s="58"/>
      <c r="H10" s="46"/>
      <c r="I10" s="62"/>
      <c r="J10" s="46"/>
      <c r="K10" s="19"/>
    </row>
    <row r="11" spans="1:11" ht="49.2" customHeight="1" x14ac:dyDescent="0.3">
      <c r="A11" s="56"/>
      <c r="B11" s="46"/>
      <c r="C11" s="62"/>
      <c r="D11" s="58"/>
      <c r="E11" s="46"/>
      <c r="F11" s="62"/>
      <c r="G11" s="58"/>
      <c r="H11" s="46"/>
      <c r="I11" s="62"/>
      <c r="J11" s="46"/>
      <c r="K11" s="19"/>
    </row>
    <row r="12" spans="1:11" ht="49.2" customHeight="1" x14ac:dyDescent="0.3">
      <c r="A12" s="56"/>
      <c r="B12" s="46"/>
      <c r="C12" s="62"/>
      <c r="D12" s="58"/>
      <c r="E12" s="46"/>
      <c r="F12" s="62"/>
      <c r="G12" s="58"/>
      <c r="H12" s="46"/>
      <c r="I12" s="62"/>
      <c r="J12" s="46"/>
      <c r="K12" s="19"/>
    </row>
    <row r="13" spans="1:11" ht="49.2" customHeight="1" x14ac:dyDescent="0.3">
      <c r="A13" s="56"/>
      <c r="B13" s="46"/>
      <c r="C13" s="62"/>
      <c r="D13" s="58"/>
      <c r="E13" s="46"/>
      <c r="F13" s="62"/>
      <c r="G13" s="58"/>
      <c r="H13" s="46"/>
      <c r="I13" s="62"/>
      <c r="J13" s="46"/>
      <c r="K13" s="19"/>
    </row>
    <row r="14" spans="1:11" ht="49.2" customHeight="1" x14ac:dyDescent="0.3">
      <c r="A14" s="56"/>
      <c r="B14" s="46"/>
      <c r="C14" s="62"/>
      <c r="D14" s="58"/>
      <c r="E14" s="46"/>
      <c r="F14" s="62"/>
      <c r="G14" s="58"/>
      <c r="H14" s="46"/>
      <c r="I14" s="62"/>
      <c r="J14" s="46"/>
      <c r="K14" s="19"/>
    </row>
    <row r="15" spans="1:11" ht="48" customHeight="1" thickBot="1" x14ac:dyDescent="0.35">
      <c r="A15" s="83"/>
      <c r="B15" s="72"/>
      <c r="C15" s="77"/>
      <c r="D15" s="71"/>
      <c r="E15" s="72"/>
      <c r="F15" s="77"/>
      <c r="G15" s="71"/>
      <c r="H15" s="72"/>
      <c r="I15" s="77"/>
      <c r="J15" s="72"/>
      <c r="K15" s="20"/>
    </row>
    <row r="16" spans="1:11" ht="19.2" customHeight="1" x14ac:dyDescent="0.3">
      <c r="A16" s="9"/>
      <c r="B16" s="9"/>
      <c r="C16" s="9"/>
      <c r="D16" s="9"/>
      <c r="E16" s="9"/>
      <c r="F16" s="9"/>
      <c r="G16" s="9"/>
      <c r="H16" s="9"/>
      <c r="I16" s="9"/>
      <c r="J16" s="9"/>
      <c r="K16" s="10"/>
    </row>
    <row r="17" spans="1:11" ht="49.2" customHeight="1" x14ac:dyDescent="0.3">
      <c r="A17" s="68" t="s">
        <v>232</v>
      </c>
      <c r="B17" s="41"/>
      <c r="C17" s="41"/>
      <c r="D17" s="41"/>
      <c r="E17" s="41"/>
      <c r="F17" s="41"/>
      <c r="G17" s="41"/>
      <c r="H17" s="41"/>
      <c r="I17" s="41"/>
      <c r="J17" s="41"/>
      <c r="K17" s="41"/>
    </row>
    <row r="18" spans="1:11" ht="16.2" customHeight="1" thickBot="1" x14ac:dyDescent="0.35">
      <c r="A18" s="9"/>
      <c r="B18" s="9"/>
      <c r="C18" s="9"/>
      <c r="D18" s="9"/>
      <c r="E18" s="9"/>
      <c r="F18" s="9"/>
      <c r="G18" s="9"/>
      <c r="H18" s="9"/>
      <c r="I18" s="9"/>
      <c r="J18" s="9"/>
      <c r="K18" s="10"/>
    </row>
    <row r="19" spans="1:11" ht="49.2" customHeight="1" x14ac:dyDescent="0.3">
      <c r="A19" s="78" t="s">
        <v>27</v>
      </c>
      <c r="B19" s="67"/>
      <c r="C19" s="65" t="s">
        <v>228</v>
      </c>
      <c r="D19" s="66"/>
      <c r="E19" s="67"/>
      <c r="F19" s="65" t="s">
        <v>233</v>
      </c>
      <c r="G19" s="66"/>
      <c r="H19" s="67"/>
      <c r="I19" s="81" t="s">
        <v>230</v>
      </c>
      <c r="J19" s="82"/>
      <c r="K19" s="10"/>
    </row>
    <row r="20" spans="1:11" ht="49.2" customHeight="1" x14ac:dyDescent="0.3">
      <c r="A20" s="56"/>
      <c r="B20" s="46"/>
      <c r="C20" s="62"/>
      <c r="D20" s="58"/>
      <c r="E20" s="46"/>
      <c r="F20" s="62"/>
      <c r="G20" s="58"/>
      <c r="H20" s="46"/>
      <c r="I20" s="64"/>
      <c r="J20" s="59"/>
      <c r="K20" s="10"/>
    </row>
    <row r="21" spans="1:11" ht="49.2" customHeight="1" x14ac:dyDescent="0.3">
      <c r="A21" s="56"/>
      <c r="B21" s="46"/>
      <c r="C21" s="62"/>
      <c r="D21" s="58"/>
      <c r="E21" s="46"/>
      <c r="F21" s="62"/>
      <c r="G21" s="58"/>
      <c r="H21" s="46"/>
      <c r="I21" s="64"/>
      <c r="J21" s="59"/>
      <c r="K21" s="10"/>
    </row>
    <row r="22" spans="1:11" ht="49.2" customHeight="1" x14ac:dyDescent="0.3">
      <c r="A22" s="56"/>
      <c r="B22" s="46"/>
      <c r="C22" s="62"/>
      <c r="D22" s="58"/>
      <c r="E22" s="46"/>
      <c r="F22" s="62"/>
      <c r="G22" s="58"/>
      <c r="H22" s="46"/>
      <c r="I22" s="64"/>
      <c r="J22" s="59"/>
      <c r="K22" s="10"/>
    </row>
    <row r="23" spans="1:11" ht="49.2" customHeight="1" x14ac:dyDescent="0.3">
      <c r="A23" s="56"/>
      <c r="B23" s="46"/>
      <c r="C23" s="62"/>
      <c r="D23" s="58"/>
      <c r="E23" s="46"/>
      <c r="F23" s="62"/>
      <c r="G23" s="58"/>
      <c r="H23" s="46"/>
      <c r="I23" s="64"/>
      <c r="J23" s="59"/>
      <c r="K23" s="10"/>
    </row>
    <row r="24" spans="1:11" ht="49.2" customHeight="1" x14ac:dyDescent="0.3">
      <c r="A24" s="56"/>
      <c r="B24" s="46"/>
      <c r="C24" s="62"/>
      <c r="D24" s="58"/>
      <c r="E24" s="46"/>
      <c r="F24" s="62"/>
      <c r="G24" s="58"/>
      <c r="H24" s="46"/>
      <c r="I24" s="64"/>
      <c r="J24" s="59"/>
      <c r="K24" s="10"/>
    </row>
    <row r="25" spans="1:11" ht="49.2" customHeight="1" x14ac:dyDescent="0.3">
      <c r="A25" s="56"/>
      <c r="B25" s="46"/>
      <c r="C25" s="62"/>
      <c r="D25" s="58"/>
      <c r="E25" s="46"/>
      <c r="F25" s="62"/>
      <c r="G25" s="58"/>
      <c r="H25" s="46"/>
      <c r="I25" s="64"/>
      <c r="J25" s="59"/>
      <c r="K25" s="10"/>
    </row>
    <row r="26" spans="1:11" ht="49.2" customHeight="1" x14ac:dyDescent="0.3">
      <c r="A26" s="56"/>
      <c r="B26" s="46"/>
      <c r="C26" s="62"/>
      <c r="D26" s="58"/>
      <c r="E26" s="46"/>
      <c r="F26" s="62"/>
      <c r="G26" s="58"/>
      <c r="H26" s="46"/>
      <c r="I26" s="64"/>
      <c r="J26" s="59"/>
      <c r="K26" s="10"/>
    </row>
    <row r="27" spans="1:11" ht="49.2" customHeight="1" x14ac:dyDescent="0.3">
      <c r="A27" s="56"/>
      <c r="B27" s="46"/>
      <c r="C27" s="62"/>
      <c r="D27" s="58"/>
      <c r="E27" s="46"/>
      <c r="F27" s="62"/>
      <c r="G27" s="58"/>
      <c r="H27" s="46"/>
      <c r="I27" s="64"/>
      <c r="J27" s="59"/>
      <c r="K27" s="10"/>
    </row>
    <row r="28" spans="1:11" ht="49.2" customHeight="1" x14ac:dyDescent="0.3">
      <c r="A28" s="56"/>
      <c r="B28" s="46"/>
      <c r="C28" s="62"/>
      <c r="D28" s="58"/>
      <c r="E28" s="46"/>
      <c r="F28" s="62"/>
      <c r="G28" s="58"/>
      <c r="H28" s="46"/>
      <c r="I28" s="64"/>
      <c r="J28" s="59"/>
      <c r="K28" s="10"/>
    </row>
    <row r="29" spans="1:11" ht="49.2" customHeight="1" x14ac:dyDescent="0.3">
      <c r="A29" s="56"/>
      <c r="B29" s="46"/>
      <c r="C29" s="62"/>
      <c r="D29" s="58"/>
      <c r="E29" s="46"/>
      <c r="F29" s="62"/>
      <c r="G29" s="58"/>
      <c r="H29" s="46"/>
      <c r="I29" s="64"/>
      <c r="J29" s="59"/>
      <c r="K29" s="10"/>
    </row>
    <row r="31" spans="1:11" ht="33" customHeight="1" x14ac:dyDescent="0.3">
      <c r="A31" s="69"/>
      <c r="B31" s="41"/>
      <c r="C31" s="41"/>
      <c r="D31" s="41"/>
      <c r="E31" s="41"/>
      <c r="F31" s="41"/>
      <c r="G31" s="41"/>
      <c r="H31" s="41"/>
      <c r="I31" s="41"/>
      <c r="J31" s="41"/>
    </row>
    <row r="33" spans="1:10" ht="16.2" customHeight="1" x14ac:dyDescent="0.3">
      <c r="A33" s="80" t="s">
        <v>234</v>
      </c>
      <c r="B33" s="41"/>
      <c r="C33" s="41"/>
      <c r="D33" s="41"/>
      <c r="E33" s="41"/>
      <c r="F33" s="41"/>
      <c r="G33" s="41"/>
      <c r="H33" s="41"/>
      <c r="I33" s="41"/>
      <c r="J33" s="41"/>
    </row>
    <row r="34" spans="1:10" ht="16.2" customHeight="1" thickBot="1" x14ac:dyDescent="0.35"/>
    <row r="35" spans="1:10" ht="16.2" customHeight="1" x14ac:dyDescent="0.3">
      <c r="A35" s="7" t="s">
        <v>26</v>
      </c>
      <c r="B35" s="84" t="s">
        <v>235</v>
      </c>
      <c r="C35" s="66"/>
      <c r="D35" s="66"/>
      <c r="E35" s="66"/>
      <c r="F35" s="66"/>
      <c r="G35" s="67"/>
      <c r="H35" s="85" t="s">
        <v>236</v>
      </c>
      <c r="I35" s="66"/>
      <c r="J35" s="82"/>
    </row>
    <row r="36" spans="1:10" ht="48" customHeight="1" x14ac:dyDescent="0.3">
      <c r="A36" s="21" t="s">
        <v>237</v>
      </c>
      <c r="B36" s="63" t="s">
        <v>238</v>
      </c>
      <c r="C36" s="58"/>
      <c r="D36" s="58"/>
      <c r="E36" s="58"/>
      <c r="F36" s="58"/>
      <c r="G36" s="46"/>
      <c r="H36" s="57"/>
      <c r="I36" s="58"/>
      <c r="J36" s="59"/>
    </row>
    <row r="37" spans="1:10" ht="48" customHeight="1" x14ac:dyDescent="0.3">
      <c r="A37" s="21" t="s">
        <v>239</v>
      </c>
      <c r="B37" s="63" t="s">
        <v>240</v>
      </c>
      <c r="C37" s="58"/>
      <c r="D37" s="58"/>
      <c r="E37" s="58"/>
      <c r="F37" s="58"/>
      <c r="G37" s="46"/>
      <c r="H37" s="57"/>
      <c r="I37" s="58"/>
      <c r="J37" s="59"/>
    </row>
    <row r="38" spans="1:10" ht="48" customHeight="1" x14ac:dyDescent="0.3">
      <c r="A38" s="21" t="s">
        <v>241</v>
      </c>
      <c r="B38" s="63" t="s">
        <v>242</v>
      </c>
      <c r="C38" s="58"/>
      <c r="D38" s="58"/>
      <c r="E38" s="58"/>
      <c r="F38" s="58"/>
      <c r="G38" s="46"/>
      <c r="H38" s="57"/>
      <c r="I38" s="58"/>
      <c r="J38" s="59"/>
    </row>
    <row r="39" spans="1:10" ht="48" customHeight="1" x14ac:dyDescent="0.3">
      <c r="A39" s="21" t="s">
        <v>243</v>
      </c>
      <c r="B39" s="63" t="s">
        <v>244</v>
      </c>
      <c r="C39" s="58"/>
      <c r="D39" s="58"/>
      <c r="E39" s="58"/>
      <c r="F39" s="58"/>
      <c r="G39" s="46"/>
      <c r="H39" s="57"/>
      <c r="I39" s="58"/>
      <c r="J39" s="59"/>
    </row>
    <row r="40" spans="1:10" ht="48" customHeight="1" x14ac:dyDescent="0.3">
      <c r="A40" s="22"/>
      <c r="B40" s="61"/>
      <c r="C40" s="58"/>
      <c r="D40" s="58"/>
      <c r="E40" s="58"/>
      <c r="F40" s="58"/>
      <c r="G40" s="46"/>
      <c r="H40" s="57"/>
      <c r="I40" s="58"/>
      <c r="J40" s="59"/>
    </row>
    <row r="41" spans="1:10" ht="48" customHeight="1" x14ac:dyDescent="0.3">
      <c r="A41" s="22"/>
      <c r="B41" s="61"/>
      <c r="C41" s="58"/>
      <c r="D41" s="58"/>
      <c r="E41" s="58"/>
      <c r="F41" s="58"/>
      <c r="G41" s="46"/>
      <c r="H41" s="57"/>
      <c r="I41" s="58"/>
      <c r="J41" s="59"/>
    </row>
    <row r="42" spans="1:10" ht="48" customHeight="1" x14ac:dyDescent="0.3">
      <c r="A42" s="22"/>
      <c r="B42" s="61"/>
      <c r="C42" s="58"/>
      <c r="D42" s="58"/>
      <c r="E42" s="58"/>
      <c r="F42" s="58"/>
      <c r="G42" s="46"/>
      <c r="H42" s="57"/>
      <c r="I42" s="58"/>
      <c r="J42" s="59"/>
    </row>
    <row r="43" spans="1:10" ht="48" customHeight="1" x14ac:dyDescent="0.3">
      <c r="A43" s="22"/>
      <c r="B43" s="61"/>
      <c r="C43" s="58"/>
      <c r="D43" s="58"/>
      <c r="E43" s="58"/>
      <c r="F43" s="58"/>
      <c r="G43" s="46"/>
      <c r="H43" s="57"/>
      <c r="I43" s="58"/>
      <c r="J43" s="59"/>
    </row>
    <row r="44" spans="1:10" ht="48" customHeight="1" x14ac:dyDescent="0.3">
      <c r="A44" s="22"/>
      <c r="B44" s="61"/>
      <c r="C44" s="58"/>
      <c r="D44" s="58"/>
      <c r="E44" s="58"/>
      <c r="F44" s="58"/>
      <c r="G44" s="46"/>
      <c r="H44" s="57"/>
      <c r="I44" s="58"/>
      <c r="J44" s="59"/>
    </row>
    <row r="45" spans="1:10" ht="48" customHeight="1" x14ac:dyDescent="0.3">
      <c r="A45" s="22"/>
      <c r="B45" s="61"/>
      <c r="C45" s="58"/>
      <c r="D45" s="58"/>
      <c r="E45" s="58"/>
      <c r="F45" s="58"/>
      <c r="G45" s="46"/>
      <c r="H45" s="57"/>
      <c r="I45" s="58"/>
      <c r="J45" s="59"/>
    </row>
    <row r="46" spans="1:10" ht="49.2" customHeight="1" thickBot="1" x14ac:dyDescent="0.35">
      <c r="A46" s="23"/>
      <c r="B46" s="70"/>
      <c r="C46" s="71"/>
      <c r="D46" s="71"/>
      <c r="E46" s="71"/>
      <c r="F46" s="71"/>
      <c r="G46" s="72"/>
      <c r="H46" s="73"/>
      <c r="I46" s="74"/>
      <c r="J46" s="75"/>
    </row>
    <row r="48" spans="1:10" ht="102" customHeight="1" x14ac:dyDescent="0.3">
      <c r="A48" s="69" t="s">
        <v>245</v>
      </c>
      <c r="B48" s="41"/>
      <c r="C48" s="41"/>
      <c r="D48" s="41"/>
      <c r="E48" s="41"/>
      <c r="F48" s="41"/>
      <c r="G48" s="41"/>
      <c r="H48" s="41"/>
      <c r="I48" s="41"/>
      <c r="J48" s="41"/>
    </row>
    <row r="51" spans="1:10" x14ac:dyDescent="0.3">
      <c r="A51" s="76" t="s">
        <v>246</v>
      </c>
      <c r="B51" s="41"/>
      <c r="C51" s="41"/>
      <c r="D51" s="41"/>
      <c r="E51" s="79"/>
      <c r="F51" s="41"/>
      <c r="G51" s="41"/>
      <c r="H51" s="41"/>
      <c r="I51" s="41"/>
      <c r="J51" s="41"/>
    </row>
    <row r="53" spans="1:10" x14ac:dyDescent="0.3">
      <c r="A53" s="76" t="s">
        <v>247</v>
      </c>
      <c r="B53" s="41"/>
      <c r="C53" s="41"/>
      <c r="D53" s="41"/>
      <c r="E53" s="79"/>
      <c r="F53" s="41"/>
      <c r="G53" s="41"/>
      <c r="H53" s="41"/>
      <c r="I53" s="41"/>
      <c r="J53" s="41"/>
    </row>
    <row r="100" spans="1:1" ht="15.6" x14ac:dyDescent="0.3">
      <c r="A100" t="s">
        <v>248</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2025-04-08T12:43:54Z</dcterms:modified>
</cp:coreProperties>
</file>