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jarusauskaite\Desktop\MANO PIRKIMAI\SUTARTYS\RŠL-3532-5 Medicinos įranga (Oftalmologinis chirurginis mikroskopas)\SUTARTIS\"/>
    </mc:Choice>
  </mc:AlternateContent>
  <xr:revisionPtr revIDLastSave="0" documentId="13_ncr:1_{17A5610E-5980-4676-84F0-E94C827FB337}" xr6:coauthVersionLast="47" xr6:coauthVersionMax="47" xr10:uidLastSave="{00000000-0000-0000-0000-000000000000}"/>
  <bookViews>
    <workbookView xWindow="-108" yWindow="-108" windowWidth="23256" windowHeight="12456" xr2:uid="{00000000-000D-0000-FFFF-FFFF00000000}"/>
  </bookViews>
  <sheets>
    <sheet name="Pasiūlymas "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1" l="1"/>
  <c r="G21" i="1"/>
  <c r="G85" i="1"/>
  <c r="F50" i="1"/>
  <c r="C46" i="1"/>
  <c r="C42" i="1"/>
  <c r="C38" i="1"/>
  <c r="C34" i="1"/>
  <c r="F85" i="1" l="1"/>
  <c r="F86" i="1" s="1"/>
  <c r="G84" i="1"/>
</calcChain>
</file>

<file path=xl/sharedStrings.xml><?xml version="1.0" encoding="utf-8"?>
<sst xmlns="http://schemas.openxmlformats.org/spreadsheetml/2006/main" count="192" uniqueCount="181">
  <si>
    <t>MEDICINOS ĮRANGA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</si>
  <si>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</si>
  <si>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</si>
  <si>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</si>
  <si>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</si>
  <si>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</si>
  <si>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</si>
  <si>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</si>
  <si>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</si>
  <si>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</si>
  <si>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</si>
  <si>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</si>
  <si>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</si>
  <si>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</si>
  <si>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</si>
  <si>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</si>
  <si>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</si>
  <si>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</si>
  <si>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</si>
  <si>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</si>
  <si>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</si>
  <si>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</si>
  <si>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</si>
  <si>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</si>
  <si>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</si>
  <si>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</si>
  <si>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</si>
  <si>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Įrangos papildoma funkcija</t>
  </si>
  <si>
    <t>KT1.1. balo reikšmė (Taip/Ne)</t>
  </si>
  <si>
    <t>KT1.2.</t>
  </si>
  <si>
    <t>KT1.2. balo reikšmė (Taip/Ne)</t>
  </si>
  <si>
    <t>KT1.3.</t>
  </si>
  <si>
    <t>KT1.3. balo reikšmė (Taip/Ne)</t>
  </si>
  <si>
    <t>KT1.4.</t>
  </si>
  <si>
    <t>Siūlomas garantinis terminas</t>
  </si>
  <si>
    <t>KT1.4. balo reikšmė (ne mažiau nei 2 ir ne daugiau nei 4)</t>
  </si>
  <si>
    <t>Tiekėjo pasiūlymas:</t>
  </si>
  <si>
    <t>Nr.</t>
  </si>
  <si>
    <t>Pavadinimas</t>
  </si>
  <si>
    <t>Kiekis</t>
  </si>
  <si>
    <t>Mato vienetas</t>
  </si>
  <si>
    <t>Kaina be PVM, Eur</t>
  </si>
  <si>
    <t>Suma be PVM, Eur</t>
  </si>
  <si>
    <t>Gamintojas, modelis</t>
  </si>
  <si>
    <t>Siūlomos techninės charakteristikos ir atitikimo techniniams reikalavimams patvirtinimas su nuoroda į kartu su pasiūlymu pateikto dokumento puslapį. Pildo tiekėjas↓</t>
  </si>
  <si>
    <t>1.1.</t>
  </si>
  <si>
    <t>Oftalmologinis chirurginis mikroskopas</t>
  </si>
  <si>
    <t>Kompl.</t>
  </si>
  <si>
    <t>1.1.1.</t>
  </si>
  <si>
    <t>Paskirtis (taikymas) - skirtas akių operacijoms atlikti;</t>
  </si>
  <si>
    <t>1.1.2.</t>
  </si>
  <si>
    <t>Reikalavimai stovui - 1. Mobilus, grindinis; 2. Stovo pagrindas su 4 ratukais ir stabdžiais;</t>
  </si>
  <si>
    <t>1.1.3.</t>
  </si>
  <si>
    <t>Valdymo ir kontrolės sąsaja - prisilietimu valdomas ekranas;</t>
  </si>
  <si>
    <t>1.1.4.</t>
  </si>
  <si>
    <t>Mikroskopo režimų išsaugojimas - būtina galimybė išsaugoti prietaiso atmintyje ne mažiau 5 chirurgų ar procedūrų nustatymų: pradinį didinimą, varikliukų greičius, koja valdomos kontrolinės panelės bei rankenų valdymo konfigūraciją;</t>
  </si>
  <si>
    <t>1.1.5.</t>
  </si>
  <si>
    <t>Mikroskopo valdymas - mikroskopo funkcijos turi būti valdomos belaidžiu kojiniu jungikliu (komplektuojamu kartu su laidu, esant gedimo atvejui) bei rankenomis;</t>
  </si>
  <si>
    <t>1.1.6.</t>
  </si>
  <si>
    <t>Maksimalus pasiekiamas atstumas - ne mažiau kaip 130 cm (nuo stovo( arba nuo stovo centrinės ašies) iki objektyvo);</t>
  </si>
  <si>
    <t>1.1.7.</t>
  </si>
  <si>
    <t>Pakabinimo alkūnės sukimosi kampas - ne mažiau kaip 270 laipsnių;</t>
  </si>
  <si>
    <t>1.1.8.</t>
  </si>
  <si>
    <t>Nešančiosios alkūnės sukimosi kampas - ne mažiau kaip 270 laipsnių;</t>
  </si>
  <si>
    <t>1.1.9.</t>
  </si>
  <si>
    <t>Mikroskopo sukimosi kampas apie vertikalią ašį - ne mažiau kaip 270 laipsnių;</t>
  </si>
  <si>
    <t>1.1.10.</t>
  </si>
  <si>
    <t>Mikroskopo pakėlimo kampas: į priekį ne mažiau nei +90 laipsnių; atgal ne mažiau nei -15 laipsnių;</t>
  </si>
  <si>
    <t>1.1.11.</t>
  </si>
  <si>
    <t>Pagrindinis mikroskopas - apochromatinė optikos sistema (arba pilnai apochromatiškai koreguota optikos sistema);</t>
  </si>
  <si>
    <t>1.1.12.</t>
  </si>
  <si>
    <t>Motorizuota fokusavimo sritis - ne mažiau kaip 50 mm;</t>
  </si>
  <si>
    <t>1.1.13.</t>
  </si>
  <si>
    <t>Pagrindinio mikroskopo bendras didinimas - keičiamas ne siauresnėse ribose kaip nuo 5,1x iki 21x;</t>
  </si>
  <si>
    <t>1.1.14.</t>
  </si>
  <si>
    <t>Binokuliarinio vamzdžio keičiamas kampas - lankstomas aukštyn, žemyn.</t>
  </si>
  <si>
    <t>1.1.15.</t>
  </si>
  <si>
    <t>Okuliarai chirurgui - okuliaras 10x ± 0,5x arba 12,5x ± 0,5x (pagal siūlomos prekės gamintojo rekomendacijas);</t>
  </si>
  <si>
    <t>1.1.16.</t>
  </si>
  <si>
    <t>Objektyvo židinio nuotolis - 200 ± 5 mm, arba 175 ± 5 mm (pagal siūlomos prekės gamintojo rekomendacijas);</t>
  </si>
  <si>
    <t>1.1.17.</t>
  </si>
  <si>
    <t>Asistento mikroskopas (binokuliaras): reikalavimai asistento binokuliarui - integruotas (arba kartu sujungtas), stereoskopinio vaizdo;</t>
  </si>
  <si>
    <t>1.1.18.</t>
  </si>
  <si>
    <t>Asistento binokuliaro reguliavimas - galimybė persukti asistento binokuliarą tiek į dešinę,  tiek į kairę pusę chirurgo binokuliaro atžvilgiu;</t>
  </si>
  <si>
    <t>1.1.19.</t>
  </si>
  <si>
    <t>Asistento okuliarai - okuliaras 10x ± 0,5x arba 12,5x ± 0,5x (pagal siūlomos prekės gamintojo rekomendacijas);</t>
  </si>
  <si>
    <t>1.1.20.</t>
  </si>
  <si>
    <t>XY koordinačių valdymo blokas - judėjimo ribos ne mažiau kaip 60mm x 60mm;</t>
  </si>
  <si>
    <t>1.1.21.</t>
  </si>
  <si>
    <t>„Anuliavimo“ mygtukas - X-Y ir fokuso automatiniam grąžinimui į pradinę (arba nulinę, arba standartinę) padėtį;</t>
  </si>
  <si>
    <t>1.1.22.</t>
  </si>
  <si>
    <t>Stereo koaksialinė apšvietimo sistema (arba raudono akių dugno reflekso sustiprinimo sistema, arba kita lygiavertė sistema) - integruota stereo koaksialinė apšvietimo sistema (arba integruota raudono akių dugno reflekso sustiprinimo sistema, arba kita lygiavertė sistema).</t>
  </si>
  <si>
    <t>1.1.23.</t>
  </si>
  <si>
    <t>Reikalavimai šviesos šaltiniui - šviesos šaltinio technologija LED arba lygiavertė;</t>
  </si>
  <si>
    <t>1.1.24.</t>
  </si>
  <si>
    <t>Filtrai - 1. Filtras įgalinantis pereiti į apšvietimo spektrą, analogišką halogeniniam apšvietimui arba reguliuojamas šviesos ryškumas su halogeninei lempai būdinga spalvų temperatūra; 2. UV filtras;</t>
  </si>
  <si>
    <t>1.1.25.</t>
  </si>
  <si>
    <t>Apšvietimo intensyvumo reguliavimas - kojiniu pedalu;</t>
  </si>
  <si>
    <t>1.1.26.</t>
  </si>
  <si>
    <t>Vaizdo kamera - 1. Integruota arba prijungta per vaizdo šakotuvą; 2. Skiriamoji geba ne mažiau kaip (1280 x 720) pikselių (ne prasčiau kaip HD).</t>
  </si>
  <si>
    <t>1.1.27.</t>
  </si>
  <si>
    <t>Operacinių vaizdų įrašymo (arba mikroskopo vaizdų įrašymo ir valdymo, arba kita lygiavertė) sistema: ekranas - prisilietimui jautrus; spalvotas; įstrižainė ne mažiau kaip 45 cm; HD (ar lygiavertės) raiškos vaizdo įrašymas ir išsaugojimas integruotame kietame diske su galimybe vaizdą perkelti ir išsaugoti išorinėje USB (arba lygiavertėje) laikmenoje. Informacijos laikmenos - integruotas ne mažiau kaip 1 TB kietasis diskas; montavimas - ant reguliuojamos padėties alkūnės ant mikroskopo stovo; belaidis kojinio valdymo įrenginys - būtina;</t>
  </si>
  <si>
    <t>1.1.28.</t>
  </si>
  <si>
    <t>Oftalmologinio chirurginio mikroskopo komplekto žymėjimas CE ženklu - būtinas. Kartu su prekėmis pateikiama galiojančio CE sertifikato arba gamintojo EB atitikties deklaracijos pagal Europos Parlamento ir Tarybos reglamentą (ES) 2017/745 dėl medicinos priemonių kopija originalo kalba kartu su vertimu į lietuvių kalbą.</t>
  </si>
  <si>
    <t>1.1.29.</t>
  </si>
  <si>
    <t>Kartu su prietaisu pateikiama dokumentacija  -1. Naudojimo instrukcija lietuvių ir anglų kalba; 2. Serviso dokumentacija lietuvių arba anglų kalba;</t>
  </si>
  <si>
    <t>1.1.30.</t>
  </si>
  <si>
    <t>Garantinio aptarnavimo laikotarpis - ne mažiau kaip 2 metai. Garantinio laikotarpio metu garantuojamas nemokamas siūlomų prekių remontas, įskaitant, bet neapsiribojant remontui atlikti reikalingas detales bei medžiagas, techninę apžiūrą bei techninės būklės patikrinimą (gamintojo rekomenduojamu periodiškumu), įskaitant techninei priežiūrai atlikti reikalingas detales ir medžiagas.</t>
  </si>
  <si>
    <t>1.1.31.</t>
  </si>
  <si>
    <t>Įrangos pristatymas, iškrovimas, pervežimas į instaliavimo vietą, instaliavimas, po instaliavimo likusių įpakavimo medžiagų išvežimas (utilizavimas): įrangos pristatymo, iškrovimo, pervežimo į instaliavimo vietą, instaliavimo, po instaliavimo likusių įpakavimo medžiagų išvežimo (utilizavimo) išlaidos įskaičiuotos į pasiūlymo kainą.</t>
  </si>
  <si>
    <t>1.1.32.</t>
  </si>
  <si>
    <t>Medicininio personalo apmokymas - medicininio personalo apmokymas naudoti įrangą įskaičiuotas į pasiūlymo kainą.</t>
  </si>
  <si>
    <t>1.1.33.</t>
  </si>
  <si>
    <t>Tiekėjas turi užtikrinti galimybę įsigyti siūlomos prekės originalias (arba joms lygiavertes) atsargines dalis (jų tiekimą rinkai) ne trumpiau kaip 5 metus nuo prekės garantinio laikotarpio pabaigos, išskyrus atvejus, kai siūlomos prekės originalios (arba joms lygiavertės) atsarginės dalys dėl objektyvių priežasčių negali būti tiekiamos Lietuvos Respublikos rinkai (būtinas tiekėjo ir /arba gamintojo atitinkamas patvirtinimas). Pastaba: Reikalavimas taikomas vadovaujantis Lietuvos Respublikos aplinkos ministro 2022 m. gruodžio 13 d. įsakymu Nr. D1-401 patvirtinto aplinkos apsaugos kriterijų taikymo, vykdant žaliuosius pirkimus, tvarkos aprašo II skyriaus 4.4.4.4 punktu - atitiktį reikalavimams įrodantys dokumentai teikiami su pasiūlymu: tiekėjo deklaracija arba kiti lygiaverčiai įrodymai, kuriuose nurodomas konkretus laikotarpis ne trumpesnis kaip 5 metai.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</si>
  <si>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</si>
  <si>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</si>
  <si>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</si>
  <si>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</si>
  <si>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</si>
  <si>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</si>
  <si>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</si>
  <si>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</si>
  <si>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</si>
  <si>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</si>
  <si>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</si>
  <si>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</si>
  <si>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</si>
  <si>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</si>
  <si>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</si>
  <si>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</si>
  <si>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</si>
  <si>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</si>
  <si>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</si>
  <si>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</si>
  <si>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</si>
  <si>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</si>
  <si>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</si>
  <si>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</si>
  <si>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</si>
  <si>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</si>
  <si>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</si>
  <si>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</si>
  <si>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RŠL-3532-5 2025-03-25 13:08:49</t>
  </si>
  <si>
    <t>Mažeikiai</t>
  </si>
  <si>
    <t>Gamintojas - Haag-Streit AG, modelis - HS Hi-R NEO 900A</t>
  </si>
  <si>
    <t>Skirtas akių operacijoms atlikti. Žr. Bukletas.pdf 2, 3 psl.</t>
  </si>
  <si>
    <t xml:space="preserve">Oftalmologinio chirurginio mikroskopo komplektas žymimas CE ženklu. Žr. Atitikties deklaracija.pdf. </t>
  </si>
  <si>
    <t>Asistento binokuliaro reguliavimas galima persukti asistento binokuliarą tiek į dešinę, tiek į kairę pusę chirurgo binokuliaro atžvilgiu. Žr.Bukletas.pdf 1, 4 psl.</t>
  </si>
  <si>
    <t>Asistento binokuliaras: kartu sujungtas, Stereoskopinio vaizdo. Žr.Bukletas.pdf 4 psl.</t>
  </si>
  <si>
    <t>Integruota raudono akių dugno reflekso sustiprinimo sistema. Žr.Bukletas.pdf 4 psl.</t>
  </si>
  <si>
    <t>Mikroskopo funkcijos yra valdomos belaidžiu kojiniu jungikliu (komplektuojamu kartu su laidu, esant gedimo atvejui) bei rankenomis. Žr.Bukletas.pdf 3,5, 14, 15 psl.</t>
  </si>
  <si>
    <t>Prisilietimu valdomas ekranas. Žr. Bukletas.pdf 6 psl.</t>
  </si>
  <si>
    <t>Apšvietimo intensyvumo reguliavimas kojiniu pedalu. Žr. Bukletas.pdf 20 psl.</t>
  </si>
  <si>
    <t>Filtrai:  1. Filtras įgalinantis pereiti į apšvietimo spektrą, analogišką halogeniniam apšvietimui; 
2.	UV filtras. Žr. Bukletas.pdf 19 psl.</t>
  </si>
  <si>
    <t>„Anuliavimo“ mygtukas X-Y ir fokuso automatiniam grąžinimui į pradinę, standartinę padėtį. Žr. Bukletas.pdf  18 psl.</t>
  </si>
  <si>
    <t>Yra galimybė išsaugoti prietaiso atmintyje 5 chirurgų ir procedūrų nustatymų: pradinį didinimą, varikliukų greičius, koja valdomos kontrolinės panelės bei rankenų valdymo konfigūraciją. Žr. Bukletas.pdf  11,13 psl.</t>
  </si>
  <si>
    <t>Pagrindinis mikroskopas: Apochromatinė optikos sistema. Žr. Bukletas.pdf 8 psl.</t>
  </si>
  <si>
    <t>Motorizuota fokusavimo sritis 50 mm. Žr. Bukletas.pdf 8, 16 psl.</t>
  </si>
  <si>
    <t>Pagrindinio mikroskopo bendras didinimas keičiamas ribose nuo 3,9x iki 23,2x. Žr. Bukletas.pdf 8,17 psl.</t>
  </si>
  <si>
    <t>Okuliarai chirurgui: Okuliaras 10x  Žr. Bukletas.pdf 8 psl.</t>
  </si>
  <si>
    <t>Asistento okuliarai: Okuliaras 12,5x . Žr. Bukletas.pdf 8 psl.</t>
  </si>
  <si>
    <t>Mikroskopo pakėlimo kampas: 1. Į priekį +90°; 2. Atgal -70°. Žr. Bukletas.pdf 8 psl.</t>
  </si>
  <si>
    <t>Mikroskopo sukimosi kampas apie vertikalią ašį +-270  (540 laipsnių)laipsnių.  Žr. Bukletas.pdf  8,16 psl.</t>
  </si>
  <si>
    <t>XY koordinačių valdymo blokas judėjimo ribos 60mm x 60mm. Žr. Bukletas.pdf 8 psl.</t>
  </si>
  <si>
    <t>Pakabinimo alkūnės sukimosi kampas  270 laipsnių. Žr. Bukletas.pdf 8 psl.</t>
  </si>
  <si>
    <t>Nešančiosios alkūnės sukimosi kampas 270 laipsnių. Žr. Bukletas.pdf 8 psl.</t>
  </si>
  <si>
    <t xml:space="preserve"> Maksimalus pasiekiamas atstumas 132 cm ( nuo stovo centrinės ašies iki objektyvo). Žr. Bukletas.pdf 8 psl.</t>
  </si>
  <si>
    <t>Šviesos šaltinio technologija LED. Žr. Bukletas.pdf 8 psl.</t>
  </si>
  <si>
    <t>1. Mobilus, grindinis; 2. Stovo pagrindas su 4 ratukais ir stabdžiais; Žr. Bukletas.pdf  3 psl.</t>
  </si>
  <si>
    <t>Binokuliarinio vamzdžio keičiamas kampas lankstomas aukštyn, žemyn.Žr. Bukletas.pdf 8 psl.</t>
  </si>
  <si>
    <t>Taip</t>
  </si>
  <si>
    <t>Vaizdo kamera - 1.  Prijungta per vaizdo šakotuvą;
2. Skiriamoji geba  (1920 x 1080) pikselių  (Full HD). Žr.Bukletas.pdf 6,21, 27 psl.</t>
  </si>
  <si>
    <t>Operacinių vaizdų įrašymo sistema: Ekranas - prisilietimui jautrus; spalvotas, įstrižainė  - 54,61 cm.(21.5"),  HD raiškos vaizdo įrašymas ir išsaugojimas integruotame kietame diske su galimybe vaizdą perkelti ir išsaugoti išorinėje USB laikmenoje. Informacijos laikmenos - integruotas 2 TB kietasis diskas; montavimas - ant reguliuojamos padėties alkūnės ant mikroskopo stovo; belaidis kojinio valdymo įrenginys. Žr.Bukletas.pdf 3,6,20,22,23, 25, 29 psl.</t>
  </si>
  <si>
    <t>Kartu su prietaisu  pateikiama dokumentacija: 1. Naudojimo instrukcija lietuvių ir anglų kalba; 2. Serviso dokumentacija anglų kalba. Žr. Bukletas.pdf 30 psl.</t>
  </si>
  <si>
    <t>Garantinio aptarnavimo laikotarpis 4 metai. 
Garantinio laikotarpio metu garantuojamas nemokamas siūlomų prekių remontas, įskaitant, bet neapsiribojant remontui atlikti reikalingas detales bei medžiagas, techninę apžiūrą bei techninės būklės patikrinimą (gamintojo rekomenduojamu periodiškumu), įskaitant techninei priežiūrai atlikti reikalingas detales ir medžiagas. Žr. Bukletas.pdf 30 psl.</t>
  </si>
  <si>
    <t>Įrangos pristatymas, iškrovimas, pervežimas į instaliavimo vietą, instaliavimas, po instaliavimo likusių įpakavimo medžiagų išvežimas (utilizavimas). Įrangos pristatymo, iškrovimo, pervežimo į instaliavimo vietą, instaliavimo, po instaliavimo likusių įpakavimo medžiagų išvežimo (utilizavimo) išlaidos įskaičiuotos į pasiūlymo kainą. Žr. Bukletas.pdf 30 psl.</t>
  </si>
  <si>
    <t>Medicininio personalo apmokymas naudoti įrangą įskaičiuotas į pasiūlymo kainą. Žr. Bukletas.pdf 30 psl.</t>
  </si>
  <si>
    <t>Tiekėjas  užtikrina galimybę įsigyti siūlomos prekės originalias (arba joms lygiavertes) atsargines dalis (jų tiekimą rinkai)  5 metus nuo prekės garantinio laikotarpio pabaigos, išskyrus atvejus, kai siūlomos prekės originalios (arba joms lygiavertės) atsarginės dalys dėl objektyvių priežasčių negali būti tiekiamos Lietuvos Respublikos rinkai. Žr. Bukletas.pdf 30 psl.</t>
  </si>
  <si>
    <t>20250410_01</t>
  </si>
  <si>
    <t>Objektyvo židinio nuotolis 175 mm. Žr. Bukletas.pdf 16 psl.</t>
  </si>
  <si>
    <t>SPECIALIŲJŲ SUTARTIES SĄLYGŲ 1 PRIEDAS "PASIŪLYMAS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</si>
</sst>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indexed="8"/>
      </top>
      <bottom style="thin">
        <color indexed="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2">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2" xfId="0" applyFont="1" applyFill="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2" fillId="4" borderId="22" xfId="0" applyFont="1" applyFill="1" applyBorder="1"/>
    <xf numFmtId="0" fontId="2" fillId="5" borderId="22" xfId="0" applyFont="1" applyFill="1" applyBorder="1" applyProtection="1">
      <protection locked="0"/>
    </xf>
    <xf numFmtId="0" fontId="2" fillId="4" borderId="22" xfId="0" applyFont="1" applyFill="1" applyBorder="1" applyProtection="1">
      <protection locked="0"/>
    </xf>
    <xf numFmtId="0" fontId="3" fillId="4" borderId="22" xfId="0" applyFont="1" applyFill="1" applyBorder="1"/>
    <xf numFmtId="0" fontId="2" fillId="6" borderId="22" xfId="0" applyFont="1" applyFill="1" applyBorder="1" applyProtection="1">
      <protection locked="0"/>
    </xf>
    <xf numFmtId="0" fontId="2" fillId="3" borderId="7"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4" borderId="6" xfId="0" applyFont="1" applyFill="1" applyBorder="1" applyAlignment="1">
      <alignment horizontal="center" vertical="center" wrapText="1"/>
    </xf>
    <xf numFmtId="0" fontId="2" fillId="5" borderId="6"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4" borderId="22" xfId="0" applyFont="1" applyFill="1" applyBorder="1" applyAlignment="1">
      <alignment wrapText="1"/>
    </xf>
    <xf numFmtId="0" fontId="3" fillId="4" borderId="22" xfId="0" applyFont="1" applyFill="1" applyBorder="1" applyAlignment="1">
      <alignment horizontal="center" vertical="center"/>
    </xf>
    <xf numFmtId="0" fontId="3" fillId="4" borderId="22" xfId="0" applyFont="1" applyFill="1" applyBorder="1" applyAlignment="1">
      <alignment horizontal="center" vertical="center" wrapText="1"/>
    </xf>
    <xf numFmtId="0" fontId="1" fillId="4" borderId="22" xfId="0" applyFont="1" applyFill="1" applyBorder="1" applyAlignment="1">
      <alignment wrapText="1"/>
    </xf>
    <xf numFmtId="14" fontId="2" fillId="5" borderId="1" xfId="0" applyNumberFormat="1"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5" borderId="22" xfId="0" applyFont="1" applyFill="1" applyBorder="1" applyProtection="1">
      <protection locked="0"/>
    </xf>
    <xf numFmtId="0" fontId="1" fillId="5" borderId="22" xfId="0" applyFont="1" applyFill="1" applyBorder="1" applyAlignment="1" applyProtection="1">
      <alignment wrapText="1"/>
      <protection locked="0"/>
    </xf>
    <xf numFmtId="0" fontId="6" fillId="5" borderId="22" xfId="0" applyFont="1" applyFill="1" applyBorder="1" applyAlignment="1" applyProtection="1">
      <alignment wrapText="1"/>
      <protection locked="0"/>
    </xf>
    <xf numFmtId="0" fontId="2" fillId="2" borderId="0" xfId="0" applyFont="1" applyFill="1"/>
    <xf numFmtId="0" fontId="2" fillId="2" borderId="0" xfId="0" applyFont="1" applyFill="1" applyAlignment="1">
      <alignment vertical="center" wrapText="1"/>
    </xf>
    <xf numFmtId="0" fontId="2" fillId="5" borderId="2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5" xfId="0" applyFont="1" applyFill="1" applyBorder="1" applyAlignment="1" applyProtection="1">
      <alignment horizontal="center" vertical="center" wrapText="1"/>
      <protection locked="0"/>
    </xf>
    <xf numFmtId="49" fontId="4" fillId="2" borderId="25" xfId="0" applyNumberFormat="1" applyFont="1" applyFill="1" applyBorder="1" applyAlignment="1">
      <alignment horizontal="left" vertical="center" wrapText="1"/>
    </xf>
    <xf numFmtId="49" fontId="4" fillId="2" borderId="26" xfId="0" applyNumberFormat="1" applyFont="1" applyFill="1" applyBorder="1" applyAlignment="1">
      <alignment horizontal="left" vertical="center" wrapText="1"/>
    </xf>
    <xf numFmtId="0" fontId="3" fillId="2" borderId="0" xfId="0" applyFont="1" applyFill="1"/>
    <xf numFmtId="0" fontId="2" fillId="2" borderId="15" xfId="0" applyFont="1" applyFill="1" applyBorder="1" applyAlignment="1">
      <alignment vertical="center" wrapText="1"/>
    </xf>
    <xf numFmtId="0" fontId="2" fillId="2" borderId="14" xfId="0" applyFont="1" applyFill="1" applyBorder="1" applyAlignment="1">
      <alignment vertical="center" wrapText="1"/>
    </xf>
    <xf numFmtId="49" fontId="4" fillId="2" borderId="28" xfId="0" applyNumberFormat="1" applyFont="1" applyFill="1" applyBorder="1" applyAlignment="1">
      <alignment horizontal="left" vertical="center"/>
    </xf>
    <xf numFmtId="49" fontId="4" fillId="2" borderId="29" xfId="0" applyNumberFormat="1" applyFont="1" applyFill="1" applyBorder="1" applyAlignment="1">
      <alignment horizontal="left" vertical="center"/>
    </xf>
    <xf numFmtId="0" fontId="2" fillId="5" borderId="30"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49" fontId="4" fillId="2" borderId="35"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0" fontId="2" fillId="4" borderId="36" xfId="0" applyFont="1" applyFill="1" applyBorder="1" applyAlignment="1">
      <alignment vertical="center" wrapText="1"/>
    </xf>
    <xf numFmtId="0" fontId="2" fillId="4" borderId="37"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33" xfId="0" applyFont="1" applyFill="1" applyBorder="1" applyAlignment="1">
      <alignment vertical="center" wrapText="1"/>
    </xf>
    <xf numFmtId="0" fontId="2" fillId="2" borderId="34" xfId="0" applyFont="1" applyFill="1" applyBorder="1" applyAlignment="1">
      <alignment vertical="center" wrapText="1"/>
    </xf>
    <xf numFmtId="0" fontId="2" fillId="3" borderId="7" xfId="0" applyFont="1" applyFill="1" applyBorder="1" applyAlignment="1" applyProtection="1">
      <alignment horizontal="center" vertical="center" wrapText="1"/>
      <protection locked="0"/>
    </xf>
    <xf numFmtId="0" fontId="0" fillId="0" borderId="17"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0" fillId="0" borderId="14" xfId="0" applyBorder="1"/>
    <xf numFmtId="0" fontId="2" fillId="3" borderId="6"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0" fillId="0" borderId="12" xfId="0" applyBorder="1"/>
    <xf numFmtId="0" fontId="0" fillId="0" borderId="11" xfId="0" applyBorder="1"/>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wrapText="1"/>
    </xf>
    <xf numFmtId="0" fontId="2" fillId="2" borderId="0" xfId="0" applyFont="1" applyFill="1" applyAlignment="1">
      <alignment horizontal="right"/>
    </xf>
    <xf numFmtId="0" fontId="2" fillId="3" borderId="9" xfId="0" applyFont="1" applyFill="1" applyBorder="1" applyAlignment="1" applyProtection="1">
      <alignment horizontal="center" vertical="center" wrapText="1"/>
      <protection locked="0"/>
    </xf>
    <xf numFmtId="0" fontId="0" fillId="0" borderId="20" xfId="0" applyBorder="1"/>
    <xf numFmtId="0" fontId="5" fillId="2" borderId="0" xfId="0" applyFont="1" applyFill="1" applyAlignment="1">
      <alignment horizontal="left" vertical="top" wrapText="1"/>
    </xf>
    <xf numFmtId="0" fontId="2" fillId="2" borderId="3" xfId="0" applyFont="1" applyFill="1" applyBorder="1" applyAlignment="1">
      <alignment horizontal="center" vertical="center" wrapText="1"/>
    </xf>
    <xf numFmtId="0" fontId="2" fillId="3" borderId="0" xfId="0" applyFont="1" applyFill="1" applyProtection="1">
      <protection locked="0"/>
    </xf>
    <xf numFmtId="0" fontId="2" fillId="2" borderId="5" xfId="0" applyFont="1" applyFill="1" applyBorder="1" applyAlignment="1">
      <alignment horizontal="center" vertical="center" wrapText="1"/>
    </xf>
    <xf numFmtId="0" fontId="0" fillId="0" borderId="13" xfId="0" applyBorder="1"/>
    <xf numFmtId="0" fontId="2" fillId="3" borderId="8" xfId="0" applyFont="1" applyFill="1" applyBorder="1" applyAlignment="1" applyProtection="1">
      <alignment horizontal="center" vertical="center" wrapText="1"/>
      <protection locked="0"/>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0" fillId="0" borderId="19" xfId="0" applyBorder="1"/>
    <xf numFmtId="0" fontId="2" fillId="5" borderId="9"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2"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6"/>
  <sheetViews>
    <sheetView tabSelected="1" zoomScale="70" zoomScaleNormal="70" workbookViewId="0">
      <selection activeCell="F86" sqref="F86"/>
    </sheetView>
  </sheetViews>
  <sheetFormatPr defaultColWidth="10.796875" defaultRowHeight="14.4" x14ac:dyDescent="0.3"/>
  <cols>
    <col min="1" max="1" width="9.19921875" style="1" customWidth="1"/>
    <col min="2" max="2" width="78" style="11" customWidth="1"/>
    <col min="3" max="3" width="9.3984375" style="1" customWidth="1"/>
    <col min="4" max="4" width="13.19921875" style="1" customWidth="1"/>
    <col min="5" max="5" width="19" style="1" customWidth="1"/>
    <col min="6" max="6" width="20.296875" style="1" customWidth="1"/>
    <col min="7" max="7" width="26.59765625" style="1" customWidth="1"/>
    <col min="8" max="8" width="55.8984375" style="11" customWidth="1"/>
    <col min="9" max="15" width="25" style="1" customWidth="1"/>
    <col min="16" max="16" width="10.796875" style="1" customWidth="1"/>
    <col min="17" max="16384" width="10.796875" style="1"/>
  </cols>
  <sheetData>
    <row r="2" spans="1:6" x14ac:dyDescent="0.3">
      <c r="A2" s="12" t="s">
        <v>180</v>
      </c>
      <c r="B2" s="25"/>
    </row>
    <row r="3" spans="1:6" x14ac:dyDescent="0.3">
      <c r="B3" s="26"/>
    </row>
    <row r="4" spans="1:6" x14ac:dyDescent="0.3">
      <c r="A4" s="12" t="s">
        <v>0</v>
      </c>
      <c r="B4" s="25"/>
    </row>
    <row r="5" spans="1:6" x14ac:dyDescent="0.3">
      <c r="A5" s="2"/>
      <c r="B5" s="25"/>
    </row>
    <row r="6" spans="1:6" x14ac:dyDescent="0.3">
      <c r="A6" s="1" t="s">
        <v>1</v>
      </c>
      <c r="B6" s="27" t="s">
        <v>2</v>
      </c>
    </row>
    <row r="7" spans="1:6" x14ac:dyDescent="0.3">
      <c r="B7" s="25"/>
    </row>
    <row r="8" spans="1:6" x14ac:dyDescent="0.3">
      <c r="A8" s="3" t="s">
        <v>3</v>
      </c>
      <c r="B8" s="32">
        <v>45757</v>
      </c>
    </row>
    <row r="9" spans="1:6" x14ac:dyDescent="0.3">
      <c r="A9" s="3" t="s">
        <v>4</v>
      </c>
      <c r="B9" s="33" t="s">
        <v>178</v>
      </c>
    </row>
    <row r="10" spans="1:6" x14ac:dyDescent="0.3">
      <c r="A10" s="3" t="s">
        <v>5</v>
      </c>
      <c r="B10" s="33" t="s">
        <v>143</v>
      </c>
    </row>
    <row r="12" spans="1:6" hidden="1" x14ac:dyDescent="0.3">
      <c r="A12" s="46" t="s">
        <v>6</v>
      </c>
      <c r="B12" s="47"/>
      <c r="C12" s="42"/>
      <c r="D12" s="40"/>
      <c r="E12" s="40"/>
      <c r="F12" s="41"/>
    </row>
    <row r="13" spans="1:6" ht="16.05" hidden="1" customHeight="1" x14ac:dyDescent="0.3">
      <c r="A13" s="48" t="s">
        <v>7</v>
      </c>
      <c r="B13" s="49"/>
      <c r="C13" s="39"/>
      <c r="D13" s="40"/>
      <c r="E13" s="40"/>
      <c r="F13" s="41"/>
    </row>
    <row r="14" spans="1:6" ht="16.05" hidden="1" customHeight="1" x14ac:dyDescent="0.3">
      <c r="A14" s="53" t="s">
        <v>8</v>
      </c>
      <c r="B14" s="54"/>
      <c r="C14" s="42"/>
      <c r="D14" s="40"/>
      <c r="E14" s="40"/>
      <c r="F14" s="41"/>
    </row>
    <row r="15" spans="1:6" ht="16.05" hidden="1" customHeight="1" x14ac:dyDescent="0.3">
      <c r="A15" s="57" t="s">
        <v>9</v>
      </c>
      <c r="B15" s="58"/>
      <c r="C15" s="42"/>
      <c r="D15" s="40"/>
      <c r="E15" s="40"/>
      <c r="F15" s="41"/>
    </row>
    <row r="16" spans="1:6" ht="63" hidden="1" customHeight="1" x14ac:dyDescent="0.3">
      <c r="A16" s="43" t="s">
        <v>10</v>
      </c>
      <c r="B16" s="44"/>
      <c r="C16" s="42"/>
      <c r="D16" s="40"/>
      <c r="E16" s="40"/>
      <c r="F16" s="41"/>
    </row>
    <row r="17" spans="1:7" ht="16.05" hidden="1" customHeight="1" x14ac:dyDescent="0.3">
      <c r="A17" s="46" t="s">
        <v>11</v>
      </c>
      <c r="B17" s="47"/>
      <c r="C17" s="42"/>
      <c r="D17" s="40"/>
      <c r="E17" s="40"/>
      <c r="F17" s="41"/>
    </row>
    <row r="18" spans="1:7" ht="16.05" hidden="1" customHeight="1" x14ac:dyDescent="0.3">
      <c r="A18" s="46" t="s">
        <v>12</v>
      </c>
      <c r="B18" s="47"/>
      <c r="C18" s="42"/>
      <c r="D18" s="40"/>
      <c r="E18" s="40"/>
      <c r="F18" s="41"/>
    </row>
    <row r="19" spans="1:7" ht="48" hidden="1" customHeight="1" x14ac:dyDescent="0.3">
      <c r="A19" s="46" t="s">
        <v>13</v>
      </c>
      <c r="B19" s="47"/>
      <c r="C19" s="42"/>
      <c r="D19" s="40"/>
      <c r="E19" s="40"/>
      <c r="F19" s="41"/>
    </row>
    <row r="20" spans="1:7" ht="55.05" hidden="1" customHeight="1" x14ac:dyDescent="0.3">
      <c r="A20" s="59" t="s">
        <v>14</v>
      </c>
      <c r="B20" s="60"/>
      <c r="C20" s="42"/>
      <c r="D20" s="40"/>
      <c r="E20" s="40"/>
      <c r="F20" s="41"/>
    </row>
    <row r="21" spans="1:7" ht="70.95" hidden="1" customHeight="1" x14ac:dyDescent="0.3">
      <c r="A21" s="55" t="s">
        <v>15</v>
      </c>
      <c r="B21" s="56"/>
      <c r="C21" s="50"/>
      <c r="D21" s="51"/>
      <c r="E21" s="51"/>
      <c r="F21" s="52"/>
      <c r="G21" s="13" t="str">
        <f>IF((SUMPRODUCT(--(C21=""))&gt;0), "Privaloma užpildyti, kai taikomi pašalinimo pagrindai", "")</f>
        <v>Privaloma užpildyti, kai taikomi pašalinimo pagrindai</v>
      </c>
    </row>
    <row r="22" spans="1:7" ht="18" hidden="1" customHeight="1" x14ac:dyDescent="0.3">
      <c r="A22" s="4"/>
      <c r="B22" s="4"/>
      <c r="C22" s="5"/>
      <c r="D22" s="5"/>
      <c r="E22" s="5"/>
      <c r="F22" s="5"/>
    </row>
    <row r="23" spans="1:7" x14ac:dyDescent="0.3">
      <c r="A23" s="45" t="s">
        <v>16</v>
      </c>
      <c r="B23" s="37"/>
      <c r="C23" s="37"/>
      <c r="D23" s="37"/>
      <c r="E23" s="37"/>
      <c r="F23" s="37"/>
    </row>
    <row r="24" spans="1:7" x14ac:dyDescent="0.3">
      <c r="A24" s="37" t="s">
        <v>17</v>
      </c>
      <c r="B24" s="37"/>
      <c r="C24" s="37"/>
      <c r="D24" s="37"/>
      <c r="E24" s="37"/>
      <c r="F24" s="37"/>
    </row>
    <row r="25" spans="1:7" x14ac:dyDescent="0.3">
      <c r="A25" s="37" t="s">
        <v>18</v>
      </c>
      <c r="B25" s="37"/>
      <c r="C25" s="37"/>
      <c r="D25" s="37"/>
      <c r="E25" s="37"/>
      <c r="F25" s="37"/>
    </row>
    <row r="26" spans="1:7" x14ac:dyDescent="0.3">
      <c r="A26" s="37" t="s">
        <v>19</v>
      </c>
      <c r="B26" s="37"/>
      <c r="C26" s="37"/>
      <c r="D26" s="37"/>
      <c r="E26" s="37"/>
      <c r="F26" s="37"/>
    </row>
    <row r="27" spans="1:7" x14ac:dyDescent="0.3">
      <c r="A27" s="37" t="s">
        <v>20</v>
      </c>
      <c r="B27" s="37"/>
      <c r="C27" s="37"/>
      <c r="D27" s="37"/>
      <c r="E27" s="37"/>
      <c r="F27" s="37"/>
    </row>
    <row r="28" spans="1:7" ht="31.95" customHeight="1" x14ac:dyDescent="0.3">
      <c r="A28" s="38" t="s">
        <v>21</v>
      </c>
      <c r="B28" s="37"/>
      <c r="C28" s="37"/>
      <c r="D28" s="37"/>
      <c r="E28" s="37"/>
      <c r="F28" s="37"/>
    </row>
    <row r="29" spans="1:7" x14ac:dyDescent="0.3">
      <c r="A29" s="37" t="s">
        <v>22</v>
      </c>
      <c r="B29" s="37"/>
      <c r="C29" s="37"/>
      <c r="D29" s="37"/>
      <c r="E29" s="37"/>
      <c r="F29" s="37"/>
    </row>
    <row r="30" spans="1:7" x14ac:dyDescent="0.3">
      <c r="A30" s="13" t="s">
        <v>23</v>
      </c>
      <c r="D30" s="14"/>
    </row>
    <row r="31" spans="1:7" x14ac:dyDescent="0.3">
      <c r="A31" s="13" t="s">
        <v>24</v>
      </c>
    </row>
    <row r="32" spans="1:7" x14ac:dyDescent="0.3">
      <c r="A32" s="12" t="s">
        <v>25</v>
      </c>
    </row>
    <row r="33" spans="1:3" x14ac:dyDescent="0.3">
      <c r="A33" s="15" t="s">
        <v>26</v>
      </c>
      <c r="B33" s="28" t="s">
        <v>27</v>
      </c>
      <c r="C33" s="34" t="s">
        <v>170</v>
      </c>
    </row>
    <row r="34" spans="1:3" x14ac:dyDescent="0.3">
      <c r="B34" s="28" t="s">
        <v>28</v>
      </c>
      <c r="C34" s="17" t="str">
        <f>IF(OR(C33="Taip",C33="Ne"), C33, "")</f>
        <v>Taip</v>
      </c>
    </row>
    <row r="36" spans="1:3" x14ac:dyDescent="0.3">
      <c r="A36" s="12" t="s">
        <v>25</v>
      </c>
    </row>
    <row r="37" spans="1:3" x14ac:dyDescent="0.3">
      <c r="A37" s="15" t="s">
        <v>29</v>
      </c>
      <c r="B37" s="28" t="s">
        <v>27</v>
      </c>
      <c r="C37" s="34" t="s">
        <v>170</v>
      </c>
    </row>
    <row r="38" spans="1:3" x14ac:dyDescent="0.3">
      <c r="B38" s="28" t="s">
        <v>30</v>
      </c>
      <c r="C38" s="17" t="str">
        <f>IF(OR(C37="Taip",C37="Ne"), C37, "")</f>
        <v>Taip</v>
      </c>
    </row>
    <row r="40" spans="1:3" x14ac:dyDescent="0.3">
      <c r="A40" s="12" t="s">
        <v>25</v>
      </c>
    </row>
    <row r="41" spans="1:3" x14ac:dyDescent="0.3">
      <c r="A41" s="15" t="s">
        <v>31</v>
      </c>
      <c r="B41" s="28" t="s">
        <v>27</v>
      </c>
      <c r="C41" s="34" t="s">
        <v>170</v>
      </c>
    </row>
    <row r="42" spans="1:3" x14ac:dyDescent="0.3">
      <c r="B42" s="28" t="s">
        <v>32</v>
      </c>
      <c r="C42" s="17" t="str">
        <f>IF(OR(C41="Taip",C41="Ne"), C41, "")</f>
        <v>Taip</v>
      </c>
    </row>
    <row r="44" spans="1:3" x14ac:dyDescent="0.3">
      <c r="A44" s="12" t="s">
        <v>25</v>
      </c>
    </row>
    <row r="45" spans="1:3" x14ac:dyDescent="0.3">
      <c r="A45" s="15" t="s">
        <v>33</v>
      </c>
      <c r="B45" s="28" t="s">
        <v>34</v>
      </c>
      <c r="C45" s="16">
        <v>4</v>
      </c>
    </row>
    <row r="46" spans="1:3" x14ac:dyDescent="0.3">
      <c r="B46" s="28" t="s">
        <v>35</v>
      </c>
      <c r="C46" s="17">
        <f>SUM(C44:C45)</f>
        <v>4</v>
      </c>
    </row>
    <row r="48" spans="1:3" x14ac:dyDescent="0.3">
      <c r="A48" s="12" t="s">
        <v>36</v>
      </c>
    </row>
    <row r="49" spans="1:8" s="10" customFormat="1" ht="43.2" x14ac:dyDescent="0.3">
      <c r="A49" s="29" t="s">
        <v>37</v>
      </c>
      <c r="B49" s="30" t="s">
        <v>38</v>
      </c>
      <c r="C49" s="29" t="s">
        <v>39</v>
      </c>
      <c r="D49" s="29" t="s">
        <v>40</v>
      </c>
      <c r="E49" s="29" t="s">
        <v>41</v>
      </c>
      <c r="F49" s="29" t="s">
        <v>42</v>
      </c>
      <c r="G49" s="29" t="s">
        <v>43</v>
      </c>
      <c r="H49" s="30" t="s">
        <v>44</v>
      </c>
    </row>
    <row r="50" spans="1:8" x14ac:dyDescent="0.3">
      <c r="A50" s="15" t="s">
        <v>45</v>
      </c>
      <c r="B50" s="28" t="s">
        <v>46</v>
      </c>
      <c r="C50" s="15">
        <v>1</v>
      </c>
      <c r="D50" s="15" t="s">
        <v>47</v>
      </c>
      <c r="E50" s="19">
        <v>86890</v>
      </c>
      <c r="F50" s="15">
        <f>IF(ISBLANK(E50),"", PRODUCT(C50,E50))</f>
        <v>86890</v>
      </c>
      <c r="G50" s="34" t="s">
        <v>144</v>
      </c>
      <c r="H50" s="28"/>
    </row>
    <row r="51" spans="1:8" x14ac:dyDescent="0.3">
      <c r="A51" s="15" t="s">
        <v>48</v>
      </c>
      <c r="B51" s="28" t="s">
        <v>49</v>
      </c>
      <c r="C51" s="15"/>
      <c r="D51" s="15"/>
      <c r="E51" s="15"/>
      <c r="F51" s="15"/>
      <c r="G51" s="15"/>
      <c r="H51" s="35" t="s">
        <v>145</v>
      </c>
    </row>
    <row r="52" spans="1:8" ht="28.8" x14ac:dyDescent="0.3">
      <c r="A52" s="15" t="s">
        <v>50</v>
      </c>
      <c r="B52" s="28" t="s">
        <v>51</v>
      </c>
      <c r="C52" s="15"/>
      <c r="D52" s="15"/>
      <c r="E52" s="15"/>
      <c r="F52" s="15"/>
      <c r="G52" s="15"/>
      <c r="H52" s="35" t="s">
        <v>168</v>
      </c>
    </row>
    <row r="53" spans="1:8" x14ac:dyDescent="0.3">
      <c r="A53" s="15" t="s">
        <v>52</v>
      </c>
      <c r="B53" s="28" t="s">
        <v>53</v>
      </c>
      <c r="C53" s="15"/>
      <c r="D53" s="15"/>
      <c r="E53" s="15"/>
      <c r="F53" s="15"/>
      <c r="G53" s="15"/>
      <c r="H53" s="35" t="s">
        <v>151</v>
      </c>
    </row>
    <row r="54" spans="1:8" ht="57.6" x14ac:dyDescent="0.3">
      <c r="A54" s="15" t="s">
        <v>54</v>
      </c>
      <c r="B54" s="28" t="s">
        <v>55</v>
      </c>
      <c r="C54" s="15"/>
      <c r="D54" s="15"/>
      <c r="E54" s="15"/>
      <c r="F54" s="15"/>
      <c r="G54" s="15"/>
      <c r="H54" s="35" t="s">
        <v>155</v>
      </c>
    </row>
    <row r="55" spans="1:8" ht="43.2" x14ac:dyDescent="0.3">
      <c r="A55" s="15" t="s">
        <v>56</v>
      </c>
      <c r="B55" s="28" t="s">
        <v>57</v>
      </c>
      <c r="C55" s="15"/>
      <c r="D55" s="15"/>
      <c r="E55" s="15"/>
      <c r="F55" s="15"/>
      <c r="G55" s="15"/>
      <c r="H55" s="35" t="s">
        <v>150</v>
      </c>
    </row>
    <row r="56" spans="1:8" ht="28.8" x14ac:dyDescent="0.3">
      <c r="A56" s="15" t="s">
        <v>58</v>
      </c>
      <c r="B56" s="28" t="s">
        <v>59</v>
      </c>
      <c r="C56" s="15"/>
      <c r="D56" s="15"/>
      <c r="E56" s="15"/>
      <c r="F56" s="15"/>
      <c r="G56" s="15"/>
      <c r="H56" s="35" t="s">
        <v>166</v>
      </c>
    </row>
    <row r="57" spans="1:8" x14ac:dyDescent="0.3">
      <c r="A57" s="15" t="s">
        <v>60</v>
      </c>
      <c r="B57" s="28" t="s">
        <v>61</v>
      </c>
      <c r="C57" s="15"/>
      <c r="D57" s="15"/>
      <c r="E57" s="15"/>
      <c r="F57" s="15"/>
      <c r="G57" s="15"/>
      <c r="H57" s="35" t="s">
        <v>164</v>
      </c>
    </row>
    <row r="58" spans="1:8" ht="28.8" x14ac:dyDescent="0.3">
      <c r="A58" s="15" t="s">
        <v>62</v>
      </c>
      <c r="B58" s="28" t="s">
        <v>63</v>
      </c>
      <c r="C58" s="15"/>
      <c r="D58" s="15"/>
      <c r="E58" s="15"/>
      <c r="F58" s="15"/>
      <c r="G58" s="15"/>
      <c r="H58" s="35" t="s">
        <v>165</v>
      </c>
    </row>
    <row r="59" spans="1:8" ht="28.8" x14ac:dyDescent="0.3">
      <c r="A59" s="15" t="s">
        <v>64</v>
      </c>
      <c r="B59" s="28" t="s">
        <v>65</v>
      </c>
      <c r="C59" s="15"/>
      <c r="D59" s="15"/>
      <c r="E59" s="15"/>
      <c r="F59" s="15"/>
      <c r="G59" s="15"/>
      <c r="H59" s="35" t="s">
        <v>162</v>
      </c>
    </row>
    <row r="60" spans="1:8" ht="28.8" x14ac:dyDescent="0.3">
      <c r="A60" s="15" t="s">
        <v>66</v>
      </c>
      <c r="B60" s="28" t="s">
        <v>67</v>
      </c>
      <c r="C60" s="15"/>
      <c r="D60" s="15"/>
      <c r="E60" s="15"/>
      <c r="F60" s="15"/>
      <c r="G60" s="15"/>
      <c r="H60" s="35" t="s">
        <v>161</v>
      </c>
    </row>
    <row r="61" spans="1:8" ht="28.8" x14ac:dyDescent="0.3">
      <c r="A61" s="15" t="s">
        <v>68</v>
      </c>
      <c r="B61" s="28" t="s">
        <v>69</v>
      </c>
      <c r="C61" s="15"/>
      <c r="D61" s="15"/>
      <c r="E61" s="15"/>
      <c r="F61" s="15"/>
      <c r="G61" s="15"/>
      <c r="H61" s="35" t="s">
        <v>156</v>
      </c>
    </row>
    <row r="62" spans="1:8" x14ac:dyDescent="0.3">
      <c r="A62" s="15" t="s">
        <v>70</v>
      </c>
      <c r="B62" s="28" t="s">
        <v>71</v>
      </c>
      <c r="C62" s="15"/>
      <c r="D62" s="15"/>
      <c r="E62" s="15"/>
      <c r="F62" s="15"/>
      <c r="G62" s="15"/>
      <c r="H62" s="35" t="s">
        <v>157</v>
      </c>
    </row>
    <row r="63" spans="1:8" ht="28.8" x14ac:dyDescent="0.3">
      <c r="A63" s="15" t="s">
        <v>72</v>
      </c>
      <c r="B63" s="28" t="s">
        <v>73</v>
      </c>
      <c r="C63" s="15"/>
      <c r="D63" s="15"/>
      <c r="E63" s="15"/>
      <c r="F63" s="15"/>
      <c r="G63" s="15"/>
      <c r="H63" s="35" t="s">
        <v>158</v>
      </c>
    </row>
    <row r="64" spans="1:8" ht="28.8" x14ac:dyDescent="0.3">
      <c r="A64" s="15" t="s">
        <v>74</v>
      </c>
      <c r="B64" s="28" t="s">
        <v>75</v>
      </c>
      <c r="C64" s="15"/>
      <c r="D64" s="15"/>
      <c r="E64" s="15"/>
      <c r="F64" s="15"/>
      <c r="G64" s="15"/>
      <c r="H64" s="35" t="s">
        <v>169</v>
      </c>
    </row>
    <row r="65" spans="1:8" ht="28.8" x14ac:dyDescent="0.3">
      <c r="A65" s="15" t="s">
        <v>76</v>
      </c>
      <c r="B65" s="28" t="s">
        <v>77</v>
      </c>
      <c r="C65" s="15"/>
      <c r="D65" s="15"/>
      <c r="E65" s="15"/>
      <c r="F65" s="15"/>
      <c r="G65" s="15"/>
      <c r="H65" s="35" t="s">
        <v>159</v>
      </c>
    </row>
    <row r="66" spans="1:8" ht="28.8" x14ac:dyDescent="0.3">
      <c r="A66" s="15" t="s">
        <v>78</v>
      </c>
      <c r="B66" s="28" t="s">
        <v>79</v>
      </c>
      <c r="C66" s="15"/>
      <c r="D66" s="15"/>
      <c r="E66" s="15"/>
      <c r="F66" s="15"/>
      <c r="G66" s="15"/>
      <c r="H66" s="36" t="s">
        <v>179</v>
      </c>
    </row>
    <row r="67" spans="1:8" ht="28.8" x14ac:dyDescent="0.3">
      <c r="A67" s="15" t="s">
        <v>80</v>
      </c>
      <c r="B67" s="28" t="s">
        <v>81</v>
      </c>
      <c r="C67" s="15"/>
      <c r="D67" s="15"/>
      <c r="E67" s="15"/>
      <c r="F67" s="15"/>
      <c r="G67" s="15"/>
      <c r="H67" s="35" t="s">
        <v>148</v>
      </c>
    </row>
    <row r="68" spans="1:8" ht="43.2" x14ac:dyDescent="0.3">
      <c r="A68" s="15" t="s">
        <v>82</v>
      </c>
      <c r="B68" s="28" t="s">
        <v>83</v>
      </c>
      <c r="C68" s="15"/>
      <c r="D68" s="15"/>
      <c r="E68" s="15"/>
      <c r="F68" s="15"/>
      <c r="G68" s="15"/>
      <c r="H68" s="35" t="s">
        <v>147</v>
      </c>
    </row>
    <row r="69" spans="1:8" ht="28.8" x14ac:dyDescent="0.3">
      <c r="A69" s="15" t="s">
        <v>84</v>
      </c>
      <c r="B69" s="28" t="s">
        <v>85</v>
      </c>
      <c r="C69" s="15"/>
      <c r="D69" s="15"/>
      <c r="E69" s="15"/>
      <c r="F69" s="15"/>
      <c r="G69" s="15"/>
      <c r="H69" s="35" t="s">
        <v>160</v>
      </c>
    </row>
    <row r="70" spans="1:8" ht="28.8" x14ac:dyDescent="0.3">
      <c r="A70" s="15" t="s">
        <v>86</v>
      </c>
      <c r="B70" s="28" t="s">
        <v>87</v>
      </c>
      <c r="C70" s="15"/>
      <c r="D70" s="15"/>
      <c r="E70" s="15"/>
      <c r="F70" s="15"/>
      <c r="G70" s="15"/>
      <c r="H70" s="35" t="s">
        <v>163</v>
      </c>
    </row>
    <row r="71" spans="1:8" ht="28.8" x14ac:dyDescent="0.3">
      <c r="A71" s="15" t="s">
        <v>88</v>
      </c>
      <c r="B71" s="28" t="s">
        <v>89</v>
      </c>
      <c r="C71" s="15"/>
      <c r="D71" s="15"/>
      <c r="E71" s="15"/>
      <c r="F71" s="15"/>
      <c r="G71" s="15"/>
      <c r="H71" s="35" t="s">
        <v>154</v>
      </c>
    </row>
    <row r="72" spans="1:8" ht="43.2" x14ac:dyDescent="0.3">
      <c r="A72" s="15" t="s">
        <v>90</v>
      </c>
      <c r="B72" s="28" t="s">
        <v>91</v>
      </c>
      <c r="C72" s="15"/>
      <c r="D72" s="15"/>
      <c r="E72" s="15"/>
      <c r="F72" s="15"/>
      <c r="G72" s="15"/>
      <c r="H72" s="36" t="s">
        <v>149</v>
      </c>
    </row>
    <row r="73" spans="1:8" x14ac:dyDescent="0.3">
      <c r="A73" s="15" t="s">
        <v>92</v>
      </c>
      <c r="B73" s="28" t="s">
        <v>93</v>
      </c>
      <c r="C73" s="15"/>
      <c r="D73" s="15"/>
      <c r="E73" s="15"/>
      <c r="F73" s="15"/>
      <c r="G73" s="15"/>
      <c r="H73" s="35" t="s">
        <v>167</v>
      </c>
    </row>
    <row r="74" spans="1:8" ht="43.2" x14ac:dyDescent="0.3">
      <c r="A74" s="15" t="s">
        <v>94</v>
      </c>
      <c r="B74" s="28" t="s">
        <v>95</v>
      </c>
      <c r="C74" s="15"/>
      <c r="D74" s="15"/>
      <c r="E74" s="15"/>
      <c r="F74" s="15"/>
      <c r="G74" s="15"/>
      <c r="H74" s="35" t="s">
        <v>153</v>
      </c>
    </row>
    <row r="75" spans="1:8" ht="28.8" x14ac:dyDescent="0.3">
      <c r="A75" s="15" t="s">
        <v>96</v>
      </c>
      <c r="B75" s="28" t="s">
        <v>97</v>
      </c>
      <c r="C75" s="15"/>
      <c r="D75" s="15"/>
      <c r="E75" s="15"/>
      <c r="F75" s="15"/>
      <c r="G75" s="15"/>
      <c r="H75" s="35" t="s">
        <v>152</v>
      </c>
    </row>
    <row r="76" spans="1:8" ht="43.2" x14ac:dyDescent="0.3">
      <c r="A76" s="15" t="s">
        <v>98</v>
      </c>
      <c r="B76" s="28" t="s">
        <v>99</v>
      </c>
      <c r="C76" s="15"/>
      <c r="D76" s="15"/>
      <c r="E76" s="15"/>
      <c r="F76" s="15"/>
      <c r="G76" s="15"/>
      <c r="H76" s="35" t="s">
        <v>171</v>
      </c>
    </row>
    <row r="77" spans="1:8" ht="100.8" x14ac:dyDescent="0.3">
      <c r="A77" s="15" t="s">
        <v>100</v>
      </c>
      <c r="B77" s="31" t="s">
        <v>101</v>
      </c>
      <c r="C77" s="15"/>
      <c r="D77" s="15"/>
      <c r="E77" s="15"/>
      <c r="F77" s="15"/>
      <c r="G77" s="15"/>
      <c r="H77" s="35" t="s">
        <v>172</v>
      </c>
    </row>
    <row r="78" spans="1:8" ht="57.6" x14ac:dyDescent="0.3">
      <c r="A78" s="15" t="s">
        <v>102</v>
      </c>
      <c r="B78" s="31" t="s">
        <v>103</v>
      </c>
      <c r="C78" s="15"/>
      <c r="D78" s="15"/>
      <c r="E78" s="15"/>
      <c r="F78" s="15"/>
      <c r="G78" s="15"/>
      <c r="H78" s="35" t="s">
        <v>146</v>
      </c>
    </row>
    <row r="79" spans="1:8" ht="43.2" x14ac:dyDescent="0.3">
      <c r="A79" s="15" t="s">
        <v>104</v>
      </c>
      <c r="B79" s="31" t="s">
        <v>105</v>
      </c>
      <c r="C79" s="15"/>
      <c r="D79" s="15"/>
      <c r="E79" s="15"/>
      <c r="F79" s="15"/>
      <c r="G79" s="15"/>
      <c r="H79" s="35" t="s">
        <v>173</v>
      </c>
    </row>
    <row r="80" spans="1:8" ht="86.4" x14ac:dyDescent="0.3">
      <c r="A80" s="15" t="s">
        <v>106</v>
      </c>
      <c r="B80" s="28" t="s">
        <v>107</v>
      </c>
      <c r="C80" s="15"/>
      <c r="D80" s="15"/>
      <c r="E80" s="15"/>
      <c r="F80" s="15"/>
      <c r="G80" s="15"/>
      <c r="H80" s="35" t="s">
        <v>174</v>
      </c>
    </row>
    <row r="81" spans="1:8" ht="86.4" x14ac:dyDescent="0.3">
      <c r="A81" s="15" t="s">
        <v>108</v>
      </c>
      <c r="B81" s="28" t="s">
        <v>109</v>
      </c>
      <c r="C81" s="15"/>
      <c r="D81" s="15"/>
      <c r="E81" s="15"/>
      <c r="F81" s="15"/>
      <c r="G81" s="15"/>
      <c r="H81" s="35" t="s">
        <v>175</v>
      </c>
    </row>
    <row r="82" spans="1:8" ht="28.8" x14ac:dyDescent="0.3">
      <c r="A82" s="15" t="s">
        <v>110</v>
      </c>
      <c r="B82" s="28" t="s">
        <v>111</v>
      </c>
      <c r="C82" s="15"/>
      <c r="D82" s="15"/>
      <c r="E82" s="15"/>
      <c r="F82" s="15"/>
      <c r="G82" s="15"/>
      <c r="H82" s="35" t="s">
        <v>176</v>
      </c>
    </row>
    <row r="83" spans="1:8" ht="129.6" x14ac:dyDescent="0.3">
      <c r="A83" s="15" t="s">
        <v>112</v>
      </c>
      <c r="B83" s="28" t="s">
        <v>113</v>
      </c>
      <c r="C83" s="15"/>
      <c r="D83" s="15"/>
      <c r="E83" s="15"/>
      <c r="F83" s="15"/>
      <c r="G83" s="15"/>
      <c r="H83" s="35" t="s">
        <v>177</v>
      </c>
    </row>
    <row r="84" spans="1:8" x14ac:dyDescent="0.3">
      <c r="E84" s="18" t="s">
        <v>114</v>
      </c>
      <c r="F84" s="18">
        <f>IF((COUNT(C50:C83)&lt;&gt;COUNT(F50:F83)),"", ROUND(SUM(F50:F83),2))</f>
        <v>86890</v>
      </c>
      <c r="G84" s="13" t="str">
        <f>IF((COUNT(C50:C83)&lt;&gt;COUNT(F50:F83)),"Neužpildytos visų objektų kainos", "")</f>
        <v/>
      </c>
    </row>
    <row r="85" spans="1:8" x14ac:dyDescent="0.3">
      <c r="C85" s="18" t="s">
        <v>115</v>
      </c>
      <c r="D85" s="16">
        <v>21</v>
      </c>
      <c r="E85" s="18" t="s">
        <v>116</v>
      </c>
      <c r="F85" s="18">
        <f>IF(OR(F84="",D85=""),"", ROUND(PRODUCT(D85,F84)/100,2))</f>
        <v>18246.900000000001</v>
      </c>
      <c r="G85" s="13" t="str">
        <f>IF(D85="", "Nurodykite taikomą PVM dydį", "")</f>
        <v/>
      </c>
    </row>
    <row r="86" spans="1:8" x14ac:dyDescent="0.3">
      <c r="E86" s="18" t="s">
        <v>117</v>
      </c>
      <c r="F86" s="18">
        <f>IF(ISBLANK(F85), "", ROUND(SUM(F84:F85),2))</f>
        <v>105136.9</v>
      </c>
    </row>
  </sheetData>
  <mergeCells count="27">
    <mergeCell ref="A27:F27"/>
    <mergeCell ref="A26:F26"/>
    <mergeCell ref="C19:F19"/>
    <mergeCell ref="A20:B20"/>
    <mergeCell ref="A17:B17"/>
    <mergeCell ref="A12:B12"/>
    <mergeCell ref="C14:F14"/>
    <mergeCell ref="C12:F12"/>
    <mergeCell ref="A21:B21"/>
    <mergeCell ref="C17:F17"/>
    <mergeCell ref="A15:B15"/>
    <mergeCell ref="A29:F29"/>
    <mergeCell ref="A28:F28"/>
    <mergeCell ref="A24:F24"/>
    <mergeCell ref="A25:F25"/>
    <mergeCell ref="C13:F13"/>
    <mergeCell ref="C18:F18"/>
    <mergeCell ref="A16:B16"/>
    <mergeCell ref="A23:F23"/>
    <mergeCell ref="C15:F15"/>
    <mergeCell ref="A18:B18"/>
    <mergeCell ref="A13:B13"/>
    <mergeCell ref="C21:F21"/>
    <mergeCell ref="A19:B19"/>
    <mergeCell ref="A14:B14"/>
    <mergeCell ref="C16:F16"/>
    <mergeCell ref="C20:F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L2" sqref="A2:XFD2"/>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3" t="s">
        <v>118</v>
      </c>
      <c r="B2" s="37"/>
      <c r="C2" s="37"/>
      <c r="D2" s="37"/>
      <c r="E2" s="37"/>
      <c r="F2" s="37"/>
      <c r="G2" s="37"/>
      <c r="H2" s="37"/>
      <c r="I2" s="37"/>
      <c r="J2" s="37"/>
      <c r="K2" s="37"/>
    </row>
    <row r="3" spans="1:11" x14ac:dyDescent="0.3">
      <c r="A3" s="37"/>
      <c r="B3" s="37"/>
      <c r="C3" s="37"/>
      <c r="D3" s="37"/>
      <c r="E3" s="37"/>
      <c r="F3" s="37"/>
      <c r="G3" s="37"/>
      <c r="H3" s="37"/>
      <c r="I3" s="37"/>
      <c r="J3" s="37"/>
      <c r="K3" s="37"/>
    </row>
    <row r="4" spans="1:11" ht="16.05" customHeight="1" thickBot="1" x14ac:dyDescent="0.35">
      <c r="A4" s="6"/>
      <c r="B4" s="6"/>
      <c r="C4" s="6"/>
      <c r="D4" s="6"/>
      <c r="E4" s="6"/>
      <c r="F4" s="6"/>
      <c r="G4" s="6"/>
      <c r="H4" s="6"/>
      <c r="I4" s="6"/>
      <c r="J4" s="6"/>
    </row>
    <row r="5" spans="1:11" ht="48" customHeight="1" x14ac:dyDescent="0.3">
      <c r="A5" s="78" t="s">
        <v>119</v>
      </c>
      <c r="B5" s="69"/>
      <c r="C5" s="67" t="s">
        <v>120</v>
      </c>
      <c r="D5" s="68"/>
      <c r="E5" s="69"/>
      <c r="F5" s="67" t="s">
        <v>121</v>
      </c>
      <c r="G5" s="68"/>
      <c r="H5" s="69"/>
      <c r="I5" s="67" t="s">
        <v>122</v>
      </c>
      <c r="J5" s="69"/>
      <c r="K5" s="8" t="s">
        <v>123</v>
      </c>
    </row>
    <row r="6" spans="1:11" ht="49.05" customHeight="1" x14ac:dyDescent="0.3">
      <c r="A6" s="66"/>
      <c r="B6" s="65"/>
      <c r="C6" s="63"/>
      <c r="D6" s="64"/>
      <c r="E6" s="65"/>
      <c r="F6" s="63"/>
      <c r="G6" s="64"/>
      <c r="H6" s="65"/>
      <c r="I6" s="63"/>
      <c r="J6" s="65"/>
      <c r="K6" s="20"/>
    </row>
    <row r="7" spans="1:11" ht="49.05" customHeight="1" x14ac:dyDescent="0.3">
      <c r="A7" s="66"/>
      <c r="B7" s="65"/>
      <c r="C7" s="63"/>
      <c r="D7" s="64"/>
      <c r="E7" s="65"/>
      <c r="F7" s="63"/>
      <c r="G7" s="64"/>
      <c r="H7" s="65"/>
      <c r="I7" s="63"/>
      <c r="J7" s="65"/>
      <c r="K7" s="20"/>
    </row>
    <row r="8" spans="1:11" ht="49.05" customHeight="1" x14ac:dyDescent="0.3">
      <c r="A8" s="66"/>
      <c r="B8" s="65"/>
      <c r="C8" s="63"/>
      <c r="D8" s="64"/>
      <c r="E8" s="65"/>
      <c r="F8" s="63"/>
      <c r="G8" s="64"/>
      <c r="H8" s="65"/>
      <c r="I8" s="63"/>
      <c r="J8" s="65"/>
      <c r="K8" s="20"/>
    </row>
    <row r="9" spans="1:11" ht="49.05" customHeight="1" x14ac:dyDescent="0.3">
      <c r="A9" s="66"/>
      <c r="B9" s="65"/>
      <c r="C9" s="63"/>
      <c r="D9" s="64"/>
      <c r="E9" s="65"/>
      <c r="F9" s="63"/>
      <c r="G9" s="64"/>
      <c r="H9" s="65"/>
      <c r="I9" s="63"/>
      <c r="J9" s="65"/>
      <c r="K9" s="20"/>
    </row>
    <row r="10" spans="1:11" ht="49.05" customHeight="1" x14ac:dyDescent="0.3">
      <c r="A10" s="66"/>
      <c r="B10" s="65"/>
      <c r="C10" s="63"/>
      <c r="D10" s="64"/>
      <c r="E10" s="65"/>
      <c r="F10" s="63"/>
      <c r="G10" s="64"/>
      <c r="H10" s="65"/>
      <c r="I10" s="63"/>
      <c r="J10" s="65"/>
      <c r="K10" s="20"/>
    </row>
    <row r="11" spans="1:11" ht="49.05" customHeight="1" x14ac:dyDescent="0.3">
      <c r="A11" s="66"/>
      <c r="B11" s="65"/>
      <c r="C11" s="63"/>
      <c r="D11" s="64"/>
      <c r="E11" s="65"/>
      <c r="F11" s="63"/>
      <c r="G11" s="64"/>
      <c r="H11" s="65"/>
      <c r="I11" s="63"/>
      <c r="J11" s="65"/>
      <c r="K11" s="20"/>
    </row>
    <row r="12" spans="1:11" ht="49.05" customHeight="1" x14ac:dyDescent="0.3">
      <c r="A12" s="66"/>
      <c r="B12" s="65"/>
      <c r="C12" s="63"/>
      <c r="D12" s="64"/>
      <c r="E12" s="65"/>
      <c r="F12" s="63"/>
      <c r="G12" s="64"/>
      <c r="H12" s="65"/>
      <c r="I12" s="63"/>
      <c r="J12" s="65"/>
      <c r="K12" s="20"/>
    </row>
    <row r="13" spans="1:11" ht="49.05" customHeight="1" x14ac:dyDescent="0.3">
      <c r="A13" s="66"/>
      <c r="B13" s="65"/>
      <c r="C13" s="63"/>
      <c r="D13" s="64"/>
      <c r="E13" s="65"/>
      <c r="F13" s="63"/>
      <c r="G13" s="64"/>
      <c r="H13" s="65"/>
      <c r="I13" s="63"/>
      <c r="J13" s="65"/>
      <c r="K13" s="20"/>
    </row>
    <row r="14" spans="1:11" ht="49.05" customHeight="1" x14ac:dyDescent="0.3">
      <c r="A14" s="66"/>
      <c r="B14" s="65"/>
      <c r="C14" s="63"/>
      <c r="D14" s="64"/>
      <c r="E14" s="65"/>
      <c r="F14" s="63"/>
      <c r="G14" s="64"/>
      <c r="H14" s="65"/>
      <c r="I14" s="63"/>
      <c r="J14" s="65"/>
      <c r="K14" s="20"/>
    </row>
    <row r="15" spans="1:11" ht="48" customHeight="1" thickBot="1" x14ac:dyDescent="0.35">
      <c r="A15" s="82"/>
      <c r="B15" s="76"/>
      <c r="C15" s="75"/>
      <c r="D15" s="85"/>
      <c r="E15" s="76"/>
      <c r="F15" s="75"/>
      <c r="G15" s="85"/>
      <c r="H15" s="76"/>
      <c r="I15" s="75"/>
      <c r="J15" s="76"/>
      <c r="K15" s="21"/>
    </row>
    <row r="16" spans="1:11" ht="19.05" customHeight="1" x14ac:dyDescent="0.3">
      <c r="A16" s="9"/>
      <c r="B16" s="9"/>
      <c r="C16" s="9"/>
      <c r="D16" s="9"/>
      <c r="E16" s="9"/>
      <c r="F16" s="9"/>
      <c r="G16" s="9"/>
      <c r="H16" s="9"/>
      <c r="I16" s="9"/>
      <c r="J16" s="9"/>
      <c r="K16" s="10"/>
    </row>
    <row r="17" spans="1:11" ht="49.05" customHeight="1" x14ac:dyDescent="0.3">
      <c r="A17" s="91" t="s">
        <v>124</v>
      </c>
      <c r="B17" s="37"/>
      <c r="C17" s="37"/>
      <c r="D17" s="37"/>
      <c r="E17" s="37"/>
      <c r="F17" s="37"/>
      <c r="G17" s="37"/>
      <c r="H17" s="37"/>
      <c r="I17" s="37"/>
      <c r="J17" s="37"/>
      <c r="K17" s="37"/>
    </row>
    <row r="18" spans="1:11" ht="16.05" customHeight="1" thickBot="1" x14ac:dyDescent="0.35">
      <c r="A18" s="9"/>
      <c r="B18" s="9"/>
      <c r="C18" s="9"/>
      <c r="D18" s="9"/>
      <c r="E18" s="9"/>
      <c r="F18" s="9"/>
      <c r="G18" s="9"/>
      <c r="H18" s="9"/>
      <c r="I18" s="9"/>
      <c r="J18" s="9"/>
      <c r="K18" s="10"/>
    </row>
    <row r="19" spans="1:11" ht="49.05" customHeight="1" x14ac:dyDescent="0.3">
      <c r="A19" s="78" t="s">
        <v>38</v>
      </c>
      <c r="B19" s="69"/>
      <c r="C19" s="67" t="s">
        <v>120</v>
      </c>
      <c r="D19" s="68"/>
      <c r="E19" s="69"/>
      <c r="F19" s="67" t="s">
        <v>125</v>
      </c>
      <c r="G19" s="68"/>
      <c r="H19" s="69"/>
      <c r="I19" s="80" t="s">
        <v>122</v>
      </c>
      <c r="J19" s="81"/>
      <c r="K19" s="10"/>
    </row>
    <row r="20" spans="1:11" ht="49.05" customHeight="1" x14ac:dyDescent="0.3">
      <c r="A20" s="66"/>
      <c r="B20" s="65"/>
      <c r="C20" s="63"/>
      <c r="D20" s="64"/>
      <c r="E20" s="65"/>
      <c r="F20" s="63"/>
      <c r="G20" s="64"/>
      <c r="H20" s="65"/>
      <c r="I20" s="61"/>
      <c r="J20" s="62"/>
      <c r="K20" s="10"/>
    </row>
    <row r="21" spans="1:11" ht="49.05" customHeight="1" x14ac:dyDescent="0.3">
      <c r="A21" s="66"/>
      <c r="B21" s="65"/>
      <c r="C21" s="63"/>
      <c r="D21" s="64"/>
      <c r="E21" s="65"/>
      <c r="F21" s="63"/>
      <c r="G21" s="64"/>
      <c r="H21" s="65"/>
      <c r="I21" s="61"/>
      <c r="J21" s="62"/>
      <c r="K21" s="10"/>
    </row>
    <row r="22" spans="1:11" ht="49.05" customHeight="1" x14ac:dyDescent="0.3">
      <c r="A22" s="66"/>
      <c r="B22" s="65"/>
      <c r="C22" s="63"/>
      <c r="D22" s="64"/>
      <c r="E22" s="65"/>
      <c r="F22" s="63"/>
      <c r="G22" s="64"/>
      <c r="H22" s="65"/>
      <c r="I22" s="61"/>
      <c r="J22" s="62"/>
      <c r="K22" s="10"/>
    </row>
    <row r="23" spans="1:11" ht="49.05" customHeight="1" x14ac:dyDescent="0.3">
      <c r="A23" s="66"/>
      <c r="B23" s="65"/>
      <c r="C23" s="63"/>
      <c r="D23" s="64"/>
      <c r="E23" s="65"/>
      <c r="F23" s="63"/>
      <c r="G23" s="64"/>
      <c r="H23" s="65"/>
      <c r="I23" s="61"/>
      <c r="J23" s="62"/>
      <c r="K23" s="10"/>
    </row>
    <row r="24" spans="1:11" ht="49.05" customHeight="1" x14ac:dyDescent="0.3">
      <c r="A24" s="66"/>
      <c r="B24" s="65"/>
      <c r="C24" s="63"/>
      <c r="D24" s="64"/>
      <c r="E24" s="65"/>
      <c r="F24" s="63"/>
      <c r="G24" s="64"/>
      <c r="H24" s="65"/>
      <c r="I24" s="61"/>
      <c r="J24" s="62"/>
      <c r="K24" s="10"/>
    </row>
    <row r="25" spans="1:11" ht="49.05" customHeight="1" x14ac:dyDescent="0.3">
      <c r="A25" s="66"/>
      <c r="B25" s="65"/>
      <c r="C25" s="63"/>
      <c r="D25" s="64"/>
      <c r="E25" s="65"/>
      <c r="F25" s="63"/>
      <c r="G25" s="64"/>
      <c r="H25" s="65"/>
      <c r="I25" s="61"/>
      <c r="J25" s="62"/>
      <c r="K25" s="10"/>
    </row>
    <row r="26" spans="1:11" ht="49.05" customHeight="1" x14ac:dyDescent="0.3">
      <c r="A26" s="66"/>
      <c r="B26" s="65"/>
      <c r="C26" s="63"/>
      <c r="D26" s="64"/>
      <c r="E26" s="65"/>
      <c r="F26" s="63"/>
      <c r="G26" s="64"/>
      <c r="H26" s="65"/>
      <c r="I26" s="61"/>
      <c r="J26" s="62"/>
      <c r="K26" s="10"/>
    </row>
    <row r="27" spans="1:11" ht="49.05" customHeight="1" x14ac:dyDescent="0.3">
      <c r="A27" s="66"/>
      <c r="B27" s="65"/>
      <c r="C27" s="63"/>
      <c r="D27" s="64"/>
      <c r="E27" s="65"/>
      <c r="F27" s="63"/>
      <c r="G27" s="64"/>
      <c r="H27" s="65"/>
      <c r="I27" s="61"/>
      <c r="J27" s="62"/>
      <c r="K27" s="10"/>
    </row>
    <row r="28" spans="1:11" ht="49.05" customHeight="1" x14ac:dyDescent="0.3">
      <c r="A28" s="66"/>
      <c r="B28" s="65"/>
      <c r="C28" s="63"/>
      <c r="D28" s="64"/>
      <c r="E28" s="65"/>
      <c r="F28" s="63"/>
      <c r="G28" s="64"/>
      <c r="H28" s="65"/>
      <c r="I28" s="61"/>
      <c r="J28" s="62"/>
      <c r="K28" s="10"/>
    </row>
    <row r="29" spans="1:11" ht="49.05" customHeight="1" x14ac:dyDescent="0.3">
      <c r="A29" s="66"/>
      <c r="B29" s="65"/>
      <c r="C29" s="63"/>
      <c r="D29" s="64"/>
      <c r="E29" s="65"/>
      <c r="F29" s="63"/>
      <c r="G29" s="64"/>
      <c r="H29" s="65"/>
      <c r="I29" s="61"/>
      <c r="J29" s="62"/>
      <c r="K29" s="10"/>
    </row>
    <row r="31" spans="1:11" ht="33" customHeight="1" x14ac:dyDescent="0.3">
      <c r="A31" s="77"/>
      <c r="B31" s="37"/>
      <c r="C31" s="37"/>
      <c r="D31" s="37"/>
      <c r="E31" s="37"/>
      <c r="F31" s="37"/>
      <c r="G31" s="37"/>
      <c r="H31" s="37"/>
      <c r="I31" s="37"/>
      <c r="J31" s="37"/>
    </row>
    <row r="33" spans="1:10" ht="16.05" customHeight="1" x14ac:dyDescent="0.3">
      <c r="A33" s="90" t="s">
        <v>126</v>
      </c>
      <c r="B33" s="37"/>
      <c r="C33" s="37"/>
      <c r="D33" s="37"/>
      <c r="E33" s="37"/>
      <c r="F33" s="37"/>
      <c r="G33" s="37"/>
      <c r="H33" s="37"/>
      <c r="I33" s="37"/>
      <c r="J33" s="37"/>
    </row>
    <row r="34" spans="1:10" ht="16.05" customHeight="1" thickBot="1" x14ac:dyDescent="0.35"/>
    <row r="35" spans="1:10" ht="16.05" customHeight="1" x14ac:dyDescent="0.3">
      <c r="A35" s="7" t="s">
        <v>37</v>
      </c>
      <c r="B35" s="83" t="s">
        <v>127</v>
      </c>
      <c r="C35" s="68"/>
      <c r="D35" s="68"/>
      <c r="E35" s="68"/>
      <c r="F35" s="68"/>
      <c r="G35" s="69"/>
      <c r="H35" s="84" t="s">
        <v>128</v>
      </c>
      <c r="I35" s="68"/>
      <c r="J35" s="81"/>
    </row>
    <row r="36" spans="1:10" ht="48" customHeight="1" x14ac:dyDescent="0.3">
      <c r="A36" s="22" t="s">
        <v>129</v>
      </c>
      <c r="B36" s="70" t="s">
        <v>130</v>
      </c>
      <c r="C36" s="64"/>
      <c r="D36" s="64"/>
      <c r="E36" s="64"/>
      <c r="F36" s="64"/>
      <c r="G36" s="65"/>
      <c r="H36" s="72"/>
      <c r="I36" s="64"/>
      <c r="J36" s="62"/>
    </row>
    <row r="37" spans="1:10" ht="48" customHeight="1" x14ac:dyDescent="0.3">
      <c r="A37" s="22" t="s">
        <v>131</v>
      </c>
      <c r="B37" s="70" t="s">
        <v>132</v>
      </c>
      <c r="C37" s="64"/>
      <c r="D37" s="64"/>
      <c r="E37" s="64"/>
      <c r="F37" s="64"/>
      <c r="G37" s="65"/>
      <c r="H37" s="72"/>
      <c r="I37" s="64"/>
      <c r="J37" s="62"/>
    </row>
    <row r="38" spans="1:10" ht="48" customHeight="1" x14ac:dyDescent="0.3">
      <c r="A38" s="22" t="s">
        <v>133</v>
      </c>
      <c r="B38" s="70" t="s">
        <v>134</v>
      </c>
      <c r="C38" s="64"/>
      <c r="D38" s="64"/>
      <c r="E38" s="64"/>
      <c r="F38" s="64"/>
      <c r="G38" s="65"/>
      <c r="H38" s="72"/>
      <c r="I38" s="64"/>
      <c r="J38" s="62"/>
    </row>
    <row r="39" spans="1:10" ht="48" customHeight="1" x14ac:dyDescent="0.3">
      <c r="A39" s="22" t="s">
        <v>135</v>
      </c>
      <c r="B39" s="70" t="s">
        <v>136</v>
      </c>
      <c r="C39" s="64"/>
      <c r="D39" s="64"/>
      <c r="E39" s="64"/>
      <c r="F39" s="64"/>
      <c r="G39" s="65"/>
      <c r="H39" s="72"/>
      <c r="I39" s="64"/>
      <c r="J39" s="62"/>
    </row>
    <row r="40" spans="1:10" ht="48" customHeight="1" x14ac:dyDescent="0.3">
      <c r="A40" s="22" t="s">
        <v>137</v>
      </c>
      <c r="B40" s="70" t="s">
        <v>138</v>
      </c>
      <c r="C40" s="64"/>
      <c r="D40" s="64"/>
      <c r="E40" s="64"/>
      <c r="F40" s="64"/>
      <c r="G40" s="65"/>
      <c r="H40" s="72"/>
      <c r="I40" s="64"/>
      <c r="J40" s="62"/>
    </row>
    <row r="41" spans="1:10" ht="48" customHeight="1" x14ac:dyDescent="0.3">
      <c r="A41" s="23"/>
      <c r="B41" s="71"/>
      <c r="C41" s="64"/>
      <c r="D41" s="64"/>
      <c r="E41" s="64"/>
      <c r="F41" s="64"/>
      <c r="G41" s="65"/>
      <c r="H41" s="72"/>
      <c r="I41" s="64"/>
      <c r="J41" s="62"/>
    </row>
    <row r="42" spans="1:10" ht="48" customHeight="1" x14ac:dyDescent="0.3">
      <c r="A42" s="23"/>
      <c r="B42" s="71"/>
      <c r="C42" s="64"/>
      <c r="D42" s="64"/>
      <c r="E42" s="64"/>
      <c r="F42" s="64"/>
      <c r="G42" s="65"/>
      <c r="H42" s="72"/>
      <c r="I42" s="64"/>
      <c r="J42" s="62"/>
    </row>
    <row r="43" spans="1:10" ht="48" customHeight="1" x14ac:dyDescent="0.3">
      <c r="A43" s="23"/>
      <c r="B43" s="71"/>
      <c r="C43" s="64"/>
      <c r="D43" s="64"/>
      <c r="E43" s="64"/>
      <c r="F43" s="64"/>
      <c r="G43" s="65"/>
      <c r="H43" s="72"/>
      <c r="I43" s="64"/>
      <c r="J43" s="62"/>
    </row>
    <row r="44" spans="1:10" ht="48" customHeight="1" x14ac:dyDescent="0.3">
      <c r="A44" s="23"/>
      <c r="B44" s="71"/>
      <c r="C44" s="64"/>
      <c r="D44" s="64"/>
      <c r="E44" s="64"/>
      <c r="F44" s="64"/>
      <c r="G44" s="65"/>
      <c r="H44" s="72"/>
      <c r="I44" s="64"/>
      <c r="J44" s="62"/>
    </row>
    <row r="45" spans="1:10" ht="48" customHeight="1" x14ac:dyDescent="0.3">
      <c r="A45" s="23"/>
      <c r="B45" s="71"/>
      <c r="C45" s="64"/>
      <c r="D45" s="64"/>
      <c r="E45" s="64"/>
      <c r="F45" s="64"/>
      <c r="G45" s="65"/>
      <c r="H45" s="72"/>
      <c r="I45" s="64"/>
      <c r="J45" s="62"/>
    </row>
    <row r="46" spans="1:10" ht="49.05" customHeight="1" thickBot="1" x14ac:dyDescent="0.35">
      <c r="A46" s="24"/>
      <c r="B46" s="86"/>
      <c r="C46" s="85"/>
      <c r="D46" s="85"/>
      <c r="E46" s="85"/>
      <c r="F46" s="85"/>
      <c r="G46" s="76"/>
      <c r="H46" s="87"/>
      <c r="I46" s="88"/>
      <c r="J46" s="89"/>
    </row>
    <row r="48" spans="1:10" ht="102" customHeight="1" x14ac:dyDescent="0.3">
      <c r="A48" s="77" t="s">
        <v>139</v>
      </c>
      <c r="B48" s="37"/>
      <c r="C48" s="37"/>
      <c r="D48" s="37"/>
      <c r="E48" s="37"/>
      <c r="F48" s="37"/>
      <c r="G48" s="37"/>
      <c r="H48" s="37"/>
      <c r="I48" s="37"/>
      <c r="J48" s="37"/>
    </row>
    <row r="51" spans="1:10" x14ac:dyDescent="0.3">
      <c r="A51" s="74" t="s">
        <v>140</v>
      </c>
      <c r="B51" s="37"/>
      <c r="C51" s="37"/>
      <c r="D51" s="37"/>
      <c r="E51" s="79"/>
      <c r="F51" s="37"/>
      <c r="G51" s="37"/>
      <c r="H51" s="37"/>
      <c r="I51" s="37"/>
      <c r="J51" s="37"/>
    </row>
    <row r="53" spans="1:10" x14ac:dyDescent="0.3">
      <c r="A53" s="74" t="s">
        <v>141</v>
      </c>
      <c r="B53" s="37"/>
      <c r="C53" s="37"/>
      <c r="D53" s="37"/>
      <c r="E53" s="79"/>
      <c r="F53" s="37"/>
      <c r="G53" s="37"/>
      <c r="H53" s="37"/>
      <c r="I53" s="37"/>
      <c r="J53" s="37"/>
    </row>
    <row r="100" spans="1:1" ht="15.6" x14ac:dyDescent="0.3">
      <c r="A100" t="s">
        <v>142</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c44cfa9-59e6-42c2-961e-df944f629742" xsi:nil="true"/>
    <lcf76f155ced4ddcb4097134ff3c332f xmlns="126c8db1-1291-4fde-8bbb-45c610f8e9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EE6E237987304BAE8ED9B0C0BAC1E0" ma:contentTypeVersion="15" ma:contentTypeDescription="Create a new document." ma:contentTypeScope="" ma:versionID="62b02c8bb0edd4bd045242ac1137c0e7">
  <xsd:schema xmlns:xsd="http://www.w3.org/2001/XMLSchema" xmlns:xs="http://www.w3.org/2001/XMLSchema" xmlns:p="http://schemas.microsoft.com/office/2006/metadata/properties" xmlns:ns2="126c8db1-1291-4fde-8bbb-45c610f8e99d" xmlns:ns3="dc44cfa9-59e6-42c2-961e-df944f629742" targetNamespace="http://schemas.microsoft.com/office/2006/metadata/properties" ma:root="true" ma:fieldsID="5f11e3dd5b64e5e68ad23adc9a41cffe" ns2:_="" ns3:_="">
    <xsd:import namespace="126c8db1-1291-4fde-8bbb-45c610f8e99d"/>
    <xsd:import namespace="dc44cfa9-59e6-42c2-961e-df944f6297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6c8db1-1291-4fde-8bbb-45c610f8e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4079e9-b30b-4eab-86a7-266af9a2b9c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44cfa9-59e6-42c2-961e-df944f62974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fefb56e-6968-4ec4-9c74-869fb9ff00a0}" ma:internalName="TaxCatchAll" ma:showField="CatchAllData" ma:web="dc44cfa9-59e6-42c2-961e-df944f629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A52F34-53B9-4C2F-B7DB-E929C59FCA2B}">
  <ds:schemaRefs>
    <ds:schemaRef ds:uri="http://schemas.microsoft.com/office/2006/metadata/properties"/>
    <ds:schemaRef ds:uri="http://schemas.microsoft.com/office/infopath/2007/PartnerControls"/>
    <ds:schemaRef ds:uri="dc44cfa9-59e6-42c2-961e-df944f629742"/>
    <ds:schemaRef ds:uri="126c8db1-1291-4fde-8bbb-45c610f8e99d"/>
  </ds:schemaRefs>
</ds:datastoreItem>
</file>

<file path=customXml/itemProps2.xml><?xml version="1.0" encoding="utf-8"?>
<ds:datastoreItem xmlns:ds="http://schemas.openxmlformats.org/officeDocument/2006/customXml" ds:itemID="{36FA22DE-4B00-4011-8830-011A34990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6c8db1-1291-4fde-8bbb-45c610f8e99d"/>
    <ds:schemaRef ds:uri="dc44cfa9-59e6-42c2-961e-df944f629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BF37A1-A696-44D9-B22D-7EE9C33C3B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 </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Jarušauskaitė</cp:lastModifiedBy>
  <dcterms:created xsi:type="dcterms:W3CDTF">2023-04-04T12:16:45Z</dcterms:created>
  <dcterms:modified xsi:type="dcterms:W3CDTF">2025-06-25T08:26:45Z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0x010100EEEE6E237987304BAE8ED9B0C0BAC1E0</vt:lpwstr>
  </property>
  <property fmtid="{D5CDD505-2E9C-101B-9397-08002B2CF9AE}" pid="3" name="MediaServiceImageTags">
    <vt:lpwstr/>
  </property>
</Properties>
</file>