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Šios_darbaknygės" defaultThemeVersion="166925"/>
  <mc:AlternateContent xmlns:mc="http://schemas.openxmlformats.org/markup-compatibility/2006">
    <mc:Choice Requires="x15">
      <x15ac:absPath xmlns:x15ac="http://schemas.microsoft.com/office/spreadsheetml/2010/11/ac" url="\\ltviln-001sv004\Work\01 Rinkotyra\KONKURSAI\2025\Via Lietuva_Kelias Nr. 164 Mažeikiai-Plungė-Tauragė 06-23\EL komerciniai pasiulymai\"/>
    </mc:Choice>
  </mc:AlternateContent>
  <xr:revisionPtr revIDLastSave="0" documentId="13_ncr:1_{751CEB82-3305-4EF8-83A0-00D920060D19}" xr6:coauthVersionLast="47" xr6:coauthVersionMax="47" xr10:uidLastSave="{00000000-0000-0000-0000-000000000000}"/>
  <bookViews>
    <workbookView xWindow="-120" yWindow="-120" windowWidth="29040" windowHeight="15840" tabRatio="866" activeTab="3" xr2:uid="{6BC1EAF5-0D01-43F1-AE22-A39552859E42}"/>
  </bookViews>
  <sheets>
    <sheet name="1. S" sheetId="12" r:id="rId1"/>
    <sheet name="2. ER" sheetId="17" r:id="rId2"/>
    <sheet name="3. MS" sheetId="14" r:id="rId3"/>
    <sheet name="SANTRAUKA" sheetId="13" r:id="rId4"/>
  </sheets>
  <definedNames>
    <definedName name="_Hlk148616549" localSheetId="0">'1. S'!#REF!</definedName>
    <definedName name="_Hlk148616549" localSheetId="1">'2. ER'!#REF!</definedName>
    <definedName name="_Hlk148616549" localSheetId="2">'3. MS'!#REF!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2" l="1"/>
  <c r="G30" i="12"/>
  <c r="G31" i="12"/>
  <c r="G32" i="12"/>
  <c r="G33" i="12"/>
  <c r="G28" i="12"/>
  <c r="G27" i="12"/>
  <c r="G26" i="12"/>
  <c r="G25" i="12"/>
  <c r="G24" i="12"/>
  <c r="G23" i="12"/>
  <c r="G6" i="17"/>
  <c r="G7" i="17"/>
  <c r="G8" i="17"/>
  <c r="G9" i="17"/>
  <c r="G16" i="17"/>
  <c r="G18" i="17"/>
  <c r="G265" i="12"/>
  <c r="G266" i="12"/>
  <c r="G267" i="12"/>
  <c r="G268" i="12"/>
  <c r="G269" i="12"/>
  <c r="G270" i="12"/>
  <c r="G271" i="12"/>
  <c r="G272" i="12"/>
  <c r="G273" i="12"/>
  <c r="G274" i="12"/>
  <c r="G275" i="12"/>
  <c r="G276" i="12"/>
  <c r="G277" i="12"/>
  <c r="G249" i="12"/>
  <c r="G250" i="12"/>
  <c r="G251" i="12"/>
  <c r="G252" i="12"/>
  <c r="G239" i="12"/>
  <c r="G222" i="12"/>
  <c r="G223" i="12"/>
  <c r="G224" i="12"/>
  <c r="G225" i="12"/>
  <c r="G226" i="12"/>
  <c r="G227" i="12"/>
  <c r="G228" i="12"/>
  <c r="G229" i="12"/>
  <c r="G230" i="12"/>
  <c r="G231" i="12"/>
  <c r="G232" i="12"/>
  <c r="G233" i="12"/>
  <c r="G234" i="12"/>
  <c r="G235" i="12"/>
  <c r="G236" i="12"/>
  <c r="G237" i="12"/>
  <c r="G238" i="12"/>
  <c r="G240" i="12"/>
  <c r="G241" i="12"/>
  <c r="G242" i="12"/>
  <c r="G205" i="12"/>
  <c r="G206" i="12"/>
  <c r="G207" i="12"/>
  <c r="G208" i="12"/>
  <c r="G209" i="12"/>
  <c r="G210" i="12"/>
  <c r="G211" i="12"/>
  <c r="G212" i="12"/>
  <c r="G213" i="12"/>
  <c r="G214" i="12"/>
  <c r="G215" i="12"/>
  <c r="G216" i="12"/>
  <c r="G217" i="12"/>
  <c r="G218" i="12"/>
  <c r="G219" i="12"/>
  <c r="G220" i="12"/>
  <c r="G221" i="12"/>
  <c r="G154" i="12"/>
  <c r="G155" i="12"/>
  <c r="G156" i="12"/>
  <c r="G157" i="12"/>
  <c r="G158" i="12"/>
  <c r="G159" i="12"/>
  <c r="G160" i="12"/>
  <c r="G161" i="12"/>
  <c r="G162" i="12"/>
  <c r="G163" i="12"/>
  <c r="G164" i="12"/>
  <c r="G165" i="12"/>
  <c r="G166" i="12"/>
  <c r="G167" i="12"/>
  <c r="G168" i="12"/>
  <c r="G169" i="12"/>
  <c r="G142" i="12"/>
  <c r="G143" i="12"/>
  <c r="G144" i="12"/>
  <c r="G145" i="12"/>
  <c r="G146" i="12"/>
  <c r="G147" i="12"/>
  <c r="G148" i="12"/>
  <c r="G149" i="12"/>
  <c r="G150" i="12"/>
  <c r="G151" i="12"/>
  <c r="G152" i="12"/>
  <c r="G153"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59" i="12"/>
  <c r="G58" i="12"/>
  <c r="G57" i="12"/>
  <c r="G56" i="12"/>
  <c r="G55" i="12"/>
  <c r="G54" i="12"/>
  <c r="G52" i="12"/>
  <c r="G41" i="12"/>
  <c r="G42" i="12"/>
  <c r="G43" i="12"/>
  <c r="G44" i="12"/>
  <c r="G45" i="12"/>
  <c r="G46" i="12"/>
  <c r="G47" i="12"/>
  <c r="G48" i="12"/>
  <c r="G49" i="12"/>
  <c r="G50" i="12"/>
  <c r="G51" i="12"/>
  <c r="G53" i="12"/>
  <c r="G12" i="12"/>
  <c r="G13" i="12"/>
  <c r="G14" i="12"/>
  <c r="G15" i="12"/>
  <c r="G16" i="12"/>
  <c r="G17" i="12"/>
  <c r="G18" i="12"/>
  <c r="G19" i="12"/>
  <c r="G20" i="12"/>
  <c r="G21" i="12"/>
  <c r="G22" i="12"/>
  <c r="G34" i="12"/>
  <c r="G35" i="12"/>
  <c r="I123" i="12" l="1"/>
  <c r="I252" i="12"/>
  <c r="G13" i="17" l="1"/>
  <c r="G14" i="17"/>
  <c r="G15" i="17"/>
  <c r="G17" i="17"/>
  <c r="G5" i="17"/>
  <c r="G19" i="17"/>
  <c r="G12" i="17"/>
  <c r="G11" i="17"/>
  <c r="G10" i="17"/>
  <c r="G9" i="14"/>
  <c r="G10" i="14"/>
  <c r="G11" i="14"/>
  <c r="G12" i="14"/>
  <c r="G13" i="14"/>
  <c r="G14" i="14"/>
  <c r="G15" i="14"/>
  <c r="G8" i="14"/>
  <c r="G7" i="14"/>
  <c r="G6" i="14"/>
  <c r="G5" i="14"/>
  <c r="G279" i="12"/>
  <c r="G264" i="12"/>
  <c r="G263" i="12"/>
  <c r="G262" i="12"/>
  <c r="G261" i="12"/>
  <c r="G260" i="12"/>
  <c r="G255" i="12"/>
  <c r="G256" i="12"/>
  <c r="G257" i="12"/>
  <c r="G258" i="12"/>
  <c r="G259" i="12"/>
  <c r="G278" i="12"/>
  <c r="G248" i="12"/>
  <c r="G247" i="12"/>
  <c r="G246" i="12"/>
  <c r="G245" i="12"/>
  <c r="G244" i="12"/>
  <c r="G243" i="12"/>
  <c r="G204" i="12"/>
  <c r="G203" i="12"/>
  <c r="G202" i="12"/>
  <c r="G201" i="12"/>
  <c r="G200" i="12"/>
  <c r="G199" i="12"/>
  <c r="G198" i="12"/>
  <c r="G197" i="12"/>
  <c r="G196" i="12"/>
  <c r="G195" i="12"/>
  <c r="G186" i="12"/>
  <c r="G185" i="12"/>
  <c r="G184" i="12"/>
  <c r="G183" i="12"/>
  <c r="G182" i="12"/>
  <c r="G181" i="12"/>
  <c r="G180" i="12"/>
  <c r="G179" i="12"/>
  <c r="G178" i="12"/>
  <c r="G177" i="12"/>
  <c r="G176" i="12"/>
  <c r="G175" i="12"/>
  <c r="G174" i="12"/>
  <c r="G173" i="12"/>
  <c r="G172" i="12"/>
  <c r="G171" i="12"/>
  <c r="G170" i="12"/>
  <c r="G141" i="12"/>
  <c r="G140" i="12"/>
  <c r="G139" i="12"/>
  <c r="G138" i="12"/>
  <c r="G137" i="12"/>
  <c r="G136" i="12"/>
  <c r="G135" i="12"/>
  <c r="G134" i="12"/>
  <c r="G133" i="12"/>
  <c r="G40" i="12"/>
  <c r="G5" i="12"/>
  <c r="G6" i="12"/>
  <c r="I18" i="17" l="1"/>
  <c r="G20" i="17"/>
  <c r="C5" i="13" s="1"/>
  <c r="I10" i="17"/>
  <c r="I14" i="14"/>
  <c r="G16" i="14"/>
  <c r="C6" i="13" s="1"/>
  <c r="G187" i="12" l="1"/>
  <c r="G194" i="12"/>
  <c r="G193" i="12"/>
  <c r="G192" i="12"/>
  <c r="G191" i="12"/>
  <c r="G190" i="12"/>
  <c r="G189" i="12"/>
  <c r="G188" i="12"/>
  <c r="G11" i="12"/>
  <c r="G9" i="12"/>
  <c r="G8" i="12"/>
  <c r="G126" i="12" l="1"/>
  <c r="G132" i="12"/>
  <c r="G130" i="12"/>
  <c r="G131" i="12"/>
  <c r="G127" i="12"/>
  <c r="G125" i="12"/>
  <c r="G280" i="12"/>
  <c r="I280" i="12" s="1"/>
  <c r="G254" i="12"/>
  <c r="G253" i="12"/>
  <c r="G129" i="12"/>
  <c r="G128" i="12"/>
  <c r="G39" i="12"/>
  <c r="G38" i="12"/>
  <c r="G37" i="12"/>
  <c r="G36" i="12"/>
  <c r="G10" i="12"/>
  <c r="G7" i="12"/>
  <c r="I58" i="12" l="1"/>
  <c r="I34" i="12"/>
  <c r="I248" i="12"/>
  <c r="G281" i="12"/>
  <c r="C4" i="13" s="1"/>
  <c r="C7" i="13" s="1"/>
  <c r="I277" i="12"/>
</calcChain>
</file>

<file path=xl/sharedStrings.xml><?xml version="1.0" encoding="utf-8"?>
<sst xmlns="http://schemas.openxmlformats.org/spreadsheetml/2006/main" count="1264" uniqueCount="507">
  <si>
    <t>Krašto kelio Nr. 164 Mažeikiai-Plungė-Tauragė ruožo nuo 133,920 iki 136,714 km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</si>
  <si>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</si>
  <si>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</si>
  <si>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</si>
  <si>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</si>
  <si>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</si>
  <si>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</si>
  <si>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</si>
  <si>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</si>
  <si>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</si>
  <si>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</si>
  <si>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Geodezinis trasos nužymėjimas</t>
  </si>
  <si>
    <t>km</t>
  </si>
  <si>
    <t>1.2</t>
  </si>
  <si>
    <t>Minkštų veislių nuo 12 cm iki 16 cm skersmens medžių ir kelmų pašalinimas</t>
  </si>
  <si>
    <t>vnt.</t>
  </si>
  <si>
    <t>1.3</t>
  </si>
  <si>
    <t>Minkštų veislių nuo 17 cm iki 24 cm skersmens medžių ir kelmų pašalinimas</t>
  </si>
  <si>
    <t>1.4</t>
  </si>
  <si>
    <t>Minkštų veislių nuo 25 cm iki 32 cm skersmens medžių ir kelmų pašalinimas</t>
  </si>
  <si>
    <t>1.5</t>
  </si>
  <si>
    <t>Minkštų veislių nuo 32 cm skersmens medžių ir kelmų pašalinimas</t>
  </si>
  <si>
    <t>1.6</t>
  </si>
  <si>
    <t>Kietų veislių nuo 12 cm iki 16 cm skersmens medžių ir kelmų pašalinimas</t>
  </si>
  <si>
    <t>1.7</t>
  </si>
  <si>
    <t>Kietų veislių nuo 17 cm iki 24 cm skersmens medžių ir kelmų pašalinimas</t>
  </si>
  <si>
    <t>1.8</t>
  </si>
  <si>
    <t>Kietų veislių nuo 25 cm iki 32 cm skersmens medžių ir kelmų pašalinimas</t>
  </si>
  <si>
    <t>1.9</t>
  </si>
  <si>
    <t>Kietų veislių nuo 32 cm skersmens medžių ir kelmų pašalinimas</t>
  </si>
  <si>
    <t>1.10</t>
  </si>
  <si>
    <t>Medžių kamienų sandėliavimas ir apskaitymas statybvietėje</t>
  </si>
  <si>
    <t>1.11</t>
  </si>
  <si>
    <t>Pašalintų kelmų išvežimas rangovo pasirinktu atstumu ir utilizavimas</t>
  </si>
  <si>
    <t>1.12</t>
  </si>
  <si>
    <t>Krūmų kirtimas, smulkinimas ir išvežimas rangovo pasirinktu atstumu</t>
  </si>
  <si>
    <t>ha</t>
  </si>
  <si>
    <t>1.13</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</si>
  <si>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</si>
  <si>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kompl.</t>
  </si>
  <si>
    <t>1.14</t>
  </si>
  <si>
    <t>m²</t>
  </si>
  <si>
    <t>1.15</t>
  </si>
  <si>
    <t>Esamų kelio bordiūrų išardymas ir išvežimas utilizavimui rangovo pasirinktu atstumu</t>
  </si>
  <si>
    <t>m</t>
  </si>
  <si>
    <t>1.16</t>
  </si>
  <si>
    <t>Augalinio grunto pašalinimas</t>
  </si>
  <si>
    <t>m³</t>
  </si>
  <si>
    <t>1.17</t>
  </si>
  <si>
    <t>Augalinio grunto išvežimas į laikino sandėliavimo aikštelę (daubai, kelkraščiams, šlaitams)</t>
  </si>
  <si>
    <t>1.18</t>
  </si>
  <si>
    <t>Augalinio grunto išvežimas į išlykį rangovo pasirinktu atstumu</t>
  </si>
  <si>
    <t>1.19</t>
  </si>
  <si>
    <t>Vienstiebių kelio ženklų atramų išardymas ir išvežimas į Statytojo nurodytą sandėliavimo vietą</t>
  </si>
  <si>
    <t>1.20</t>
  </si>
  <si>
    <t>Skydų nuėmimas nuo vienstiebių atramų ir išvežimas į Statytojo nurodytą sandėliavimo vietą</t>
  </si>
  <si>
    <t>1.21</t>
  </si>
  <si>
    <t>Dvistiebių kelio ženklų atramų išardymas ir išvežimas į Statytojo nurodytą sandėliavimo vietą</t>
  </si>
  <si>
    <t>1.22</t>
  </si>
  <si>
    <t>Skydų nuėmimas nuo dvistiebių atramų ir išvežimas į Statytojo nurodytą sandėliavimo vietą</t>
  </si>
  <si>
    <t>1.23</t>
  </si>
  <si>
    <t>Suoliukų išardymas ir išvežimas utilizavimui rangovo pasirinktu atstumu</t>
  </si>
  <si>
    <t>1.24</t>
  </si>
  <si>
    <t>Šiukšliadėžių išardymas ir išvežimas utilizavimui rangovo pasirinktu atstumu</t>
  </si>
  <si>
    <t>1.25</t>
  </si>
  <si>
    <t>Esamo horizontalaus ženklinimo pašalinimas</t>
  </si>
  <si>
    <t>1.26</t>
  </si>
  <si>
    <t>Esamų apsauginių kelio atitvarų išardymas ir išvežimas į Statytojo nurodytą sandėliavimo vietą</t>
  </si>
  <si>
    <t>1.27</t>
  </si>
  <si>
    <t>Grunto iškasimas išvežant rangovo pasirinktu atstumu</t>
  </si>
  <si>
    <t>1.28</t>
  </si>
  <si>
    <t>Gelžbetoninių konstrukcijų ardymas, sandėliavimas, pakrovimas, išvežimas ir utilizavimas</t>
  </si>
  <si>
    <t>t</t>
  </si>
  <si>
    <t>1.29</t>
  </si>
  <si>
    <t>Mūrinių konstrukcijų ardymas, sandėliavimas, pakrovimas, išvežimas ir utilizavimas</t>
  </si>
  <si>
    <t>1.30</t>
  </si>
  <si>
    <t>Medinių konstrukcijų ardymas, sandėliavimas, pakrovimas, išvežimas ir utilizavimas</t>
  </si>
  <si>
    <t>1.31</t>
  </si>
  <si>
    <t>Metalinių konstrukcijų ardymas, sandėliavimas, pakrovimas, išvežimas ir užsakovo nurodytą vietą</t>
  </si>
  <si>
    <t>Iš viso skyriuje 1, 
Eur be PVM</t>
  </si>
  <si>
    <t>Grunto supylimas ir sutankinimas naudojant esamą sankasai tinkantį gruntą (trūkstamas kiekis panaudojamas iš kelio iškasų darbų)</t>
  </si>
  <si>
    <t>2. Žemės sankasa</t>
  </si>
  <si>
    <t>2.1</t>
  </si>
  <si>
    <t>Žemės darbai - skaldos pagrindo sluoksnio ardymas</t>
  </si>
  <si>
    <t>2.2</t>
  </si>
  <si>
    <t>Grįžtamosios medžiagos – skalda ≥7,5 Eur/m3. Sąmątoje nurodoma kaina su minuso ženklu</t>
  </si>
  <si>
    <t>2.3</t>
  </si>
  <si>
    <t>Žemės darbai - žemės sankasos formavimas iškasimas ir sandėliavimas (pylimams, pakopoms ir užpylimui)</t>
  </si>
  <si>
    <t>2.4</t>
  </si>
  <si>
    <t>Žemės darbai - žemės sankasos formavimas iškasimas ir išvežimas į išlykį rangovo pasirinktu atstumu</t>
  </si>
  <si>
    <t>2.5</t>
  </si>
  <si>
    <t>Žemės darbai - grunto kasimas tarp žemės sankasos viršaus ir esamų OH ir HU gruntų ir sandėliavimas (supylimui po gruntų pakeitimo)</t>
  </si>
  <si>
    <t>2.6</t>
  </si>
  <si>
    <t>Žemės darbai - [OH] gruntų iškasimas ir išvežimas į išlykį rangovo pasirinktu atstumu</t>
  </si>
  <si>
    <t>2.7</t>
  </si>
  <si>
    <t>Žemės darbai - iškasų grunto supylimas ir sutankinimas iškasto OH grunto vietoje</t>
  </si>
  <si>
    <t>2.8</t>
  </si>
  <si>
    <t>Žemės darbai - grunto supylimas tarp pakeistų OH ir HU gruntų ir žemės sankasos viršaus (naudojamas iškasų gruntas)</t>
  </si>
  <si>
    <t>2.9</t>
  </si>
  <si>
    <t>Žemės darbai - pakopų iškasimas ir išvežimas į išlykį rangovo pasirinktu atstumu</t>
  </si>
  <si>
    <t>2.10</t>
  </si>
  <si>
    <t>Žemės darbai - pakopų supylimas ir sutankinimas iš iškasų grunto</t>
  </si>
  <si>
    <t>2.11</t>
  </si>
  <si>
    <t>Žemės darbai - žemės sankasos formavimas pylimai (panaudojant iškasas)</t>
  </si>
  <si>
    <t>2.12</t>
  </si>
  <si>
    <t>Žemės sankasos kvalifikuotas pagerinimas pagal MN GPSR 12 h=0,30 m</t>
  </si>
  <si>
    <t>2.13</t>
  </si>
  <si>
    <t>Žemės sankasos sustiprinimas pagal MN GPSR 12 h=0,30 m</t>
  </si>
  <si>
    <t>2.14</t>
  </si>
  <si>
    <t xml:space="preserve">Žemės sankasos planiravimas ir tankinimas mechanizuotu būdu (h=0,30m) </t>
  </si>
  <si>
    <t>2.15</t>
  </si>
  <si>
    <t xml:space="preserve">Žemės sankasos planiravimas ir tankinimas rankiniu būdu (h=0,30m) </t>
  </si>
  <si>
    <t>2.16</t>
  </si>
  <si>
    <t>Griovio dugno ir šlaitų planiravimas mechanizuotai</t>
  </si>
  <si>
    <t>2.17</t>
  </si>
  <si>
    <t>Griovio dugno ir šlaitų planiravimas rankiniu būdu</t>
  </si>
  <si>
    <t>2.18</t>
  </si>
  <si>
    <t>Žvyro skaldos fr. 22/56 įrengimas h=0,15 m</t>
  </si>
  <si>
    <t>2.19</t>
  </si>
  <si>
    <t>Atraminių blokų 500x400x2000 mm įrengimas</t>
  </si>
  <si>
    <t>2.20</t>
  </si>
  <si>
    <t>Šlaito monolitinimas C30/37-XC4-XF4 betonu h=0,10 m</t>
  </si>
  <si>
    <t>2.21</t>
  </si>
  <si>
    <t>Šlaito tvirtinimas plokščių 490x490x80 mm (tarpus užpildant C30/37-XC4-XF4 betonu) įrengimas</t>
  </si>
  <si>
    <t>2.22</t>
  </si>
  <si>
    <t>Geotinklo 40x20 kN/m įrengimas</t>
  </si>
  <si>
    <t>2.23</t>
  </si>
  <si>
    <t>Šlaito tvirtinimas priešeroziniu kokoso plaušo dembliu</t>
  </si>
  <si>
    <t>Iš viso skyriuje 2, 
Eur be PVM</t>
  </si>
  <si>
    <t>2.24</t>
  </si>
  <si>
    <t>PVC d250 vamzdžio įrengimas</t>
  </si>
  <si>
    <t>3. Vandens nuleidimas</t>
  </si>
  <si>
    <t>3.1</t>
  </si>
  <si>
    <t>Drenažo įrengimas iš perforuotų d113/126 vamzdžių su geotekstilės filtru</t>
  </si>
  <si>
    <t>3.2</t>
  </si>
  <si>
    <t>Geotekstilė drenažui 100 g/m² paklojimas</t>
  </si>
  <si>
    <t>3.3</t>
  </si>
  <si>
    <t>Skaldelės fr. 11/16 drenažui paskleidimas</t>
  </si>
  <si>
    <t>3.4</t>
  </si>
  <si>
    <t>d315 drenažo šulinėlių įrengimas</t>
  </si>
  <si>
    <t>3.5</t>
  </si>
  <si>
    <t>Žiočių iš PVC d110 vamzdžių įrengimas</t>
  </si>
  <si>
    <t>3.6</t>
  </si>
  <si>
    <t>Betoninių vandens latakų 400x500x240mm įrengimas šalia takų</t>
  </si>
  <si>
    <t>3.7</t>
  </si>
  <si>
    <t>Betoninių pagrindų po vandens latakais įrengimas iš betono C30/37</t>
  </si>
  <si>
    <t>3.8</t>
  </si>
  <si>
    <t>Betoninio vandens latako tvirtinimas skalda fr. 0/45 h=0,2 m</t>
  </si>
  <si>
    <t>3.9</t>
  </si>
  <si>
    <t>Griovio dugno tvirtinimas žvyru fr. 16/32 h=10 cm</t>
  </si>
  <si>
    <t>3.10</t>
  </si>
  <si>
    <t>Griovio dugno tvirtinimas skalda fr. 22/56 h=15 cm</t>
  </si>
  <si>
    <t>3.11</t>
  </si>
  <si>
    <t>Griovio dugno tvirtinimas betoniniais 400x500x240 mm latakais ant C20/25 h=15cm betono pagrindo</t>
  </si>
  <si>
    <t>3.12</t>
  </si>
  <si>
    <t>Griovio dugno tvirtinimas 16-36 akmenų grindiniu įpluktų į C20/25 h=20cm betono pagrindą</t>
  </si>
  <si>
    <t>3.13</t>
  </si>
  <si>
    <t>Augalinio gruntas daubos įrengimui, apsėjimas žole (panaudojamas nuimtas augalinis gruntas)</t>
  </si>
  <si>
    <t>3.14</t>
  </si>
  <si>
    <t>Daubos tvirtinimas žvyru fr. 16/32 h=20 cm</t>
  </si>
  <si>
    <t>3.15</t>
  </si>
  <si>
    <t>Daubos tvirtinimas 16-36 akmenų grindiniu įpluktų į C20/25 h=20 cm betono pagrindą</t>
  </si>
  <si>
    <t>3.16</t>
  </si>
  <si>
    <t>Betoninės aikštelės iš C35/45-XC4-XF4-XD3 betono įrengimas h=0,17 m</t>
  </si>
  <si>
    <t>3.17</t>
  </si>
  <si>
    <t>Šlaito tvirtinimas betoniniais 400x500x240 mm latakais ant C35/45-XC4-XF4-XD3 h=15cm betono pagrindo</t>
  </si>
  <si>
    <t>3.18</t>
  </si>
  <si>
    <t>Griovio dugno suvedimas su betoniniais latakais C35/45-XC4-XF4-XD3 h=0,08 m betonu ant skaldos fr. 22/56 h=0,15 m pagrindo</t>
  </si>
  <si>
    <t>3.19</t>
  </si>
  <si>
    <t>Žvyro skaldos fr. 22/56 pagrindo įrengimas h=0,15 m</t>
  </si>
  <si>
    <t>3.20</t>
  </si>
  <si>
    <t>Šlaito tvirtinimas plokščių 490x490x80 mm (tarpus užpildant C35/45-XC4-XF4-XD3 betonu) įrengimas</t>
  </si>
  <si>
    <t>3.21</t>
  </si>
  <si>
    <t>3.22</t>
  </si>
  <si>
    <t>Šlaito monolitinimas C35/45-XC4-XF4-XD3 betonu h=0,08 m</t>
  </si>
  <si>
    <t>3.23</t>
  </si>
  <si>
    <t>3.24</t>
  </si>
  <si>
    <t>Apvalus, gelžbetoninis, nelaidus vandeniui d=1000 mm skersmens šulinys, su viena landa d=0,7 m, karštai cinkuoto metalo arba gamykloje įlietomis ketinėmis lipynėmis, betoninėmis vamzdžių atramomis, protarpinėmis ir B125 apkrovos klasės ketiniu dangčiu, iki 2,0 m gylio.</t>
  </si>
  <si>
    <t>3.25</t>
  </si>
  <si>
    <t>Plastikinių lietaus surinkimo šulinėlių, d315 mm skersmens, iki 3,0 m gylio, su visomis jungtimis bei atramomis tiekimas, sumontavimas, išbandymas. Surinkimo šulinėliai su 30 cm nusodinimo dalimi.</t>
  </si>
  <si>
    <t>3.26</t>
  </si>
  <si>
    <t>B125 apkrovos klasės dangčių lietaus surinkimo šulinėliuose įrengimas</t>
  </si>
  <si>
    <t>3.27</t>
  </si>
  <si>
    <t>Kupolo formos grotelelių įrengimas, D400 apkrovos klasės (montuojamos su D315 skersmens plastikiniais šuliniais)</t>
  </si>
  <si>
    <t>3.28</t>
  </si>
  <si>
    <t>Geotekstilė kupolo formos grotelėms apsukti</t>
  </si>
  <si>
    <t>3.29</t>
  </si>
  <si>
    <t>Žvyro skalda fr. 22/56, užpilama ant įrengiamų kupolo formos grotelių</t>
  </si>
  <si>
    <t>3.30</t>
  </si>
  <si>
    <t>Tranšėjų sienų išramstymas</t>
  </si>
  <si>
    <t>3.31</t>
  </si>
  <si>
    <t>Smėlis vamzdžių pagrindui</t>
  </si>
  <si>
    <t>3.32</t>
  </si>
  <si>
    <t>Smėlis pirminiam užpylimui, įskaitant sutankinimą</t>
  </si>
  <si>
    <t>3.33</t>
  </si>
  <si>
    <t>Savitakinio nuotakyno iš PVC N klasės vamzdžių DN 200 mm, su visomis reikalingomis jungtimis bei atramomis tiekimas, montavimas žemėje, pajungimas į šulinius.</t>
  </si>
  <si>
    <t>3.34</t>
  </si>
  <si>
    <t xml:space="preserve">PE D200 vamzdžiai su visomis reikalingomis jungtimis bei atramomis. Tiekimas, montavimas, pajungimas į šulinius. </t>
  </si>
  <si>
    <t>3.35</t>
  </si>
  <si>
    <t>Betranšėjiniu būdu vykdomi darbai</t>
  </si>
  <si>
    <t>3.36</t>
  </si>
  <si>
    <t>Plastikinių lietaus surinkimo šulinėlių, d425 mm skersmens, iki 1,80 m gylio, su visomis jungtimis bei atramomis tiekimas, sumontavimas, išbandymas. Surinkimo šulinėliai su 30 cm nusodinimo dalimi.</t>
  </si>
  <si>
    <t>3.37</t>
  </si>
  <si>
    <t>Bordiūrinės lietaus nuotekų surinkimo grotelės, D400 apkrovos klasės (montuojamos su D425 skersmens plastikiniais šuliniais)</t>
  </si>
  <si>
    <t>3.38</t>
  </si>
  <si>
    <t>Kvadratinės 400x400 mm lietaus nuotekų surinkimo grotelės, D400 apkrovos klasės (montuojamos su D425 skersmens plastikiniais šuliniais)</t>
  </si>
  <si>
    <t>3.39</t>
  </si>
  <si>
    <t>Vamzdžių praplovimas be dezinfikavimo</t>
  </si>
  <si>
    <t>3.40</t>
  </si>
  <si>
    <t>Vamzdžių hidraulinis bandymas</t>
  </si>
  <si>
    <t>3.41</t>
  </si>
  <si>
    <t>Grunto iškasimas išvežant iki 50 km (1% rankiniu būdu)</t>
  </si>
  <si>
    <t>3.42</t>
  </si>
  <si>
    <t>Sankasai tinkamo biraus grunto iškasimas ir sandėliavimas statybvietėje</t>
  </si>
  <si>
    <t>3.43</t>
  </si>
  <si>
    <t>Grunto supylimas ir sutankinimas naudojant esamą sankasai tinkantį gruntą</t>
  </si>
  <si>
    <t>3.44</t>
  </si>
  <si>
    <t>Molinio atvežtinio grunto supylimas vagos užtvenkimui</t>
  </si>
  <si>
    <t>3.45</t>
  </si>
  <si>
    <t>Esamų gelžbetoninių pralaidų ardymas, išvežimas ir utilizavimas</t>
  </si>
  <si>
    <t>3.46</t>
  </si>
  <si>
    <t>Plieninių gofruotų 1,4 m skersmens skerspjūvio vandens pralaidų įrengimas (vamzdžius jungiant apkabomis)</t>
  </si>
  <si>
    <t>3.47</t>
  </si>
  <si>
    <t>Filtruojančia neaustine geotekstile, apvyniojama aplink pralaidos vamzdį ir aplink pralaidos užpilo gruntą padengiamas plotas</t>
  </si>
  <si>
    <t>3.48</t>
  </si>
  <si>
    <t>Filtruojančia neaustine geotekstile apvyniojama aplink apkabas padengiamas plotas</t>
  </si>
  <si>
    <t>3.49</t>
  </si>
  <si>
    <t>Filtruojančia neaustine geotekstile šalčiui atspariam pagrindui padengiamas plotas</t>
  </si>
  <si>
    <t>3.50</t>
  </si>
  <si>
    <t>Pagrindo iš šalčiui atsparaus grunto įrengimas</t>
  </si>
  <si>
    <t>3.51</t>
  </si>
  <si>
    <t>Smėlio pagrindo fr.0/2 pralaidoms įrengimas</t>
  </si>
  <si>
    <t>3.52</t>
  </si>
  <si>
    <t>Pralaidų užpylimas smulkiagrūdžiais, vidutiniagrūdžiais,  stambiagrūdžiais smėlio ir žvyro mišiniais, ir grunto sutankinimas</t>
  </si>
  <si>
    <t>3.53</t>
  </si>
  <si>
    <t>Skaldos pagrindo įrengimas h=10cm fr. 22/32</t>
  </si>
  <si>
    <t>3.54</t>
  </si>
  <si>
    <t>Pralaidos antgalių betonavimas C30/37-XF4-XC4 h=10cm</t>
  </si>
  <si>
    <t>3.55</t>
  </si>
  <si>
    <t>Vagos ir šlaitų tvirtinimas betonu C30/37-XF4-XC4 h=10cm</t>
  </si>
  <si>
    <t>3.56</t>
  </si>
  <si>
    <t>Vagos tvirtinimas betonu C30/37-XF4-XC4 h=12cm</t>
  </si>
  <si>
    <t>3.57</t>
  </si>
  <si>
    <t>Armatūros tinklų montavimas ir sudėjimas į projektinę padėtį 200x200 ∅6mm</t>
  </si>
  <si>
    <t>kg</t>
  </si>
  <si>
    <t>3.58</t>
  </si>
  <si>
    <t>Vagos tvirtinimas skalda fr. 22/32, h=15cm</t>
  </si>
  <si>
    <t>3.59</t>
  </si>
  <si>
    <t>Tašelių, impregnuotų antiseptiku, montavimas</t>
  </si>
  <si>
    <t>3.60</t>
  </si>
  <si>
    <t>Laikinos gofruotos PP Ø800 pralaidos įrengimas, vamzdžius jungiant movomis</t>
  </si>
  <si>
    <t>3.61</t>
  </si>
  <si>
    <t>Laikinos PP Ø800 pralaidos išardymas</t>
  </si>
  <si>
    <t>3.62</t>
  </si>
  <si>
    <t>Geomembrana padengiamas plotas</t>
  </si>
  <si>
    <t>3.63</t>
  </si>
  <si>
    <t>Smėlio pagrindo po PP d400 pralaidoms įrengimas</t>
  </si>
  <si>
    <t>3.64</t>
  </si>
  <si>
    <t>PP d400 pralaidų įrengimas (16vnt)</t>
  </si>
  <si>
    <t>Iš viso skyriuje 3, 
Eur be PVM</t>
  </si>
  <si>
    <t>3.65</t>
  </si>
  <si>
    <t>Gelžbetoninių antgalių d400 pralaidoms įrengimas</t>
  </si>
  <si>
    <t>4. Dangos konstrukcijos įrengimas (I variantas)</t>
  </si>
  <si>
    <t>4.1</t>
  </si>
  <si>
    <t>Asfaltbetonio dangos hvid=0,17 m frezavimas, išvežimas ir permaišymas su įrengiamu skaldos pagrindo sluoksniu (pirmasis variantas)</t>
  </si>
  <si>
    <t>Pastaba: Rangovas pildo pasirinktinai I arba II konstrukcijos variantą</t>
  </si>
  <si>
    <t>4.2</t>
  </si>
  <si>
    <t>Asfaltbetonio dangos hvid=0,17 m frezavimas (nepanaudota dangos konstrukcijos sluoksniuose pirmasis variantas)</t>
  </si>
  <si>
    <t>4.3</t>
  </si>
  <si>
    <t>Asfaltbetonio danga (grįžtamoji medžiaga ne mažiau kaip 9,58 Eur/m3) (pirmasis variantas). Sąmątoje nurodoma kaina su minuso ženklu</t>
  </si>
  <si>
    <t>4.4</t>
  </si>
  <si>
    <t>Apsauginio šalčiui atsparaus sluoksnio kf≥1,5×10-5 m/s, h=0,61 m įrengimas</t>
  </si>
  <si>
    <t>4.5</t>
  </si>
  <si>
    <t>Skaldos pagrindo sluoksnio iš nesurišto mineralinių medžiagų mišinio fr. 0/45 h=0,20 m įrengimas pridedant iki 20 % NAG</t>
  </si>
  <si>
    <t>4.6</t>
  </si>
  <si>
    <t>Asfalto pagrindo sluoksnio iš mišinio AC 32 PN, h=0,10 m įrengimas</t>
  </si>
  <si>
    <t>4.7</t>
  </si>
  <si>
    <t>Pagruntavimas bitumine emulsija tarp asfalto dangos sluoksnių</t>
  </si>
  <si>
    <t>4.8</t>
  </si>
  <si>
    <t>Asfalto viršutinio sluoksnio iš mišinio SMA 8 N, h=0,04 m įrengimas</t>
  </si>
  <si>
    <t>4.9</t>
  </si>
  <si>
    <t>Skersinių ir išilginių siūlių gruntavimas bitumine emulsija</t>
  </si>
  <si>
    <t>4.10</t>
  </si>
  <si>
    <t>Paviršiaus šiurkštinimas 2/5 frakcijos skaldyta mineraline medžiaga - 1,0-2,0 kg/m2</t>
  </si>
  <si>
    <t>4.11</t>
  </si>
  <si>
    <t>Asfaltbetonio dangos h=0,05 m frezavimas ir sandėliavimas vietoje</t>
  </si>
  <si>
    <t>4.12</t>
  </si>
  <si>
    <t>Asfaltbetonio danga (grįžtamoji medžiaga ne mažiau kaip 9,58 Eur/m3)</t>
  </si>
  <si>
    <t>4.13</t>
  </si>
  <si>
    <t>Grunto sluoksnio po kelkraščiu įrengimas (ŽB, ŽG, ŽP, SB, SG, ŽD, ŽM, SD, SM (Mišiniai ŽB, ŽG, ŽP pagal LST 1331)). Naudojamas tinkamas iškasų gruntas</t>
  </si>
  <si>
    <t>4.14</t>
  </si>
  <si>
    <t>Kelkraščių h=0,11 m įrengimas (11/22 fr. skaldos 85%, augalinio grunto 15% mišinio)</t>
  </si>
  <si>
    <t>4.15</t>
  </si>
  <si>
    <t>Asfalto pagrindo sluoksnio iš mišinio AC 32 PN, h=0,10 m įrengimas (suvedimui)</t>
  </si>
  <si>
    <t>4.16</t>
  </si>
  <si>
    <t>Pagruntavimas bitumine emulsija tarp asfalto dangos sluoksnių (suvedimui)</t>
  </si>
  <si>
    <t>4.17</t>
  </si>
  <si>
    <t>Asfalto viršutinio sluoksnio iš mišinio SMA 8 N, h=0,04 m įrengimas (suvedimui)</t>
  </si>
  <si>
    <t>4.18</t>
  </si>
  <si>
    <t>Skersinių ir išilginių siūlių gruntavimas bitumine emulsija (suvedimui)</t>
  </si>
  <si>
    <t>4.19</t>
  </si>
  <si>
    <t>Paviršiaus šiurkštinimas 2/5 frakcijos skaldyta mineraline medžiaga - 1,0-2,0 kg/m2 (suvedimui)</t>
  </si>
  <si>
    <t>4.20</t>
  </si>
  <si>
    <t>Sankryžos suvedimas nesurištuoju mineralinių medžiagų mišiniu 0/32 h=0,15m</t>
  </si>
  <si>
    <t>4.21</t>
  </si>
  <si>
    <t>Apsauginio šalčiui atsparaus sluoksnio kf≥1,5×10-5 m/s, h=0,28 m įrengimas</t>
  </si>
  <si>
    <t>4.22</t>
  </si>
  <si>
    <t>4.23</t>
  </si>
  <si>
    <t>4.24</t>
  </si>
  <si>
    <t>4.25</t>
  </si>
  <si>
    <t>Asfalto apatinio sluoksnio iš mišinio AC 16 AN, h=0,04 m įrengimas</t>
  </si>
  <si>
    <t>4.26</t>
  </si>
  <si>
    <t>4.27</t>
  </si>
  <si>
    <t>Asfalto viršutinio sluoksnio iš mišinio SMA 8 N, h=0,03 m įrengimas</t>
  </si>
  <si>
    <t>4.28</t>
  </si>
  <si>
    <t>4.29</t>
  </si>
  <si>
    <t>4.30</t>
  </si>
  <si>
    <t>4.31</t>
  </si>
  <si>
    <t>Kelkraščių h=0,14 m įrengimas (11/22 fr. skaldos 85%, augalinio grunto 15% mišinio)</t>
  </si>
  <si>
    <t>4.32</t>
  </si>
  <si>
    <t>Apsauginio šalčiui atsparaus sluoksnio kf≥1,5×10-5 m/s, h=0,28 m įrengimas (suvedimui)</t>
  </si>
  <si>
    <t>4.33</t>
  </si>
  <si>
    <t>Skaldos pagrindo sluoksnio iš nesurišto mineralinių medžiagų mišinio fr. 0/45 h=0,20 m įrengimas pridedant iki 20 % NAG (suvedimui)</t>
  </si>
  <si>
    <t>4.34</t>
  </si>
  <si>
    <t>4.35</t>
  </si>
  <si>
    <t>4.36</t>
  </si>
  <si>
    <t>Asfalto apatinio sluoksnio iš mišinio AC 16 AN, h=0,04 m įrengimas (suvedimui)</t>
  </si>
  <si>
    <t>4.37</t>
  </si>
  <si>
    <t>4.38</t>
  </si>
  <si>
    <t>Asfalto viršutinio sluoksnio iš mišinio SMA 8 N, h=0,03 m įrengimas (suvedimui)</t>
  </si>
  <si>
    <t>4.39</t>
  </si>
  <si>
    <t>4.40</t>
  </si>
  <si>
    <t>4.41</t>
  </si>
  <si>
    <t>4.42</t>
  </si>
  <si>
    <t>4.43</t>
  </si>
  <si>
    <t>Apsauginio šalčiui atsparaus sluoksnio kf≥1,5×10-5 m/s, hmin=0,39 m įrengimas</t>
  </si>
  <si>
    <t>4.44</t>
  </si>
  <si>
    <t>4.45</t>
  </si>
  <si>
    <t>Asfalto pagrindo-dangos sluoksnio iš mišinio AC 16 PD, h=0,06 m įrengimas</t>
  </si>
  <si>
    <t>4.46</t>
  </si>
  <si>
    <t>Kelkraščių įrengimas iš augalinio gruntas h=0,03 m (panaudojamas nuimtas augalinis sluoksnis)</t>
  </si>
  <si>
    <t>4.47</t>
  </si>
  <si>
    <t>4.48</t>
  </si>
  <si>
    <t>Nuovažų suvedimas nesurištuoju mineralinių medžiagų mišiniu 0/32 h=0,15m</t>
  </si>
  <si>
    <t>4.49</t>
  </si>
  <si>
    <t>Betoninių kelio bordiūrų 1000x150x300 mm įrengimas ant betono pagrindo</t>
  </si>
  <si>
    <t>4.50</t>
  </si>
  <si>
    <t>Betoninių kelio bordiūrų 1000x150x220 mm įrengimas ant betono pagrindo</t>
  </si>
  <si>
    <t>4.51</t>
  </si>
  <si>
    <t>Betoninių vejos bordiūrų 1000x80x200 įrengimas ant betono pagrindo</t>
  </si>
  <si>
    <t>4.52</t>
  </si>
  <si>
    <t>Sandūrų izoliavimas sandariklio juostomis</t>
  </si>
  <si>
    <t>4.53</t>
  </si>
  <si>
    <t>Apsauginio šalčiui atsparaus sluoksnio kf≥1,5×10-5 m/s, hmin=0,27 m įrengimas</t>
  </si>
  <si>
    <t>4.54</t>
  </si>
  <si>
    <t>Skaldos pagrindo iš nesurišto mineralinių medžiagų mišinio 0/45 h=0,15 m įrengimas pridedant iki 20 % NAG (trinkelių dangos takai)</t>
  </si>
  <si>
    <t>4.55</t>
  </si>
  <si>
    <t>Skaldos pagrindo iš nesurišto mineralinių medžiagų mišinio 0/45 h=0,20 m įrengimas pridedant iki 20 % NAG (asfalto dangos takai)</t>
  </si>
  <si>
    <t>4.56</t>
  </si>
  <si>
    <t>Asfalto pagrindo-dangos sluoksnio iš mišinio AC 16 PD, h=0,08 m įrengimas</t>
  </si>
  <si>
    <t>4.57</t>
  </si>
  <si>
    <t>Išlyginamojo sluoksnio iš dolomito skaldos atsijų 0/5 įrengimas h=0,03m</t>
  </si>
  <si>
    <t>4.58</t>
  </si>
  <si>
    <t>Betoninių pilkos spalvos trinkelių 200x100x80 mm įrengimas</t>
  </si>
  <si>
    <t>4.59</t>
  </si>
  <si>
    <t>Betoninių geltonos spalvos trinkelių (kauburėliai) 200x100x80 mm įrengimas ties trinkelėmis</t>
  </si>
  <si>
    <t>4.60</t>
  </si>
  <si>
    <t>Betoninių geltonos spalvos trinkelių (kauburėliai) 200x100x80 mm įrengimas ties asfaltu</t>
  </si>
  <si>
    <t>4.61</t>
  </si>
  <si>
    <t>Betoninių geltonos spalvos trinkelių (pailgos juostelės) 200x100x80 mm įrengimas ties asfaltu</t>
  </si>
  <si>
    <t>4.62</t>
  </si>
  <si>
    <t xml:space="preserve">Betoninių raudonos spalvos trinkelių 200x100x80 mm įrengimas </t>
  </si>
  <si>
    <t>4. Dangos konstrukcijos įrengimas (II variantas)</t>
  </si>
  <si>
    <t>Asfaltbetonio dangos hvid=0,17 m frezavimas, išvežimas ir permaišymas su įrengiamu skaldos pagrindo sluoksniu (antrasis variantas)</t>
  </si>
  <si>
    <t>Asfaltbetonio dangos hvid=0,17 m frezavimas (nepanaudota dangos konstrukcijos sluoksniuose antrasis variantas)</t>
  </si>
  <si>
    <t>Asfaltbetonio danga (grįžtamoji medžiaga ne mažiau kaip 9,58 Eur/m3) (antrasis variantas). Sąmątoje nurodoma kaina su minuso ženklu</t>
  </si>
  <si>
    <t>Šalčiui nejautrių medžiagų sluoksnio kf≥1,5×10-5 m/s, h=0,56 m įrengimas</t>
  </si>
  <si>
    <t>Skaldos pagrindo sluoksnio iš nesurišto mineralinių medžiagų mišinio fr. 0/45 h=0,25 m įrengimas pridedant iki 20 % NAG</t>
  </si>
  <si>
    <t>Šalčiui nejautrių medžiagų sluoksnio kf≥1,5×10-5 m/s, h=0,18 m įrengimas</t>
  </si>
  <si>
    <t>Skaldos pagrindo sluoksnio iš nesurišto mineralinių medžiagų mišinio fr. 0/45 h=0,30 m įrengimas pridedant iki 20 % NAG</t>
  </si>
  <si>
    <t>Šalčiui nejautrių medžiagų sluoksnio kf≥1,5×10-5 m/s, h=0,28 m įrengimas (suvedimui)</t>
  </si>
  <si>
    <t>Skaldos pagrindo sluoksnio iš nesurišto mineralinių medžiagų mišinio fr. 0/45 h=0,30 m įrengimas pridedant iki 20 % NAG (suvedimui)</t>
  </si>
  <si>
    <t>Šalčiui nejautrių medžiagų sluoksnio kf≥1,5×10-5 m/s, hmin=0,39 m įrengimas</t>
  </si>
  <si>
    <t>Šalčiui nejautrių medžiagų sluoksnio kf≥1,5×10-5 m/s, hmin=0,27 m įrengimas</t>
  </si>
  <si>
    <t>Iš viso skyriuje 4, 
Eur be PVM</t>
  </si>
  <si>
    <t>5. Autobusų, poilsio aikštelės ir tvorelės</t>
  </si>
  <si>
    <t>5.1</t>
  </si>
  <si>
    <t>Keleivių laukimo paviljonų su integruotu suoliuku įrengimas</t>
  </si>
  <si>
    <t>5.2</t>
  </si>
  <si>
    <t>Šiukšliadėžių įrengimas</t>
  </si>
  <si>
    <t>5.3</t>
  </si>
  <si>
    <t>Suoliukų įrengimas</t>
  </si>
  <si>
    <t>5.4</t>
  </si>
  <si>
    <t>Pėsčiųjų tvorelės įrengimas</t>
  </si>
  <si>
    <t>Iš viso skyriuje 5, 
Eur be PVM</t>
  </si>
  <si>
    <t>6. Kelio apstatymas ir saugaus eismo organizavimas</t>
  </si>
  <si>
    <t>6.1</t>
  </si>
  <si>
    <t>Apsauginių kelio atitvarų N2 W4 A barjerų įrengimas</t>
  </si>
  <si>
    <t>6.2</t>
  </si>
  <si>
    <t>Apsauginių kelio atitvarų N2 W4 A pradinių ir galinių komponentų įrengimas</t>
  </si>
  <si>
    <t>6.3</t>
  </si>
  <si>
    <t>Apsauginių kelio atitvarų H1 W3 A barjerų įrengimas</t>
  </si>
  <si>
    <t>6.4</t>
  </si>
  <si>
    <t>Apsauginių kelio atitvarų H1 W3 A pradinių ir galinių komponentų įrengimas</t>
  </si>
  <si>
    <t>6.5</t>
  </si>
  <si>
    <t>Apsauginių kelio atitvarų H1 W3 A barjerų (dėžinio skerspjūvio) įrengimas</t>
  </si>
  <si>
    <t>6.6</t>
  </si>
  <si>
    <t>Apsauginių kelio atitvarų H1 W3 A (dėžinio skerspjūvio) pradinių ir galinių komponentų įrengimas</t>
  </si>
  <si>
    <t>6.7</t>
  </si>
  <si>
    <t>Signalinių stulpelių įrengimas</t>
  </si>
  <si>
    <t>6.8</t>
  </si>
  <si>
    <t>Kelio ženklų metalinių 76,1 mm skersmens atramų pastatymas</t>
  </si>
  <si>
    <t>6.9</t>
  </si>
  <si>
    <t>Kelio ženklų bendras atramų stiebų ilgis atramoms</t>
  </si>
  <si>
    <t>6.10</t>
  </si>
  <si>
    <t>Kelio ženklų skydų montavimas prie vienstiebių atramų (25,8 m²)</t>
  </si>
  <si>
    <t>6.11</t>
  </si>
  <si>
    <t>Kelio ženklų skydų montavimas prie dvistiebių atramų (2,8 m²)</t>
  </si>
  <si>
    <t>6.12</t>
  </si>
  <si>
    <t>Kelio ženklo stulpelio d150 h=1,0m (ženklinimas 2.3) su šviesą atspindinčiais atšvaitais įrengimas</t>
  </si>
  <si>
    <t>6.13</t>
  </si>
  <si>
    <t>Horizontalusis ženklinimas termoplastinėmis arba reaktyviosiomis medžiagomis su stiklo rutuliukais 1.1</t>
  </si>
  <si>
    <t>6.14</t>
  </si>
  <si>
    <t>Horizontalusis ženklinimas termoplastinėmis arba reaktyviosiomis medžiagomis su stiklo rutuliukais 1.2</t>
  </si>
  <si>
    <t>6.15</t>
  </si>
  <si>
    <t>Horizontalusis ženklinimas termoplastinėmis arba reaktyviosiomis medžiagomis su stiklo rutuliukais 1.5</t>
  </si>
  <si>
    <t>6.16</t>
  </si>
  <si>
    <t>Horizontalusis ženklinimas termoplastinėmis arba reaktyviosiomis medžiagomis su stiklo rutuliukais 1.6</t>
  </si>
  <si>
    <t>6.17</t>
  </si>
  <si>
    <t>Horizontalusis ženklinimas termoplastinėmis arba reaktyviosiomis medžiagomis su stiklo rutuliukais 1.7</t>
  </si>
  <si>
    <t>6.18</t>
  </si>
  <si>
    <t>Horizontalusis ženklinimas termoplastinėmis arba reaktyviosiomis medžiagomis su stiklo rutuliukais 1.8</t>
  </si>
  <si>
    <t>6.19</t>
  </si>
  <si>
    <t>Horizontalusis ženklinimas termoplastinėmis arba reaktyviosiomis medžiagomis su stiklo rutuliukais 1.12</t>
  </si>
  <si>
    <t>6.20</t>
  </si>
  <si>
    <t>Horizontalusis ženklinimas termoplastinėmis arba reaktyviosiomis medžiagomis su stiklo rutuliukais 1.15.1</t>
  </si>
  <si>
    <t>6.21</t>
  </si>
  <si>
    <t>Horizontalusis ženklinimas termoplastinėmis arba reaktyviosiomis medžiagomis su stiklo rutuliukais 1.16</t>
  </si>
  <si>
    <t>6.22</t>
  </si>
  <si>
    <t>Horizontalusis ženklinimas termoplastinėmis arba reaktyviosiomis medžiagomis su stiklo rutuliukais 1.17</t>
  </si>
  <si>
    <t>6.23</t>
  </si>
  <si>
    <t>Horizontalusis ženklinimas termoplastinėmis arba reaktyviosiomis medžiagomis su stiklo rutuliukais 1.21</t>
  </si>
  <si>
    <t>6.24</t>
  </si>
  <si>
    <t>Horizontalusis ženklinimas termoplastinėmis arba reaktyviosiomis medžiagomis su stiklo rutuliukais 1.22</t>
  </si>
  <si>
    <t>6.25</t>
  </si>
  <si>
    <t>Horizontalusis ženklinimas termoplastinėmis arba reaktyviosiomis medžiagomis su stiklo rutuliukais 1.33</t>
  </si>
  <si>
    <t>Iš viso skyriuje 6, 
Eur be PVM</t>
  </si>
  <si>
    <t>6.26</t>
  </si>
  <si>
    <t>Stiklo atšvaitų įrengimas bordiūruose</t>
  </si>
  <si>
    <t>7. Kitos paslaugos</t>
  </si>
  <si>
    <t>7.1</t>
  </si>
  <si>
    <t>Augalinio grunto užpylimas ir apsėjimas žole h=0,06 m (panaudojamas nuimtas augalinis gruntas)</t>
  </si>
  <si>
    <t>7.2</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</si>
  <si>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</si>
  <si>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</si>
  <si>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</si>
  <si>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ŽINIARAŠTIS NR. 2 – ELEKTRONINIŲ RYŠIŲ (TELEKOMUNIKACIJŲ) DALIS</t>
  </si>
  <si>
    <t>1. Medžiagų žiniaraštis</t>
  </si>
  <si>
    <t>Sudedamas vamzdis PVC D110x100x3000mm</t>
  </si>
  <si>
    <t>RKŠ 2-5 pusinis šulinio korpusas, viršutinė
dalis</t>
  </si>
  <si>
    <t>RKŠ 2-6 pusinis šulinio korpusas, apatinė dalis</t>
  </si>
  <si>
    <t>Sunkaus tipo liuko komplektas MTT-S</t>
  </si>
  <si>
    <t>G/b paaukštinimo žiedas</t>
  </si>
  <si>
    <t>Kronšteinai</t>
  </si>
  <si>
    <t>Konsolė</t>
  </si>
  <si>
    <t>2. Darbų kiekių žiniaraštis</t>
  </si>
  <si>
    <t>Grunto 1-2 kategorijos kasimas ir užkasimas rankiniu būdu, kai tranšėjos plotis iki 0,4 m</t>
  </si>
  <si>
    <t>Sudedamųjų kabelių apsaugos vamzdžių paklojimas paruoštoje tranšėjoje</t>
  </si>
  <si>
    <t>Esamų polietileninių vamzdžių paklojimas paruoštoje tranšėjoje</t>
  </si>
  <si>
    <t>Telekomunikacijų šulinių montavimas RKŠ-2 ant esamos RKKS</t>
  </si>
  <si>
    <t>Kronšteinų pastatymas šulinyje</t>
  </si>
  <si>
    <t>Konsolių pastatymas šulinyje</t>
  </si>
  <si>
    <t>Požeminių komunikacijų išpildomoji geodezinė nuotrauka</t>
  </si>
  <si>
    <t>RKKS šulinio kortelė</t>
  </si>
  <si>
    <t>IŠ VISO ŽINIARAŠTYJE 2, EUR BE PVM</t>
  </si>
  <si>
    <t>DARBŲ KIEKIŲ ŽINIARAŠTIS NR. 3 – MELIORACIJOS DALIS</t>
  </si>
  <si>
    <t>1. Sąnaudų kiekių žiniaraštis</t>
  </si>
  <si>
    <t>Esamų drenų ieškojimas</t>
  </si>
  <si>
    <r>
      <t>m</t>
    </r>
    <r>
      <rPr>
        <vertAlign val="superscript"/>
        <sz val="10"/>
        <color theme="1"/>
        <rFont val="Times New Roman"/>
        <family val="1"/>
      </rPr>
      <t>3</t>
    </r>
  </si>
  <si>
    <t>Drenažo rinktuvų iš neperforuotų lygių PVC N klasės Ø110x3,2 mm vamzdžių įrengimas vienakaušiais ekskavatoriais</t>
  </si>
  <si>
    <t>Drenažo rinktuvų iš neperforuotų lygių PVC S klasės Ø110x3,4 mm vamzdžių įrengimas vienakaušiais ekskavatoriais</t>
  </si>
  <si>
    <t>Drenažo rinktuvų iš neperforuotų lygių PVC S klasės Ø200x5,9 mm vamzdžių įrengimas vienakaušiais ekskavatoriais</t>
  </si>
  <si>
    <t>Požeminių drenažo šulinių PE-PN-40 įrengimas</t>
  </si>
  <si>
    <t>Paviršinio vandens nuleistuvo PN-45 įrengimas</t>
  </si>
  <si>
    <t>vnt</t>
  </si>
  <si>
    <t>Grunto kasimas rankiniu būdu požeminių inžinerinių komunikacijų bei kitose zonose</t>
  </si>
  <si>
    <t>Vandens pašalinimas iš tranšėjų</t>
  </si>
  <si>
    <t>Val.</t>
  </si>
  <si>
    <t>Esamų sausintuvų pajungimas į projektuojamą sistemą</t>
  </si>
  <si>
    <t>Esamo rinktuvo ir sausintuvo ardymas</t>
  </si>
  <si>
    <t>Kompl</t>
  </si>
  <si>
    <t>HDPE d110 rinktuvų žiotys</t>
  </si>
  <si>
    <t>IŠ VISO ŽINIARAŠTYJE 3, EUR BE PVM</t>
  </si>
  <si>
    <t>DARBŲ KIEKIŲ ŽINIARAŠČIŲ SANTRAUKA</t>
  </si>
  <si>
    <t>Darbų kiekių žin. Nr.</t>
  </si>
  <si>
    <t>Žiniaraščio pavadinimas</t>
  </si>
  <si>
    <t>Vertė, EUR be PVM</t>
  </si>
  <si>
    <t>Susisiekimo dalis</t>
  </si>
  <si>
    <t>Elektroninių ryšių (telekomunikacijų) dalis</t>
  </si>
  <si>
    <t>Melioracijos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</si>
  <si>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</si>
  <si>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</si>
  <si>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pateikimą tvirtinti bei įregistravimą Lietuvos Respublikos statybos įstatymo nustatyta tvarka).</t>
  </si>
  <si>
    <t>Žiniaraščio priedas</t>
  </si>
  <si>
    <r>
      <rPr>
        <b/>
        <sz val="10"/>
        <color rgb="FF000000"/>
        <rFont val="Times New Roman"/>
        <family val="1"/>
      </rPr>
      <t xml:space="preserve">Sandėliavimo medžiagos
</t>
    </r>
    <r>
      <rPr>
        <sz val="10"/>
        <color rgb="FF000000"/>
        <rFont val="Times New Roman"/>
        <family val="1"/>
      </rPr>
      <t>Vykdant valstybinės reikšmės kelių rekonstravimo ir (ar) remonto darbus susidarančios medžiagos, kurios nenaudojamos projekte ir nėra priskiriamos negražinamoms medžiagoms transportuojamos į AB „Via Lietuva“ nurodytas sandėliavimo vietą –</t>
    </r>
    <r>
      <rPr>
        <b/>
        <sz val="10"/>
        <color rgb="FF000000"/>
        <rFont val="Times New Roman"/>
        <family val="1"/>
      </rPr>
      <t xml:space="preserve"> </t>
    </r>
    <r>
      <rPr>
        <b/>
        <sz val="10"/>
        <color rgb="FFFF0000"/>
        <rFont val="Times New Roman"/>
        <family val="1"/>
        <charset val="186"/>
      </rPr>
      <t>AB „Kelių priežiūra“ Raseinių kelių tarnybos Pagrybio meistrija, Aušrinės g. 2, Iždonų k., Kaltinėnų sen., Šilalės r.</t>
    </r>
    <r>
      <rPr>
        <b/>
        <sz val="10"/>
        <color rgb="FF000000"/>
        <rFont val="Times New Roman"/>
        <family val="1"/>
      </rPr>
      <t xml:space="preserve">
</t>
    </r>
    <r>
      <rPr>
        <sz val="10"/>
        <color rgb="FF000000"/>
        <rFont val="Times New Roman"/>
        <family val="1"/>
      </rPr>
      <t xml:space="preserve">Į sandėliavimo vietas turi būti gabenami </t>
    </r>
    <r>
      <rPr>
        <b/>
        <sz val="10"/>
        <color rgb="FF000000"/>
        <rFont val="Times New Roman"/>
        <family val="1"/>
      </rPr>
      <t>metaliniai</t>
    </r>
    <r>
      <rPr>
        <sz val="10"/>
        <color rgb="FF000000"/>
        <rFont val="Times New Roman"/>
        <family val="1"/>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</si>
  <si>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color rgb="FF000000"/>
        <rFont val="Times New Roman"/>
        <family val="1"/>
      </rPr>
      <t xml:space="preserve">Negrąžinamos medžiagos
</t>
    </r>
    <r>
      <rPr>
        <sz val="10"/>
        <color rgb="FF000000"/>
        <rFont val="Times New Roman"/>
        <family val="1"/>
      </rPr>
      <t>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</si>
  <si>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color rgb="FF000000"/>
        <rFont val="Times New Roman"/>
        <family val="1"/>
      </rPr>
      <t xml:space="preserve">Statybinės atliekos
</t>
    </r>
    <r>
      <rPr>
        <sz val="10"/>
        <color rgb="FF000000"/>
        <rFont val="Times New Roman"/>
        <family val="1"/>
      </rPr>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</si>
</sst>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sz val="11"/>
      <name val="Times New Roman"/>
      <family val="1"/>
    </font>
    <font>
      <b/>
      <sz val="14"/>
      <name val="Times New Roman"/>
      <family val="1"/>
      <charset val="186"/>
    </font>
    <font>
      <b/>
      <sz val="12"/>
      <name val="Times New Roman"/>
      <family val="1"/>
      <charset val="186"/>
    </font>
    <font>
      <b/>
      <sz val="10"/>
      <color rgb="FF000000"/>
      <name val="Times New Roman"/>
      <family val="1"/>
    </font>
    <font>
      <sz val="10"/>
      <color rgb="FF000000"/>
      <name val="Times New Roman"/>
      <family val="1"/>
    </font>
    <font>
      <b/>
      <sz val="10"/>
      <color rgb="FFFF0000"/>
      <name val="Times New Roman"/>
      <family val="1"/>
      <charset val="186"/>
    </font>
    <font>
      <sz val="11"/>
      <color theme="1"/>
      <name val="Times New Roman"/>
      <family val="1"/>
    </font>
    <font>
      <sz val="11"/>
      <color rgb="FF000000"/>
      <name val="Times New Roman"/>
      <family val="1"/>
    </font>
    <font>
      <i/>
      <sz val="11"/>
      <name val="Times New Roman"/>
      <family val="1"/>
    </font>
    <font>
      <sz val="11"/>
      <color indexed="8"/>
      <name val="Times New Roman"/>
      <family val="1"/>
    </font>
    <font>
      <sz val="10"/>
      <color theme="1"/>
      <name val="Times New Roman"/>
      <family val="1"/>
    </font>
    <font>
      <vertAlign val="superscript"/>
      <sz val="10"/>
      <color theme="1"/>
      <name val="Times New Roman"/>
      <family val="1"/>
    </font>
    <font>
      <sz val="11"/>
      <color rgb="FF000000"/>
      <name val="TimesNewRomanPSMT"/>
      <charset val="186"/>
    </font>
    <font>
      <sz val="12"/>
      <color theme="1"/>
      <name val="Times New Roman"/>
      <family val="1"/>
      <charset val="186"/>
    </font>
    <font>
      <sz val="12"/>
      <color theme="1"/>
      <name val="Symbol"/>
      <family val="1"/>
      <charset val="2"/>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64">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7" fillId="0" borderId="0" xfId="0" applyFont="1" applyAlignment="1">
      <alignment wrapText="1"/>
    </xf>
    <xf numFmtId="4" fontId="4" fillId="4" borderId="2" xfId="3" applyNumberFormat="1" applyFont="1" applyFill="1" applyBorder="1" applyAlignment="1" applyProtection="1">
      <alignment horizontal="center" vertical="center" wrapText="1"/>
      <protection locked="0"/>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2" fillId="0" borderId="0" xfId="1" applyNumberFormat="1" applyFont="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4" fillId="0" borderId="0" xfId="4" applyFont="1" applyAlignment="1">
      <alignment horizontal="right" vertical="center"/>
    </xf>
    <xf numFmtId="0" fontId="5" fillId="0" borderId="0" xfId="0" applyFont="1" applyAlignment="1" applyProtection="1">
      <alignment wrapText="1"/>
      <protection locked="0"/>
    </xf>
    <xf numFmtId="0" fontId="17" fillId="0" borderId="0" xfId="1" applyFont="1" applyAlignment="1" applyProtection="1">
      <alignment vertical="center" wrapText="1"/>
    </xf>
    <xf numFmtId="0" fontId="4" fillId="0" borderId="23" xfId="3" applyFont="1" applyBorder="1" applyAlignment="1">
      <alignment horizontal="center" vertical="center" wrapText="1"/>
    </xf>
    <xf numFmtId="0" fontId="2" fillId="0" borderId="10" xfId="2" applyFont="1" applyBorder="1" applyAlignment="1" applyProtection="1">
      <alignment horizontal="center" vertical="center" wrapText="1"/>
    </xf>
    <xf numFmtId="0" fontId="2" fillId="0" borderId="10" xfId="2" applyNumberFormat="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2" fillId="0" borderId="19" xfId="1" applyFont="1" applyBorder="1" applyAlignment="1" applyProtection="1">
      <alignment horizontal="center" vertical="center" wrapText="1"/>
    </xf>
    <xf numFmtId="0" fontId="31" fillId="0" borderId="0" xfId="0" applyFont="1" applyAlignment="1">
      <alignment horizontal="justify" vertical="center"/>
    </xf>
    <xf numFmtId="0" fontId="32" fillId="0" borderId="0" xfId="0" applyFont="1" applyAlignment="1">
      <alignment horizontal="justify" vertical="center"/>
    </xf>
    <xf numFmtId="4" fontId="4" fillId="6" borderId="1" xfId="3" applyNumberFormat="1" applyFont="1" applyFill="1" applyBorder="1" applyAlignment="1" applyProtection="1">
      <alignment horizontal="center" vertical="center" wrapText="1"/>
      <protection locked="0"/>
    </xf>
    <xf numFmtId="0" fontId="6" fillId="0" borderId="0" xfId="0" applyFont="1"/>
    <xf numFmtId="49" fontId="9" fillId="0" borderId="2"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18" fillId="0" borderId="1" xfId="4" applyFont="1" applyBorder="1" applyAlignment="1">
      <alignment horizontal="center" vertical="center"/>
    </xf>
    <xf numFmtId="0" fontId="5" fillId="5" borderId="1" xfId="3" applyFont="1" applyFill="1" applyBorder="1" applyAlignment="1">
      <alignment horizontal="center" vertical="center" wrapText="1"/>
    </xf>
    <xf numFmtId="0" fontId="5" fillId="0" borderId="1" xfId="0" applyFont="1" applyBorder="1" applyAlignment="1">
      <alignment horizontal="center" vertical="center"/>
    </xf>
    <xf numFmtId="0" fontId="18" fillId="0" borderId="1" xfId="0" applyFont="1" applyBorder="1" applyAlignment="1">
      <alignment horizontal="left" vertical="center"/>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0" fontId="18" fillId="0" borderId="10" xfId="0" applyFont="1" applyBorder="1" applyAlignment="1">
      <alignment vertical="center" wrapText="1"/>
    </xf>
    <xf numFmtId="1" fontId="5" fillId="6" borderId="1" xfId="0" applyNumberFormat="1" applyFont="1" applyFill="1" applyBorder="1" applyAlignment="1">
      <alignment horizontal="center" vertical="center"/>
    </xf>
    <xf numFmtId="49" fontId="9" fillId="0" borderId="10" xfId="0" applyNumberFormat="1" applyFont="1" applyBorder="1" applyAlignment="1">
      <alignment horizontal="center" vertical="center" wrapText="1"/>
    </xf>
    <xf numFmtId="0" fontId="18" fillId="0" borderId="10" xfId="0" applyFont="1" applyBorder="1" applyAlignment="1">
      <alignment horizontal="left" vertical="center" wrapText="1"/>
    </xf>
    <xf numFmtId="0" fontId="18" fillId="0" borderId="10" xfId="4" applyFont="1" applyBorder="1" applyAlignment="1">
      <alignment horizontal="center" vertical="center"/>
    </xf>
    <xf numFmtId="0" fontId="5" fillId="0" borderId="10" xfId="0" applyFont="1" applyBorder="1" applyAlignment="1">
      <alignment horizontal="center" vertical="center"/>
    </xf>
    <xf numFmtId="0" fontId="27" fillId="0" borderId="1" xfId="0" applyFont="1" applyBorder="1" applyAlignment="1">
      <alignment horizontal="left" vertical="center" wrapText="1"/>
    </xf>
    <xf numFmtId="0" fontId="27" fillId="0" borderId="1" xfId="0" applyFont="1" applyBorder="1" applyAlignment="1">
      <alignment horizontal="center" vertical="center"/>
    </xf>
    <xf numFmtId="49" fontId="9" fillId="0" borderId="14" xfId="0" applyNumberFormat="1" applyFont="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Border="1" applyAlignment="1">
      <alignment horizontal="center" vertical="center"/>
    </xf>
    <xf numFmtId="1" fontId="5" fillId="6" borderId="2" xfId="0" applyNumberFormat="1" applyFont="1" applyFill="1" applyBorder="1" applyAlignment="1">
      <alignment horizontal="center" vertical="center"/>
    </xf>
    <xf numFmtId="49" fontId="9" fillId="0" borderId="15" xfId="0" applyNumberFormat="1" applyFont="1" applyBorder="1" applyAlignment="1">
      <alignment horizontal="center" vertical="center" wrapText="1"/>
    </xf>
    <xf numFmtId="49" fontId="18" fillId="0" borderId="1" xfId="0" applyNumberFormat="1" applyFont="1" applyBorder="1" applyAlignment="1">
      <alignment horizontal="left" vertical="center" wrapText="1"/>
    </xf>
    <xf numFmtId="1" fontId="5" fillId="0" borderId="1" xfId="0" applyNumberFormat="1" applyFont="1" applyBorder="1" applyAlignment="1">
      <alignment horizontal="center" vertical="center"/>
    </xf>
    <xf numFmtId="0" fontId="7" fillId="0" borderId="1" xfId="5" applyFont="1" applyBorder="1"/>
    <xf numFmtId="0" fontId="5" fillId="0" borderId="1" xfId="4" applyFont="1" applyBorder="1" applyAlignment="1">
      <alignment horizontal="center" vertical="center"/>
    </xf>
    <xf numFmtId="49" fontId="9" fillId="0" borderId="22" xfId="0" applyNumberFormat="1" applyFont="1" applyBorder="1" applyAlignment="1">
      <alignment horizontal="center" vertical="center" wrapText="1"/>
    </xf>
    <xf numFmtId="0" fontId="18" fillId="0" borderId="2" xfId="4" applyFont="1" applyBorder="1" applyAlignment="1">
      <alignment horizontal="center" vertical="center"/>
    </xf>
    <xf numFmtId="0" fontId="5" fillId="0" borderId="2" xfId="0" applyFont="1" applyBorder="1" applyAlignment="1">
      <alignment horizontal="center" vertical="center"/>
    </xf>
    <xf numFmtId="0" fontId="18" fillId="0" borderId="1" xfId="0" applyFont="1" applyBorder="1" applyAlignment="1">
      <alignment vertical="center" wrapText="1"/>
    </xf>
    <xf numFmtId="2" fontId="5" fillId="6" borderId="1" xfId="0" applyNumberFormat="1" applyFont="1" applyFill="1" applyBorder="1" applyAlignment="1">
      <alignment horizontal="center" vertical="center"/>
    </xf>
    <xf numFmtId="49" fontId="18"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18" fillId="0" borderId="2" xfId="0" applyFont="1" applyBorder="1" applyAlignment="1">
      <alignment vertical="center" wrapText="1"/>
    </xf>
    <xf numFmtId="0" fontId="25" fillId="0" borderId="1" xfId="0" applyFont="1" applyBorder="1" applyAlignment="1">
      <alignment vertical="center" wrapText="1"/>
    </xf>
    <xf numFmtId="0" fontId="5" fillId="6" borderId="1" xfId="0" applyFont="1" applyFill="1" applyBorder="1" applyAlignment="1">
      <alignment horizontal="center" vertical="center"/>
    </xf>
    <xf numFmtId="0" fontId="18" fillId="0" borderId="10" xfId="0" applyFont="1" applyBorder="1" applyAlignment="1">
      <alignment horizontal="center" vertical="center"/>
    </xf>
    <xf numFmtId="0" fontId="25" fillId="0" borderId="2" xfId="0" applyFont="1" applyBorder="1" applyAlignment="1">
      <alignment vertical="center" wrapText="1"/>
    </xf>
    <xf numFmtId="49" fontId="18" fillId="0" borderId="1" xfId="0" applyNumberFormat="1" applyFont="1" applyBorder="1" applyAlignment="1">
      <alignment vertical="top" wrapText="1"/>
    </xf>
    <xf numFmtId="0" fontId="18" fillId="0" borderId="1" xfId="4" applyFont="1" applyBorder="1" applyAlignment="1">
      <alignment horizontal="left" vertical="center" wrapText="1"/>
    </xf>
    <xf numFmtId="49" fontId="9" fillId="0" borderId="16"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0" fontId="18" fillId="0" borderId="5" xfId="4" applyFont="1" applyBorder="1" applyAlignment="1">
      <alignment horizontal="left" vertical="center" wrapText="1"/>
    </xf>
    <xf numFmtId="0" fontId="18" fillId="0" borderId="5" xfId="0" applyFont="1" applyBorder="1" applyAlignment="1">
      <alignment horizontal="center" vertical="center"/>
    </xf>
    <xf numFmtId="0" fontId="5" fillId="0" borderId="5" xfId="0" applyFont="1" applyBorder="1" applyAlignment="1">
      <alignment horizontal="center" vertical="center"/>
    </xf>
    <xf numFmtId="49" fontId="9" fillId="0" borderId="17" xfId="4" applyNumberFormat="1" applyFont="1" applyBorder="1" applyAlignment="1">
      <alignment horizontal="center" vertical="center" wrapText="1"/>
    </xf>
    <xf numFmtId="49" fontId="5" fillId="0" borderId="11" xfId="4"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0" fontId="18" fillId="0" borderId="11" xfId="0" applyFont="1" applyBorder="1" applyAlignment="1">
      <alignment horizontal="center" vertical="center"/>
    </xf>
    <xf numFmtId="1" fontId="5" fillId="6" borderId="11" xfId="0" applyNumberFormat="1" applyFont="1" applyFill="1" applyBorder="1" applyAlignment="1">
      <alignment horizontal="center" vertical="center"/>
    </xf>
    <xf numFmtId="49" fontId="9" fillId="0" borderId="31" xfId="4" applyNumberFormat="1" applyFont="1" applyBorder="1" applyAlignment="1">
      <alignment horizontal="center" vertical="center" wrapText="1"/>
    </xf>
    <xf numFmtId="49" fontId="5"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0" fontId="4" fillId="0" borderId="0" xfId="4" applyFont="1" applyAlignment="1">
      <alignment vertical="center" wrapText="1"/>
    </xf>
    <xf numFmtId="0" fontId="4" fillId="0" borderId="0" xfId="4" applyFont="1" applyAlignment="1">
      <alignment vertical="center"/>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6" fillId="0" borderId="0" xfId="0" applyFont="1" applyAlignment="1">
      <alignment wrapText="1"/>
    </xf>
    <xf numFmtId="4" fontId="5" fillId="6" borderId="4" xfId="0" applyNumberFormat="1" applyFont="1" applyFill="1" applyBorder="1" applyAlignment="1">
      <alignment horizontal="center" vertical="center" wrapText="1"/>
    </xf>
    <xf numFmtId="4" fontId="5" fillId="0" borderId="19"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10" fillId="0" borderId="0" xfId="0" applyNumberFormat="1" applyFont="1" applyAlignment="1">
      <alignment horizontal="center" vertical="center"/>
    </xf>
    <xf numFmtId="0" fontId="3" fillId="0" borderId="20" xfId="0" applyFont="1" applyBorder="1" applyAlignment="1">
      <alignment horizontal="center" vertical="center" wrapText="1"/>
    </xf>
    <xf numFmtId="0" fontId="5" fillId="0" borderId="0" xfId="0" applyFont="1" applyAlignment="1">
      <alignment wrapText="1"/>
    </xf>
    <xf numFmtId="4" fontId="4" fillId="0" borderId="18" xfId="0" applyNumberFormat="1" applyFont="1" applyBorder="1" applyAlignment="1">
      <alignment horizontal="center" vertical="center" wrapText="1"/>
    </xf>
    <xf numFmtId="4" fontId="10" fillId="0" borderId="9" xfId="0" applyNumberFormat="1" applyFont="1" applyBorder="1" applyAlignment="1">
      <alignment horizontal="center" vertical="center"/>
    </xf>
    <xf numFmtId="0" fontId="18" fillId="0" borderId="0" xfId="0" applyFont="1" applyAlignment="1">
      <alignment vertical="center" wrapText="1"/>
    </xf>
    <xf numFmtId="4" fontId="5" fillId="0" borderId="6"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4" fontId="4" fillId="0" borderId="13" xfId="3" applyNumberFormat="1" applyFont="1" applyBorder="1" applyAlignment="1">
      <alignment horizontal="center" vertical="center" wrapText="1"/>
    </xf>
    <xf numFmtId="0" fontId="4" fillId="0" borderId="0" xfId="0" applyFont="1" applyAlignment="1">
      <alignment horizontal="center" vertical="center" wrapText="1"/>
    </xf>
    <xf numFmtId="0" fontId="30" fillId="0" borderId="2" xfId="0" applyFont="1" applyBorder="1" applyAlignment="1">
      <alignment vertical="center" wrapText="1"/>
    </xf>
    <xf numFmtId="0" fontId="7" fillId="0" borderId="2" xfId="0" applyFont="1" applyBorder="1" applyAlignment="1">
      <alignment horizontal="center" vertical="center" wrapText="1"/>
    </xf>
    <xf numFmtId="0" fontId="30"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49" fontId="26" fillId="0" borderId="17" xfId="0" applyNumberFormat="1" applyFont="1" applyBorder="1" applyAlignment="1">
      <alignment horizontal="center" vertical="center" wrapText="1"/>
    </xf>
    <xf numFmtId="49" fontId="26" fillId="0" borderId="11" xfId="0" applyNumberFormat="1" applyFont="1" applyBorder="1" applyAlignment="1">
      <alignment horizontal="center" vertical="center" wrapText="1"/>
    </xf>
    <xf numFmtId="0" fontId="24" fillId="0" borderId="11" xfId="0" applyFont="1" applyBorder="1" applyAlignment="1">
      <alignment vertical="center" wrapText="1"/>
    </xf>
    <xf numFmtId="0" fontId="24" fillId="0" borderId="11" xfId="0" applyFont="1" applyBorder="1" applyAlignment="1">
      <alignment horizontal="center" vertical="center" wrapText="1"/>
    </xf>
    <xf numFmtId="49" fontId="26" fillId="0" borderId="15"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49" fontId="26" fillId="0" borderId="16" xfId="0" applyNumberFormat="1" applyFont="1" applyBorder="1" applyAlignment="1">
      <alignment horizontal="center" vertical="center" wrapText="1"/>
    </xf>
    <xf numFmtId="49" fontId="26" fillId="0" borderId="5" xfId="0" applyNumberFormat="1" applyFont="1" applyBorder="1" applyAlignment="1">
      <alignment horizontal="center" vertical="center" wrapText="1"/>
    </xf>
    <xf numFmtId="0" fontId="25" fillId="0" borderId="5" xfId="0" applyFont="1" applyBorder="1" applyAlignment="1">
      <alignment vertical="center" wrapText="1"/>
    </xf>
    <xf numFmtId="0" fontId="25"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28" fillId="0" borderId="2" xfId="0" applyFont="1" applyBorder="1" applyAlignment="1">
      <alignment vertical="center" wrapText="1"/>
    </xf>
    <xf numFmtId="0" fontId="28" fillId="0" borderId="2" xfId="0" applyFont="1" applyBorder="1" applyAlignment="1">
      <alignment horizontal="center" vertical="center" wrapText="1"/>
    </xf>
    <xf numFmtId="0" fontId="28" fillId="0" borderId="1" xfId="0" applyFont="1" applyBorder="1" applyAlignment="1">
      <alignment horizontal="justify" vertical="center" wrapText="1"/>
    </xf>
    <xf numFmtId="0" fontId="28"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8" fillId="0" borderId="5" xfId="0" applyFont="1" applyBorder="1" applyAlignment="1">
      <alignment horizontal="justify" vertical="center" wrapText="1"/>
    </xf>
    <xf numFmtId="0" fontId="28"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horizontal="center" vertical="center"/>
    </xf>
    <xf numFmtId="0" fontId="11" fillId="0" borderId="1" xfId="0" applyFont="1" applyBorder="1" applyAlignment="1">
      <alignment horizontal="right" vertical="center"/>
    </xf>
    <xf numFmtId="4" fontId="11" fillId="0" borderId="1" xfId="0" applyNumberFormat="1" applyFont="1" applyBorder="1" applyAlignment="1">
      <alignment horizontal="center" vertical="center"/>
    </xf>
    <xf numFmtId="0" fontId="12" fillId="0" borderId="0" xfId="0" applyFont="1"/>
    <xf numFmtId="0" fontId="13" fillId="0" borderId="0" xfId="0" applyFont="1" applyAlignment="1">
      <alignment horizontal="left" vertical="center" wrapText="1"/>
    </xf>
    <xf numFmtId="0" fontId="14" fillId="0" borderId="0" xfId="0" applyFont="1"/>
    <xf numFmtId="0" fontId="19"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10" fillId="0" borderId="26" xfId="0" applyNumberFormat="1" applyFont="1" applyBorder="1" applyAlignment="1">
      <alignment horizontal="center" vertical="center"/>
    </xf>
    <xf numFmtId="4" fontId="10" fillId="0" borderId="27" xfId="0" applyNumberFormat="1" applyFont="1" applyBorder="1" applyAlignment="1">
      <alignment horizontal="center" vertical="center"/>
    </xf>
    <xf numFmtId="4" fontId="10" fillId="0" borderId="28" xfId="0" applyNumberFormat="1" applyFont="1" applyBorder="1" applyAlignment="1">
      <alignment horizontal="center" vertical="center"/>
    </xf>
    <xf numFmtId="4" fontId="10" fillId="0" borderId="29" xfId="0" applyNumberFormat="1" applyFont="1" applyBorder="1" applyAlignment="1">
      <alignment horizontal="center" vertical="center"/>
    </xf>
    <xf numFmtId="4" fontId="4" fillId="0" borderId="26"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0" fontId="22" fillId="0" borderId="0" xfId="0" applyFont="1" applyAlignment="1">
      <alignment horizontal="left" vertical="center" wrapText="1"/>
    </xf>
    <xf numFmtId="0" fontId="12" fillId="0" borderId="0" xfId="0" applyFont="1" applyAlignment="1">
      <alignment horizontal="left" vertical="center"/>
    </xf>
    <xf numFmtId="0" fontId="20"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xf numFmtId="0" fontId="22" fillId="0" borderId="0" xfId="0" applyFont="1" applyAlignment="1">
      <alignment horizontal="left" wrapText="1"/>
    </xf>
    <xf numFmtId="0" fontId="12" fillId="0" borderId="0" xfId="0" applyFont="1" applyAlignment="1">
      <alignment horizontal="left"/>
    </xf>
  </cellXfs>
  <cellStyles count="7">
    <cellStyle name="Įprastas 2" xfId="5" xr:uid="{7B2FC5F9-26DE-41CD-96A4-516864D5524F}"/>
    <cellStyle name="Įprastas 2 2" xfId="6" xr:uid="{694BAB0D-5E0C-4426-8321-580A7597A051}"/>
    <cellStyle name="Normal"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17</xdr:row>
      <xdr:rowOff>0</xdr:rowOff>
    </xdr:from>
    <xdr:to>
      <xdr:col>21</xdr:col>
      <xdr:colOff>172410</xdr:colOff>
      <xdr:row>35</xdr:row>
      <xdr:rowOff>76185</xdr:rowOff>
    </xdr:to>
    <xdr:pic>
      <xdr:nvPicPr>
        <xdr:cNvPr id="2" name="Picture 1">
          <a:extLst>
            <a:ext uri="{FF2B5EF4-FFF2-40B4-BE49-F238E27FC236}">
              <a16:creationId xmlns:a16="http://schemas.microsoft.com/office/drawing/2014/main" id="{FF32A3C8-A592-EA37-B611-D52E9F9E7B2A}"/>
            </a:ext>
          </a:extLst>
        </xdr:cNvPr>
        <xdr:cNvPicPr>
          <a:picLocks noChangeAspect="1"/>
        </xdr:cNvPicPr>
      </xdr:nvPicPr>
      <xdr:blipFill>
        <a:blip xmlns:r="http://schemas.openxmlformats.org/officeDocument/2006/relationships" r:embed="rId1"/>
        <a:stretch>
          <a:fillRect/>
        </a:stretch>
      </xdr:blipFill>
      <xdr:spPr>
        <a:xfrm>
          <a:off x="16078200" y="4848225"/>
          <a:ext cx="6878010" cy="390579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63C7-58A2-4B47-B188-FCA253A05A07}">
  <dimension ref="A1:K282"/>
  <sheetViews>
    <sheetView topLeftCell="A276" zoomScale="85" zoomScaleNormal="85" workbookViewId="0">
      <selection activeCell="E282" sqref="E282"/>
    </sheetView>
  </sheetViews>
  <sheetFormatPr defaultColWidth="9.140625" defaultRowHeight="15"/>
  <cols>
    <col min="1" max="1" width="32.7109375" style="10" customWidth="1"/>
    <col min="2" max="2" width="8.28515625" style="10" bestFit="1" customWidth="1"/>
    <col min="3" max="3" width="77.28515625" style="7" customWidth="1"/>
    <col min="4" max="4" width="9.140625" style="6"/>
    <col min="5" max="5" width="16.28515625" style="6" customWidth="1"/>
    <col min="6" max="6" width="20.7109375" style="8" customWidth="1"/>
    <col min="7" max="7" width="14.7109375" style="6" customWidth="1"/>
    <col min="8" max="8" width="36.7109375" style="9" customWidth="1"/>
    <col min="9" max="9" width="16.140625" style="3" customWidth="1"/>
    <col min="10" max="16384" width="9.140625" style="3"/>
  </cols>
  <sheetData>
    <row r="1" spans="1:10" ht="40.15" customHeight="1">
      <c r="A1" s="142" t="s">
        <v>0</v>
      </c>
      <c r="B1" s="142"/>
      <c r="C1" s="142"/>
      <c r="D1" s="142"/>
      <c r="E1" s="142"/>
      <c r="F1" s="142"/>
      <c r="G1" s="142"/>
    </row>
    <row r="2" spans="1:10" ht="21.75" customHeight="1" thickBot="1">
      <c r="A2" s="1"/>
      <c r="B2" s="1"/>
      <c r="C2" s="1"/>
      <c r="D2" s="1"/>
      <c r="E2" s="18"/>
      <c r="F2" s="1"/>
      <c r="G2" s="1"/>
    </row>
    <row r="3" spans="1:10" ht="30" customHeight="1">
      <c r="A3" s="143" t="s">
        <v>1</v>
      </c>
      <c r="B3" s="143"/>
      <c r="C3" s="143"/>
      <c r="D3" s="143"/>
      <c r="E3" s="143"/>
      <c r="F3" s="143"/>
      <c r="G3" s="144"/>
    </row>
    <row r="4" spans="1:10" ht="50.45" customHeight="1" thickBot="1">
      <c r="A4" s="12" t="s">
        <v>2</v>
      </c>
      <c r="B4" s="12" t="s">
        <v>3</v>
      </c>
      <c r="C4" s="12" t="s">
        <v>4</v>
      </c>
      <c r="D4" s="12" t="s">
        <v>5</v>
      </c>
      <c r="E4" s="19" t="s">
        <v>6</v>
      </c>
      <c r="F4" s="13" t="s">
        <v>7</v>
      </c>
      <c r="G4" s="14" t="s">
        <v>8</v>
      </c>
      <c r="H4" s="31"/>
      <c r="I4" s="6"/>
      <c r="J4" s="6"/>
    </row>
    <row r="5" spans="1:10" ht="15" customHeight="1">
      <c r="A5" s="32" t="s">
        <v>9</v>
      </c>
      <c r="B5" s="32" t="s">
        <v>10</v>
      </c>
      <c r="C5" s="33" t="s">
        <v>11</v>
      </c>
      <c r="D5" s="34" t="s">
        <v>12</v>
      </c>
      <c r="E5" s="35">
        <v>2.79</v>
      </c>
      <c r="F5" s="2">
        <v>539.91</v>
      </c>
      <c r="G5" s="90">
        <f t="shared" ref="G5:G278" si="0">ROUND((E5*F5),2)</f>
        <v>1506.35</v>
      </c>
      <c r="H5" s="31"/>
      <c r="I5" s="6"/>
      <c r="J5" s="6"/>
    </row>
    <row r="6" spans="1:10" ht="15" customHeight="1">
      <c r="A6" s="36" t="s">
        <v>9</v>
      </c>
      <c r="B6" s="36" t="s">
        <v>13</v>
      </c>
      <c r="C6" s="33" t="s">
        <v>14</v>
      </c>
      <c r="D6" s="37" t="s">
        <v>15</v>
      </c>
      <c r="E6" s="38">
        <v>76</v>
      </c>
      <c r="F6" s="2">
        <v>20</v>
      </c>
      <c r="G6" s="91">
        <f t="shared" si="0"/>
        <v>1520</v>
      </c>
      <c r="H6" s="31"/>
      <c r="I6" s="6"/>
      <c r="J6" s="6"/>
    </row>
    <row r="7" spans="1:10" ht="15" customHeight="1">
      <c r="A7" s="36" t="s">
        <v>9</v>
      </c>
      <c r="B7" s="36" t="s">
        <v>16</v>
      </c>
      <c r="C7" s="33" t="s">
        <v>17</v>
      </c>
      <c r="D7" s="37" t="s">
        <v>15</v>
      </c>
      <c r="E7" s="39">
        <v>33</v>
      </c>
      <c r="F7" s="2">
        <v>50</v>
      </c>
      <c r="G7" s="91">
        <f t="shared" si="0"/>
        <v>1650</v>
      </c>
      <c r="H7" s="31"/>
      <c r="I7" s="6"/>
      <c r="J7" s="6"/>
    </row>
    <row r="8" spans="1:10" ht="15" customHeight="1">
      <c r="A8" s="36" t="s">
        <v>9</v>
      </c>
      <c r="B8" s="36" t="s">
        <v>18</v>
      </c>
      <c r="C8" s="33" t="s">
        <v>19</v>
      </c>
      <c r="D8" s="37" t="s">
        <v>15</v>
      </c>
      <c r="E8" s="39">
        <v>10</v>
      </c>
      <c r="F8" s="2">
        <v>90</v>
      </c>
      <c r="G8" s="91">
        <f t="shared" ref="G8" si="1">ROUND((E8*F8),2)</f>
        <v>900</v>
      </c>
      <c r="H8" s="31"/>
      <c r="I8" s="6"/>
      <c r="J8" s="6"/>
    </row>
    <row r="9" spans="1:10" ht="15" customHeight="1">
      <c r="A9" s="36" t="s">
        <v>9</v>
      </c>
      <c r="B9" s="36" t="s">
        <v>20</v>
      </c>
      <c r="C9" s="33" t="s">
        <v>21</v>
      </c>
      <c r="D9" s="37" t="s">
        <v>15</v>
      </c>
      <c r="E9" s="38">
        <v>20</v>
      </c>
      <c r="F9" s="2">
        <v>120</v>
      </c>
      <c r="G9" s="91">
        <f t="shared" ref="G9" si="2">ROUND((E9*F9),2)</f>
        <v>2400</v>
      </c>
      <c r="H9" s="31"/>
      <c r="I9" s="6"/>
      <c r="J9" s="6"/>
    </row>
    <row r="10" spans="1:10" ht="15" customHeight="1">
      <c r="A10" s="36" t="s">
        <v>9</v>
      </c>
      <c r="B10" s="36" t="s">
        <v>22</v>
      </c>
      <c r="C10" s="33" t="s">
        <v>23</v>
      </c>
      <c r="D10" s="37" t="s">
        <v>15</v>
      </c>
      <c r="E10" s="39">
        <v>12</v>
      </c>
      <c r="F10" s="2">
        <v>20</v>
      </c>
      <c r="G10" s="91">
        <f t="shared" si="0"/>
        <v>240</v>
      </c>
      <c r="H10" s="31"/>
      <c r="I10" s="6"/>
      <c r="J10" s="6"/>
    </row>
    <row r="11" spans="1:10" ht="15" customHeight="1">
      <c r="A11" s="36" t="s">
        <v>9</v>
      </c>
      <c r="B11" s="36" t="s">
        <v>24</v>
      </c>
      <c r="C11" s="33" t="s">
        <v>25</v>
      </c>
      <c r="D11" s="37" t="s">
        <v>15</v>
      </c>
      <c r="E11" s="39">
        <v>9</v>
      </c>
      <c r="F11" s="2">
        <v>50</v>
      </c>
      <c r="G11" s="91">
        <f t="shared" ref="G11:G35" si="3">ROUND((E11*F11),2)</f>
        <v>450</v>
      </c>
      <c r="H11" s="31"/>
      <c r="I11" s="6"/>
      <c r="J11" s="6"/>
    </row>
    <row r="12" spans="1:10" ht="15" customHeight="1">
      <c r="A12" s="36" t="s">
        <v>9</v>
      </c>
      <c r="B12" s="36" t="s">
        <v>26</v>
      </c>
      <c r="C12" s="33" t="s">
        <v>27</v>
      </c>
      <c r="D12" s="37" t="s">
        <v>15</v>
      </c>
      <c r="E12" s="39">
        <v>1</v>
      </c>
      <c r="F12" s="2">
        <v>90</v>
      </c>
      <c r="G12" s="91">
        <f t="shared" si="3"/>
        <v>90</v>
      </c>
      <c r="H12" s="31"/>
      <c r="I12" s="6"/>
      <c r="J12" s="6"/>
    </row>
    <row r="13" spans="1:10" ht="15" customHeight="1">
      <c r="A13" s="36" t="s">
        <v>9</v>
      </c>
      <c r="B13" s="36" t="s">
        <v>28</v>
      </c>
      <c r="C13" s="33" t="s">
        <v>29</v>
      </c>
      <c r="D13" s="37" t="s">
        <v>15</v>
      </c>
      <c r="E13" s="39">
        <v>9</v>
      </c>
      <c r="F13" s="2">
        <v>120</v>
      </c>
      <c r="G13" s="91">
        <f t="shared" si="3"/>
        <v>1080</v>
      </c>
      <c r="H13" s="31"/>
      <c r="I13" s="6"/>
      <c r="J13" s="6"/>
    </row>
    <row r="14" spans="1:10" ht="15" customHeight="1">
      <c r="A14" s="36" t="s">
        <v>9</v>
      </c>
      <c r="B14" s="36" t="s">
        <v>30</v>
      </c>
      <c r="C14" s="33" t="s">
        <v>31</v>
      </c>
      <c r="D14" s="37" t="s">
        <v>15</v>
      </c>
      <c r="E14" s="39">
        <v>170</v>
      </c>
      <c r="F14" s="2">
        <v>1</v>
      </c>
      <c r="G14" s="91">
        <f t="shared" si="3"/>
        <v>170</v>
      </c>
      <c r="H14" s="31"/>
      <c r="I14" s="6"/>
      <c r="J14" s="6"/>
    </row>
    <row r="15" spans="1:10" ht="15" customHeight="1">
      <c r="A15" s="36" t="s">
        <v>9</v>
      </c>
      <c r="B15" s="36" t="s">
        <v>32</v>
      </c>
      <c r="C15" s="33" t="s">
        <v>33</v>
      </c>
      <c r="D15" s="37" t="s">
        <v>15</v>
      </c>
      <c r="E15" s="39">
        <v>170</v>
      </c>
      <c r="F15" s="2">
        <v>12</v>
      </c>
      <c r="G15" s="91">
        <f t="shared" si="3"/>
        <v>2040</v>
      </c>
      <c r="H15" s="31"/>
      <c r="I15" s="6"/>
      <c r="J15" s="6"/>
    </row>
    <row r="16" spans="1:10" ht="15" customHeight="1">
      <c r="A16" s="36" t="s">
        <v>9</v>
      </c>
      <c r="B16" s="36" t="s">
        <v>34</v>
      </c>
      <c r="C16" s="40" t="s">
        <v>35</v>
      </c>
      <c r="D16" s="37" t="s">
        <v>36</v>
      </c>
      <c r="E16" s="39">
        <v>0.2</v>
      </c>
      <c r="F16" s="2">
        <v>120</v>
      </c>
      <c r="G16" s="91">
        <f t="shared" si="3"/>
        <v>24</v>
      </c>
      <c r="H16" s="31"/>
      <c r="I16" s="6"/>
      <c r="J16" s="6"/>
    </row>
    <row r="17" spans="1:11" ht="60" customHeight="1">
      <c r="A17" s="36" t="s">
        <v>9</v>
      </c>
      <c r="B17" s="36" t="s">
        <v>37</v>
      </c>
      <c r="C17" s="41" t="s">
        <v>38</v>
      </c>
      <c r="D17" s="42" t="s">
        <v>39</v>
      </c>
      <c r="E17" s="39">
        <v>1</v>
      </c>
      <c r="F17" s="2">
        <v>1</v>
      </c>
      <c r="G17" s="91">
        <f t="shared" si="3"/>
        <v>1</v>
      </c>
      <c r="H17" s="31"/>
      <c r="I17" s="6"/>
      <c r="J17" s="6"/>
    </row>
    <row r="18" spans="1:11" ht="15" customHeight="1">
      <c r="A18" s="36" t="s">
        <v>9</v>
      </c>
      <c r="B18" s="36" t="s">
        <v>40</v>
      </c>
      <c r="C18" s="33" t="s">
        <v>43</v>
      </c>
      <c r="D18" s="34" t="s">
        <v>44</v>
      </c>
      <c r="E18" s="39">
        <v>32</v>
      </c>
      <c r="F18" s="2">
        <v>8.36</v>
      </c>
      <c r="G18" s="91">
        <f t="shared" si="3"/>
        <v>267.52</v>
      </c>
      <c r="H18" s="31"/>
      <c r="I18" s="6"/>
      <c r="J18" s="6"/>
      <c r="K18" s="28"/>
    </row>
    <row r="19" spans="1:11" ht="15" customHeight="1">
      <c r="A19" s="36" t="s">
        <v>9</v>
      </c>
      <c r="B19" s="36" t="s">
        <v>42</v>
      </c>
      <c r="C19" s="43" t="s">
        <v>46</v>
      </c>
      <c r="D19" s="34" t="s">
        <v>47</v>
      </c>
      <c r="E19" s="44">
        <v>3291</v>
      </c>
      <c r="F19" s="2">
        <v>4.13</v>
      </c>
      <c r="G19" s="91">
        <f t="shared" si="3"/>
        <v>13591.83</v>
      </c>
      <c r="H19" s="31"/>
      <c r="I19" s="6"/>
      <c r="J19" s="6"/>
      <c r="K19" s="29"/>
    </row>
    <row r="20" spans="1:11" ht="15" customHeight="1">
      <c r="A20" s="36" t="s">
        <v>9</v>
      </c>
      <c r="B20" s="36" t="s">
        <v>45</v>
      </c>
      <c r="C20" s="33" t="s">
        <v>49</v>
      </c>
      <c r="D20" s="34" t="s">
        <v>47</v>
      </c>
      <c r="E20" s="44">
        <v>1784</v>
      </c>
      <c r="F20" s="2">
        <v>4.16</v>
      </c>
      <c r="G20" s="91">
        <f t="shared" si="3"/>
        <v>7421.44</v>
      </c>
      <c r="H20" s="31"/>
      <c r="I20" s="6"/>
      <c r="J20" s="6"/>
      <c r="K20" s="29"/>
    </row>
    <row r="21" spans="1:11" ht="15" customHeight="1">
      <c r="A21" s="36" t="s">
        <v>9</v>
      </c>
      <c r="B21" s="36" t="s">
        <v>48</v>
      </c>
      <c r="C21" s="33" t="s">
        <v>51</v>
      </c>
      <c r="D21" s="34" t="s">
        <v>47</v>
      </c>
      <c r="E21" s="44">
        <v>1507</v>
      </c>
      <c r="F21" s="2">
        <v>3.88</v>
      </c>
      <c r="G21" s="91">
        <f t="shared" si="3"/>
        <v>5847.16</v>
      </c>
      <c r="H21" s="31"/>
      <c r="I21" s="6"/>
      <c r="J21" s="6"/>
      <c r="K21" s="29"/>
    </row>
    <row r="22" spans="1:11" ht="15" customHeight="1">
      <c r="A22" s="36" t="s">
        <v>9</v>
      </c>
      <c r="B22" s="36" t="s">
        <v>50</v>
      </c>
      <c r="C22" s="33" t="s">
        <v>53</v>
      </c>
      <c r="D22" s="37" t="s">
        <v>15</v>
      </c>
      <c r="E22" s="39">
        <v>36</v>
      </c>
      <c r="F22" s="2">
        <v>44.43</v>
      </c>
      <c r="G22" s="91">
        <f t="shared" si="3"/>
        <v>1599.48</v>
      </c>
      <c r="H22" s="31"/>
      <c r="I22" s="6"/>
      <c r="J22" s="6"/>
      <c r="K22" s="29"/>
    </row>
    <row r="23" spans="1:11" ht="15" customHeight="1">
      <c r="A23" s="36" t="s">
        <v>9</v>
      </c>
      <c r="B23" s="36" t="s">
        <v>52</v>
      </c>
      <c r="C23" s="33" t="s">
        <v>55</v>
      </c>
      <c r="D23" s="37" t="s">
        <v>15</v>
      </c>
      <c r="E23" s="39">
        <v>50</v>
      </c>
      <c r="F23" s="2">
        <v>19.41</v>
      </c>
      <c r="G23" s="91">
        <f t="shared" ref="G23:G33" si="4">ROUND((E23*F23),2)</f>
        <v>970.5</v>
      </c>
      <c r="H23" s="31"/>
      <c r="I23" s="6"/>
      <c r="J23" s="6"/>
      <c r="K23" s="29"/>
    </row>
    <row r="24" spans="1:11" ht="15" customHeight="1">
      <c r="A24" s="36" t="s">
        <v>9</v>
      </c>
      <c r="B24" s="36" t="s">
        <v>54</v>
      </c>
      <c r="C24" s="33" t="s">
        <v>57</v>
      </c>
      <c r="D24" s="37" t="s">
        <v>15</v>
      </c>
      <c r="E24" s="39">
        <v>4</v>
      </c>
      <c r="F24" s="2">
        <v>66.64</v>
      </c>
      <c r="G24" s="91">
        <f t="shared" si="4"/>
        <v>266.56</v>
      </c>
      <c r="H24" s="31"/>
      <c r="I24" s="6"/>
      <c r="J24" s="6"/>
    </row>
    <row r="25" spans="1:11" ht="15" customHeight="1">
      <c r="A25" s="36" t="s">
        <v>9</v>
      </c>
      <c r="B25" s="36" t="s">
        <v>56</v>
      </c>
      <c r="C25" s="33" t="s">
        <v>59</v>
      </c>
      <c r="D25" s="37" t="s">
        <v>15</v>
      </c>
      <c r="E25" s="39">
        <v>4</v>
      </c>
      <c r="F25" s="2">
        <v>30.33</v>
      </c>
      <c r="G25" s="91">
        <f t="shared" si="4"/>
        <v>121.32</v>
      </c>
      <c r="H25" s="31"/>
      <c r="I25" s="6"/>
      <c r="J25" s="6"/>
    </row>
    <row r="26" spans="1:11" ht="15" customHeight="1">
      <c r="A26" s="36" t="s">
        <v>9</v>
      </c>
      <c r="B26" s="36" t="s">
        <v>58</v>
      </c>
      <c r="C26" s="33" t="s">
        <v>61</v>
      </c>
      <c r="D26" s="37" t="s">
        <v>15</v>
      </c>
      <c r="E26" s="39">
        <v>1</v>
      </c>
      <c r="F26" s="2">
        <v>30.33</v>
      </c>
      <c r="G26" s="91">
        <f t="shared" si="4"/>
        <v>30.33</v>
      </c>
      <c r="H26" s="31"/>
      <c r="I26" s="6"/>
      <c r="J26" s="6"/>
    </row>
    <row r="27" spans="1:11" ht="15" customHeight="1">
      <c r="A27" s="36" t="s">
        <v>9</v>
      </c>
      <c r="B27" s="36" t="s">
        <v>60</v>
      </c>
      <c r="C27" s="33" t="s">
        <v>63</v>
      </c>
      <c r="D27" s="37" t="s">
        <v>15</v>
      </c>
      <c r="E27" s="39">
        <v>1</v>
      </c>
      <c r="F27" s="2">
        <v>30.33</v>
      </c>
      <c r="G27" s="91">
        <f t="shared" si="4"/>
        <v>30.33</v>
      </c>
      <c r="H27" s="31"/>
      <c r="I27" s="6"/>
      <c r="J27" s="6"/>
    </row>
    <row r="28" spans="1:11" ht="15" customHeight="1">
      <c r="A28" s="36" t="s">
        <v>9</v>
      </c>
      <c r="B28" s="36" t="s">
        <v>62</v>
      </c>
      <c r="C28" s="33" t="s">
        <v>65</v>
      </c>
      <c r="D28" s="37" t="s">
        <v>41</v>
      </c>
      <c r="E28" s="39">
        <v>7</v>
      </c>
      <c r="F28" s="2">
        <v>27.72</v>
      </c>
      <c r="G28" s="91">
        <f t="shared" si="4"/>
        <v>194.04</v>
      </c>
      <c r="H28" s="31"/>
      <c r="I28" s="6"/>
      <c r="J28" s="6"/>
    </row>
    <row r="29" spans="1:11" ht="30" customHeight="1">
      <c r="A29" s="45" t="s">
        <v>9</v>
      </c>
      <c r="B29" s="36" t="s">
        <v>64</v>
      </c>
      <c r="C29" s="46" t="s">
        <v>67</v>
      </c>
      <c r="D29" s="47" t="s">
        <v>44</v>
      </c>
      <c r="E29" s="48">
        <v>305</v>
      </c>
      <c r="F29" s="2">
        <v>4.78</v>
      </c>
      <c r="G29" s="91">
        <f t="shared" si="4"/>
        <v>1457.9</v>
      </c>
      <c r="H29" s="31"/>
      <c r="I29" s="6"/>
      <c r="J29" s="6"/>
    </row>
    <row r="30" spans="1:11" ht="15" customHeight="1">
      <c r="A30" s="45" t="s">
        <v>9</v>
      </c>
      <c r="B30" s="36" t="s">
        <v>66</v>
      </c>
      <c r="C30" s="49" t="s">
        <v>69</v>
      </c>
      <c r="D30" s="34" t="s">
        <v>47</v>
      </c>
      <c r="E30" s="39">
        <v>59</v>
      </c>
      <c r="F30" s="2">
        <v>5.27</v>
      </c>
      <c r="G30" s="91">
        <f t="shared" si="4"/>
        <v>310.93</v>
      </c>
      <c r="H30" s="31"/>
      <c r="I30" s="6"/>
      <c r="J30" s="6"/>
    </row>
    <row r="31" spans="1:11" ht="15" customHeight="1">
      <c r="A31" s="45" t="s">
        <v>9</v>
      </c>
      <c r="B31" s="36" t="s">
        <v>68</v>
      </c>
      <c r="C31" s="49" t="s">
        <v>71</v>
      </c>
      <c r="D31" s="50" t="s">
        <v>72</v>
      </c>
      <c r="E31" s="39">
        <v>52</v>
      </c>
      <c r="F31" s="2">
        <v>25.88</v>
      </c>
      <c r="G31" s="91">
        <f t="shared" si="4"/>
        <v>1345.76</v>
      </c>
      <c r="H31" s="31"/>
      <c r="I31" s="6"/>
      <c r="J31" s="6"/>
    </row>
    <row r="32" spans="1:11" ht="15" customHeight="1">
      <c r="A32" s="45" t="s">
        <v>9</v>
      </c>
      <c r="B32" s="36" t="s">
        <v>70</v>
      </c>
      <c r="C32" s="49" t="s">
        <v>74</v>
      </c>
      <c r="D32" s="50" t="s">
        <v>72</v>
      </c>
      <c r="E32" s="39">
        <v>33</v>
      </c>
      <c r="F32" s="2">
        <v>32.450000000000003</v>
      </c>
      <c r="G32" s="91">
        <f t="shared" si="4"/>
        <v>1070.8499999999999</v>
      </c>
      <c r="H32" s="31"/>
      <c r="I32" s="6"/>
      <c r="J32" s="6"/>
    </row>
    <row r="33" spans="1:10" ht="15" customHeight="1" thickBot="1">
      <c r="A33" s="45" t="s">
        <v>9</v>
      </c>
      <c r="B33" s="36" t="s">
        <v>73</v>
      </c>
      <c r="C33" s="49" t="s">
        <v>76</v>
      </c>
      <c r="D33" s="34" t="s">
        <v>47</v>
      </c>
      <c r="E33" s="39">
        <v>2.5</v>
      </c>
      <c r="F33" s="2">
        <v>263.02</v>
      </c>
      <c r="G33" s="91">
        <f t="shared" si="4"/>
        <v>657.55</v>
      </c>
      <c r="H33" s="31"/>
      <c r="I33" s="6"/>
      <c r="J33" s="6"/>
    </row>
    <row r="34" spans="1:10" ht="15" customHeight="1">
      <c r="A34" s="45" t="s">
        <v>9</v>
      </c>
      <c r="B34" s="36" t="s">
        <v>75</v>
      </c>
      <c r="C34" s="49" t="s">
        <v>78</v>
      </c>
      <c r="D34" s="50" t="s">
        <v>72</v>
      </c>
      <c r="E34" s="39">
        <v>0.7</v>
      </c>
      <c r="F34" s="2">
        <v>313.12</v>
      </c>
      <c r="G34" s="91">
        <f t="shared" si="3"/>
        <v>219.18</v>
      </c>
      <c r="H34" s="147" t="s">
        <v>79</v>
      </c>
      <c r="I34" s="151">
        <f>ROUND(SUM(G5:G35),2)</f>
        <v>48390.64</v>
      </c>
      <c r="J34" s="6"/>
    </row>
    <row r="35" spans="1:10" ht="31.5" customHeight="1" thickBot="1">
      <c r="A35" s="45" t="s">
        <v>9</v>
      </c>
      <c r="B35" s="36" t="s">
        <v>77</v>
      </c>
      <c r="C35" s="49" t="s">
        <v>80</v>
      </c>
      <c r="D35" s="34" t="s">
        <v>47</v>
      </c>
      <c r="E35" s="39">
        <v>71</v>
      </c>
      <c r="F35" s="2">
        <v>12.91</v>
      </c>
      <c r="G35" s="91">
        <f t="shared" si="3"/>
        <v>916.61</v>
      </c>
      <c r="H35" s="148"/>
      <c r="I35" s="152"/>
      <c r="J35" s="6"/>
    </row>
    <row r="36" spans="1:10" s="4" customFormat="1" ht="15" customHeight="1">
      <c r="A36" s="51" t="s">
        <v>81</v>
      </c>
      <c r="B36" s="32" t="s">
        <v>82</v>
      </c>
      <c r="C36" s="52" t="s">
        <v>83</v>
      </c>
      <c r="D36" s="53" t="s">
        <v>47</v>
      </c>
      <c r="E36" s="54">
        <v>3194</v>
      </c>
      <c r="F36" s="2">
        <v>5.94</v>
      </c>
      <c r="G36" s="90">
        <f t="shared" si="0"/>
        <v>18972.36</v>
      </c>
      <c r="H36" s="92"/>
      <c r="I36" s="10"/>
      <c r="J36" s="10"/>
    </row>
    <row r="37" spans="1:10" s="4" customFormat="1" ht="15" customHeight="1">
      <c r="A37" s="55" t="s">
        <v>81</v>
      </c>
      <c r="B37" s="36" t="s">
        <v>84</v>
      </c>
      <c r="C37" s="56" t="s">
        <v>85</v>
      </c>
      <c r="D37" s="34" t="s">
        <v>47</v>
      </c>
      <c r="E37" s="44">
        <v>3194</v>
      </c>
      <c r="F37" s="30">
        <v>-7.5</v>
      </c>
      <c r="G37" s="93">
        <f t="shared" si="0"/>
        <v>-23955</v>
      </c>
      <c r="H37" s="92"/>
      <c r="I37" s="10"/>
      <c r="J37" s="10"/>
    </row>
    <row r="38" spans="1:10" s="4" customFormat="1" ht="30" customHeight="1">
      <c r="A38" s="55" t="s">
        <v>81</v>
      </c>
      <c r="B38" s="36" t="s">
        <v>86</v>
      </c>
      <c r="C38" s="33" t="s">
        <v>87</v>
      </c>
      <c r="D38" s="34" t="s">
        <v>47</v>
      </c>
      <c r="E38" s="44">
        <v>13544</v>
      </c>
      <c r="F38" s="2">
        <v>5.04</v>
      </c>
      <c r="G38" s="91">
        <f t="shared" si="0"/>
        <v>68261.759999999995</v>
      </c>
      <c r="H38" s="92"/>
      <c r="I38" s="10"/>
      <c r="J38" s="10"/>
    </row>
    <row r="39" spans="1:10" s="4" customFormat="1" ht="30" customHeight="1">
      <c r="A39" s="55" t="s">
        <v>81</v>
      </c>
      <c r="B39" s="36" t="s">
        <v>88</v>
      </c>
      <c r="C39" s="33" t="s">
        <v>89</v>
      </c>
      <c r="D39" s="34" t="s">
        <v>47</v>
      </c>
      <c r="E39" s="44">
        <v>9514</v>
      </c>
      <c r="F39" s="2">
        <v>5.5</v>
      </c>
      <c r="G39" s="91">
        <f t="shared" si="0"/>
        <v>52327</v>
      </c>
      <c r="H39" s="92"/>
      <c r="I39" s="10"/>
      <c r="J39" s="10"/>
    </row>
    <row r="40" spans="1:10" s="4" customFormat="1" ht="30" customHeight="1">
      <c r="A40" s="55" t="s">
        <v>81</v>
      </c>
      <c r="B40" s="36" t="s">
        <v>90</v>
      </c>
      <c r="C40" s="33" t="s">
        <v>91</v>
      </c>
      <c r="D40" s="34" t="s">
        <v>47</v>
      </c>
      <c r="E40" s="44">
        <v>4782</v>
      </c>
      <c r="F40" s="2">
        <v>4.8600000000000003</v>
      </c>
      <c r="G40" s="91">
        <f t="shared" si="0"/>
        <v>23240.52</v>
      </c>
      <c r="H40" s="92"/>
      <c r="I40" s="10"/>
      <c r="J40" s="10"/>
    </row>
    <row r="41" spans="1:10" s="4" customFormat="1" ht="15" customHeight="1">
      <c r="A41" s="55" t="s">
        <v>81</v>
      </c>
      <c r="B41" s="36" t="s">
        <v>92</v>
      </c>
      <c r="C41" s="33" t="s">
        <v>93</v>
      </c>
      <c r="D41" s="34" t="s">
        <v>47</v>
      </c>
      <c r="E41" s="44">
        <v>8642</v>
      </c>
      <c r="F41" s="2">
        <v>5.71</v>
      </c>
      <c r="G41" s="91">
        <f t="shared" si="0"/>
        <v>49345.82</v>
      </c>
      <c r="H41" s="92"/>
      <c r="I41" s="10"/>
      <c r="J41" s="10"/>
    </row>
    <row r="42" spans="1:10" s="4" customFormat="1" ht="15" customHeight="1">
      <c r="A42" s="55" t="s">
        <v>81</v>
      </c>
      <c r="B42" s="36" t="s">
        <v>94</v>
      </c>
      <c r="C42" s="33" t="s">
        <v>95</v>
      </c>
      <c r="D42" s="34" t="s">
        <v>47</v>
      </c>
      <c r="E42" s="44">
        <v>8642</v>
      </c>
      <c r="F42" s="2">
        <v>8.35</v>
      </c>
      <c r="G42" s="91">
        <f t="shared" si="0"/>
        <v>72160.7</v>
      </c>
      <c r="H42" s="92"/>
      <c r="I42" s="10"/>
      <c r="J42" s="10"/>
    </row>
    <row r="43" spans="1:10" s="4" customFormat="1" ht="30" customHeight="1">
      <c r="A43" s="55" t="s">
        <v>81</v>
      </c>
      <c r="B43" s="36" t="s">
        <v>96</v>
      </c>
      <c r="C43" s="33" t="s">
        <v>97</v>
      </c>
      <c r="D43" s="34" t="s">
        <v>47</v>
      </c>
      <c r="E43" s="44">
        <v>4782</v>
      </c>
      <c r="F43" s="2">
        <v>6.85</v>
      </c>
      <c r="G43" s="91">
        <f t="shared" si="0"/>
        <v>32756.7</v>
      </c>
      <c r="H43" s="92"/>
      <c r="I43" s="10"/>
      <c r="J43" s="10"/>
    </row>
    <row r="44" spans="1:10" s="4" customFormat="1" ht="15" customHeight="1">
      <c r="A44" s="55" t="s">
        <v>81</v>
      </c>
      <c r="B44" s="36" t="s">
        <v>98</v>
      </c>
      <c r="C44" s="33" t="s">
        <v>99</v>
      </c>
      <c r="D44" s="34" t="s">
        <v>47</v>
      </c>
      <c r="E44" s="44">
        <v>837</v>
      </c>
      <c r="F44" s="2">
        <v>11.01</v>
      </c>
      <c r="G44" s="91">
        <f t="shared" si="0"/>
        <v>9215.3700000000008</v>
      </c>
      <c r="H44" s="92"/>
      <c r="I44" s="10"/>
      <c r="J44" s="10"/>
    </row>
    <row r="45" spans="1:10" s="4" customFormat="1" ht="15" customHeight="1">
      <c r="A45" s="55" t="s">
        <v>81</v>
      </c>
      <c r="B45" s="36" t="s">
        <v>100</v>
      </c>
      <c r="C45" s="33" t="s">
        <v>101</v>
      </c>
      <c r="D45" s="34" t="s">
        <v>47</v>
      </c>
      <c r="E45" s="57">
        <v>1602</v>
      </c>
      <c r="F45" s="2">
        <v>14.43</v>
      </c>
      <c r="G45" s="91">
        <f t="shared" si="0"/>
        <v>23116.86</v>
      </c>
      <c r="H45" s="92"/>
      <c r="I45" s="10"/>
      <c r="J45" s="10"/>
    </row>
    <row r="46" spans="1:10" s="4" customFormat="1" ht="15" customHeight="1">
      <c r="A46" s="55" t="s">
        <v>81</v>
      </c>
      <c r="B46" s="36" t="s">
        <v>102</v>
      </c>
      <c r="C46" s="33" t="s">
        <v>103</v>
      </c>
      <c r="D46" s="34" t="s">
        <v>47</v>
      </c>
      <c r="E46" s="44">
        <v>808</v>
      </c>
      <c r="F46" s="2">
        <v>15.44</v>
      </c>
      <c r="G46" s="91">
        <f t="shared" si="0"/>
        <v>12475.52</v>
      </c>
      <c r="H46" s="92"/>
      <c r="I46" s="10"/>
      <c r="J46" s="10"/>
    </row>
    <row r="47" spans="1:10" s="4" customFormat="1" ht="15" customHeight="1">
      <c r="A47" s="55" t="s">
        <v>81</v>
      </c>
      <c r="B47" s="36" t="s">
        <v>104</v>
      </c>
      <c r="C47" s="33" t="s">
        <v>105</v>
      </c>
      <c r="D47" s="37" t="s">
        <v>41</v>
      </c>
      <c r="E47" s="44">
        <v>19339</v>
      </c>
      <c r="F47" s="2">
        <v>5.34</v>
      </c>
      <c r="G47" s="91">
        <f t="shared" si="0"/>
        <v>103270.26</v>
      </c>
      <c r="H47" s="92"/>
      <c r="I47" s="10"/>
      <c r="J47" s="10"/>
    </row>
    <row r="48" spans="1:10" s="4" customFormat="1" ht="15" customHeight="1">
      <c r="A48" s="55" t="s">
        <v>81</v>
      </c>
      <c r="B48" s="36" t="s">
        <v>106</v>
      </c>
      <c r="C48" s="33" t="s">
        <v>107</v>
      </c>
      <c r="D48" s="37" t="s">
        <v>41</v>
      </c>
      <c r="E48" s="44">
        <v>18325</v>
      </c>
      <c r="F48" s="2">
        <v>5.34</v>
      </c>
      <c r="G48" s="91">
        <f t="shared" si="0"/>
        <v>97855.5</v>
      </c>
      <c r="H48" s="92"/>
      <c r="I48" s="10"/>
      <c r="J48" s="10"/>
    </row>
    <row r="49" spans="1:10" s="4" customFormat="1" ht="15" customHeight="1">
      <c r="A49" s="55" t="s">
        <v>81</v>
      </c>
      <c r="B49" s="36" t="s">
        <v>108</v>
      </c>
      <c r="C49" s="58" t="s">
        <v>109</v>
      </c>
      <c r="D49" s="59" t="s">
        <v>41</v>
      </c>
      <c r="E49" s="57">
        <v>5868</v>
      </c>
      <c r="F49" s="2">
        <v>0.46</v>
      </c>
      <c r="G49" s="91">
        <f t="shared" si="0"/>
        <v>2699.28</v>
      </c>
      <c r="H49" s="92"/>
      <c r="I49" s="10"/>
      <c r="J49" s="10"/>
    </row>
    <row r="50" spans="1:10" s="4" customFormat="1" ht="15" customHeight="1">
      <c r="A50" s="55" t="s">
        <v>81</v>
      </c>
      <c r="B50" s="36" t="s">
        <v>110</v>
      </c>
      <c r="C50" s="58" t="s">
        <v>111</v>
      </c>
      <c r="D50" s="59" t="s">
        <v>41</v>
      </c>
      <c r="E50" s="57">
        <v>309</v>
      </c>
      <c r="F50" s="2">
        <v>0.78</v>
      </c>
      <c r="G50" s="91">
        <f t="shared" si="0"/>
        <v>241.02</v>
      </c>
      <c r="H50" s="92"/>
      <c r="I50" s="10"/>
      <c r="J50" s="10"/>
    </row>
    <row r="51" spans="1:10" s="4" customFormat="1" ht="15" customHeight="1">
      <c r="A51" s="55" t="s">
        <v>81</v>
      </c>
      <c r="B51" s="36" t="s">
        <v>112</v>
      </c>
      <c r="C51" s="33" t="s">
        <v>113</v>
      </c>
      <c r="D51" s="37" t="s">
        <v>41</v>
      </c>
      <c r="E51" s="57">
        <v>17042</v>
      </c>
      <c r="F51" s="2">
        <v>0.59</v>
      </c>
      <c r="G51" s="91">
        <f t="shared" si="0"/>
        <v>10054.780000000001</v>
      </c>
      <c r="H51" s="92"/>
      <c r="I51" s="10"/>
      <c r="J51" s="10"/>
    </row>
    <row r="52" spans="1:10" s="4" customFormat="1" ht="15" customHeight="1">
      <c r="A52" s="55" t="s">
        <v>81</v>
      </c>
      <c r="B52" s="36" t="s">
        <v>114</v>
      </c>
      <c r="C52" s="33" t="s">
        <v>115</v>
      </c>
      <c r="D52" s="37" t="s">
        <v>41</v>
      </c>
      <c r="E52" s="57">
        <v>1894</v>
      </c>
      <c r="F52" s="2">
        <v>1.23</v>
      </c>
      <c r="G52" s="91">
        <f t="shared" si="0"/>
        <v>2329.62</v>
      </c>
      <c r="H52" s="92"/>
      <c r="I52" s="10"/>
      <c r="J52" s="10"/>
    </row>
    <row r="53" spans="1:10" s="4" customFormat="1" ht="15" customHeight="1">
      <c r="A53" s="55" t="s">
        <v>81</v>
      </c>
      <c r="B53" s="36" t="s">
        <v>116</v>
      </c>
      <c r="C53" s="33" t="s">
        <v>117</v>
      </c>
      <c r="D53" s="34" t="s">
        <v>41</v>
      </c>
      <c r="E53" s="39">
        <v>361.5</v>
      </c>
      <c r="F53" s="2">
        <v>13.17</v>
      </c>
      <c r="G53" s="91">
        <f t="shared" si="0"/>
        <v>4760.96</v>
      </c>
      <c r="H53" s="92"/>
      <c r="I53" s="10"/>
      <c r="J53" s="10"/>
    </row>
    <row r="54" spans="1:10" s="4" customFormat="1" ht="15" customHeight="1">
      <c r="A54" s="55" t="s">
        <v>81</v>
      </c>
      <c r="B54" s="36" t="s">
        <v>118</v>
      </c>
      <c r="C54" s="33" t="s">
        <v>119</v>
      </c>
      <c r="D54" s="34" t="s">
        <v>15</v>
      </c>
      <c r="E54" s="39">
        <v>15</v>
      </c>
      <c r="F54" s="2">
        <v>269.02999999999997</v>
      </c>
      <c r="G54" s="91">
        <f t="shared" si="0"/>
        <v>4035.45</v>
      </c>
      <c r="H54" s="92"/>
      <c r="I54" s="10"/>
      <c r="J54" s="10"/>
    </row>
    <row r="55" spans="1:10" s="4" customFormat="1" ht="15" customHeight="1">
      <c r="A55" s="55" t="s">
        <v>81</v>
      </c>
      <c r="B55" s="36" t="s">
        <v>120</v>
      </c>
      <c r="C55" s="33" t="s">
        <v>121</v>
      </c>
      <c r="D55" s="37" t="s">
        <v>41</v>
      </c>
      <c r="E55" s="39">
        <v>346.5</v>
      </c>
      <c r="F55" s="2">
        <v>33.020000000000003</v>
      </c>
      <c r="G55" s="91">
        <f t="shared" si="0"/>
        <v>11441.43</v>
      </c>
      <c r="H55" s="92"/>
      <c r="I55" s="10"/>
      <c r="J55" s="10"/>
    </row>
    <row r="56" spans="1:10" s="4" customFormat="1" ht="30" customHeight="1">
      <c r="A56" s="55" t="s">
        <v>81</v>
      </c>
      <c r="B56" s="36" t="s">
        <v>122</v>
      </c>
      <c r="C56" s="33" t="s">
        <v>123</v>
      </c>
      <c r="D56" s="34" t="s">
        <v>41</v>
      </c>
      <c r="E56" s="39">
        <v>346.5</v>
      </c>
      <c r="F56" s="2">
        <v>107.49</v>
      </c>
      <c r="G56" s="91">
        <f t="shared" si="0"/>
        <v>37245.29</v>
      </c>
      <c r="H56" s="92"/>
      <c r="I56" s="10"/>
      <c r="J56" s="10"/>
    </row>
    <row r="57" spans="1:10" s="4" customFormat="1" ht="15" customHeight="1" thickBot="1">
      <c r="A57" s="55" t="s">
        <v>81</v>
      </c>
      <c r="B57" s="36" t="s">
        <v>124</v>
      </c>
      <c r="C57" s="33" t="s">
        <v>125</v>
      </c>
      <c r="D57" s="37" t="s">
        <v>41</v>
      </c>
      <c r="E57" s="39">
        <v>300</v>
      </c>
      <c r="F57" s="2">
        <v>6.68</v>
      </c>
      <c r="G57" s="91">
        <f t="shared" si="0"/>
        <v>2004</v>
      </c>
      <c r="H57" s="92"/>
      <c r="I57" s="10"/>
      <c r="J57" s="10"/>
    </row>
    <row r="58" spans="1:10" s="4" customFormat="1" ht="15" customHeight="1">
      <c r="A58" s="55" t="s">
        <v>81</v>
      </c>
      <c r="B58" s="36" t="s">
        <v>126</v>
      </c>
      <c r="C58" s="33" t="s">
        <v>127</v>
      </c>
      <c r="D58" s="37" t="s">
        <v>41</v>
      </c>
      <c r="E58" s="39">
        <v>96</v>
      </c>
      <c r="F58" s="2">
        <v>9.3800000000000008</v>
      </c>
      <c r="G58" s="91">
        <f t="shared" si="0"/>
        <v>900.48</v>
      </c>
      <c r="H58" s="149" t="s">
        <v>128</v>
      </c>
      <c r="I58" s="151">
        <f>ROUND(SUM(G36:G59),2)</f>
        <v>615112.31999999995</v>
      </c>
      <c r="J58" s="10"/>
    </row>
    <row r="59" spans="1:10" s="4" customFormat="1" ht="15" customHeight="1" thickBot="1">
      <c r="A59" s="60" t="s">
        <v>81</v>
      </c>
      <c r="B59" s="45" t="s">
        <v>129</v>
      </c>
      <c r="C59" s="46" t="s">
        <v>130</v>
      </c>
      <c r="D59" s="47" t="s">
        <v>44</v>
      </c>
      <c r="E59" s="48">
        <v>9.6</v>
      </c>
      <c r="F59" s="2">
        <v>37.15</v>
      </c>
      <c r="G59" s="94">
        <f t="shared" si="0"/>
        <v>356.64</v>
      </c>
      <c r="H59" s="150"/>
      <c r="I59" s="152"/>
      <c r="J59" s="10"/>
    </row>
    <row r="60" spans="1:10" s="4" customFormat="1" ht="15" customHeight="1">
      <c r="A60" s="51" t="s">
        <v>131</v>
      </c>
      <c r="B60" s="32" t="s">
        <v>132</v>
      </c>
      <c r="C60" s="52" t="s">
        <v>133</v>
      </c>
      <c r="D60" s="61" t="s">
        <v>44</v>
      </c>
      <c r="E60" s="62">
        <v>1548</v>
      </c>
      <c r="F60" s="2">
        <v>18.690000000000001</v>
      </c>
      <c r="G60" s="90">
        <f t="shared" si="0"/>
        <v>28932.12</v>
      </c>
      <c r="H60" s="95"/>
      <c r="I60" s="96"/>
      <c r="J60" s="10"/>
    </row>
    <row r="61" spans="1:10" s="4" customFormat="1" ht="15" customHeight="1">
      <c r="A61" s="55" t="s">
        <v>131</v>
      </c>
      <c r="B61" s="36" t="s">
        <v>134</v>
      </c>
      <c r="C61" s="33" t="s">
        <v>135</v>
      </c>
      <c r="D61" s="37" t="s">
        <v>41</v>
      </c>
      <c r="E61" s="39">
        <v>3096</v>
      </c>
      <c r="F61" s="2">
        <v>0.71</v>
      </c>
      <c r="G61" s="91">
        <f t="shared" si="0"/>
        <v>2198.16</v>
      </c>
      <c r="H61" s="95"/>
      <c r="I61" s="96"/>
      <c r="J61" s="10"/>
    </row>
    <row r="62" spans="1:10" s="4" customFormat="1" ht="15" customHeight="1">
      <c r="A62" s="55" t="s">
        <v>131</v>
      </c>
      <c r="B62" s="36" t="s">
        <v>136</v>
      </c>
      <c r="C62" s="33" t="s">
        <v>137</v>
      </c>
      <c r="D62" s="34" t="s">
        <v>47</v>
      </c>
      <c r="E62" s="39">
        <v>309.8</v>
      </c>
      <c r="F62" s="2">
        <v>31.1</v>
      </c>
      <c r="G62" s="91">
        <f t="shared" si="0"/>
        <v>9634.7800000000007</v>
      </c>
      <c r="H62" s="95"/>
      <c r="I62" s="96"/>
      <c r="J62" s="10"/>
    </row>
    <row r="63" spans="1:10" s="4" customFormat="1" ht="15" customHeight="1">
      <c r="A63" s="55" t="s">
        <v>131</v>
      </c>
      <c r="B63" s="36" t="s">
        <v>138</v>
      </c>
      <c r="C63" s="33" t="s">
        <v>139</v>
      </c>
      <c r="D63" s="37" t="s">
        <v>15</v>
      </c>
      <c r="E63" s="39">
        <v>18</v>
      </c>
      <c r="F63" s="2">
        <v>374.81</v>
      </c>
      <c r="G63" s="91">
        <f t="shared" si="0"/>
        <v>6746.58</v>
      </c>
      <c r="H63" s="95"/>
      <c r="I63" s="96"/>
      <c r="J63" s="10"/>
    </row>
    <row r="64" spans="1:10" s="4" customFormat="1" ht="15" customHeight="1">
      <c r="A64" s="55" t="s">
        <v>131</v>
      </c>
      <c r="B64" s="36" t="s">
        <v>140</v>
      </c>
      <c r="C64" s="33" t="s">
        <v>141</v>
      </c>
      <c r="D64" s="37" t="s">
        <v>15</v>
      </c>
      <c r="E64" s="39">
        <v>2</v>
      </c>
      <c r="F64" s="2">
        <v>321.45</v>
      </c>
      <c r="G64" s="91">
        <f t="shared" si="0"/>
        <v>642.9</v>
      </c>
      <c r="H64" s="95"/>
      <c r="I64" s="96"/>
      <c r="J64" s="10"/>
    </row>
    <row r="65" spans="1:10" s="4" customFormat="1" ht="15" customHeight="1">
      <c r="A65" s="55" t="s">
        <v>131</v>
      </c>
      <c r="B65" s="36" t="s">
        <v>142</v>
      </c>
      <c r="C65" s="33" t="s">
        <v>143</v>
      </c>
      <c r="D65" s="37" t="s">
        <v>44</v>
      </c>
      <c r="E65" s="39">
        <v>312</v>
      </c>
      <c r="F65" s="2">
        <v>97.47</v>
      </c>
      <c r="G65" s="91">
        <f t="shared" si="0"/>
        <v>30410.639999999999</v>
      </c>
      <c r="H65" s="95"/>
      <c r="I65" s="96"/>
      <c r="J65" s="10"/>
    </row>
    <row r="66" spans="1:10" s="4" customFormat="1" ht="15" customHeight="1">
      <c r="A66" s="55" t="s">
        <v>131</v>
      </c>
      <c r="B66" s="36" t="s">
        <v>144</v>
      </c>
      <c r="C66" s="33" t="s">
        <v>145</v>
      </c>
      <c r="D66" s="34" t="s">
        <v>47</v>
      </c>
      <c r="E66" s="39">
        <v>78</v>
      </c>
      <c r="F66" s="2">
        <v>146.69</v>
      </c>
      <c r="G66" s="91">
        <f t="shared" si="0"/>
        <v>11441.82</v>
      </c>
      <c r="H66" s="95"/>
      <c r="I66" s="96"/>
      <c r="J66" s="10"/>
    </row>
    <row r="67" spans="1:10" s="4" customFormat="1" ht="15" customHeight="1">
      <c r="A67" s="55" t="s">
        <v>131</v>
      </c>
      <c r="B67" s="36" t="s">
        <v>146</v>
      </c>
      <c r="C67" s="33" t="s">
        <v>147</v>
      </c>
      <c r="D67" s="34" t="s">
        <v>47</v>
      </c>
      <c r="E67" s="39">
        <v>87.360000000000014</v>
      </c>
      <c r="F67" s="2">
        <v>36.5</v>
      </c>
      <c r="G67" s="91">
        <f t="shared" si="0"/>
        <v>3188.64</v>
      </c>
      <c r="H67" s="95"/>
      <c r="I67" s="96"/>
      <c r="J67" s="10"/>
    </row>
    <row r="68" spans="1:10" s="4" customFormat="1" ht="15" customHeight="1">
      <c r="A68" s="55" t="s">
        <v>131</v>
      </c>
      <c r="B68" s="36" t="s">
        <v>148</v>
      </c>
      <c r="C68" s="33" t="s">
        <v>149</v>
      </c>
      <c r="D68" s="37" t="s">
        <v>41</v>
      </c>
      <c r="E68" s="39">
        <v>1977</v>
      </c>
      <c r="F68" s="2">
        <v>9.48</v>
      </c>
      <c r="G68" s="91">
        <f t="shared" si="0"/>
        <v>18741.96</v>
      </c>
      <c r="H68" s="95"/>
      <c r="I68" s="96"/>
      <c r="J68" s="10"/>
    </row>
    <row r="69" spans="1:10" s="4" customFormat="1" ht="15" customHeight="1">
      <c r="A69" s="55" t="s">
        <v>131</v>
      </c>
      <c r="B69" s="36" t="s">
        <v>150</v>
      </c>
      <c r="C69" s="33" t="s">
        <v>151</v>
      </c>
      <c r="D69" s="37" t="s">
        <v>41</v>
      </c>
      <c r="E69" s="39">
        <v>304.5</v>
      </c>
      <c r="F69" s="2">
        <v>13.81</v>
      </c>
      <c r="G69" s="91">
        <f t="shared" si="0"/>
        <v>4205.1499999999996</v>
      </c>
      <c r="H69" s="95"/>
      <c r="I69" s="96"/>
      <c r="J69" s="10"/>
    </row>
    <row r="70" spans="1:10" s="4" customFormat="1" ht="15" customHeight="1">
      <c r="A70" s="55" t="s">
        <v>131</v>
      </c>
      <c r="B70" s="36" t="s">
        <v>152</v>
      </c>
      <c r="C70" s="33" t="s">
        <v>153</v>
      </c>
      <c r="D70" s="37" t="s">
        <v>44</v>
      </c>
      <c r="E70" s="39">
        <v>36.5</v>
      </c>
      <c r="F70" s="2">
        <v>107.5</v>
      </c>
      <c r="G70" s="91">
        <f t="shared" si="0"/>
        <v>3923.75</v>
      </c>
      <c r="H70" s="95"/>
      <c r="I70" s="96"/>
      <c r="J70" s="10"/>
    </row>
    <row r="71" spans="1:10" s="4" customFormat="1" ht="15" customHeight="1">
      <c r="A71" s="55" t="s">
        <v>131</v>
      </c>
      <c r="B71" s="36" t="s">
        <v>154</v>
      </c>
      <c r="C71" s="33" t="s">
        <v>155</v>
      </c>
      <c r="D71" s="37" t="s">
        <v>41</v>
      </c>
      <c r="E71" s="39">
        <v>10</v>
      </c>
      <c r="F71" s="2">
        <v>111.66</v>
      </c>
      <c r="G71" s="91">
        <f t="shared" si="0"/>
        <v>1116.5999999999999</v>
      </c>
      <c r="H71" s="95"/>
      <c r="I71" s="96"/>
      <c r="J71" s="10"/>
    </row>
    <row r="72" spans="1:10" s="4" customFormat="1" ht="15" customHeight="1">
      <c r="A72" s="55" t="s">
        <v>131</v>
      </c>
      <c r="B72" s="36" t="s">
        <v>156</v>
      </c>
      <c r="C72" s="33" t="s">
        <v>157</v>
      </c>
      <c r="D72" s="34" t="s">
        <v>47</v>
      </c>
      <c r="E72" s="39">
        <v>23</v>
      </c>
      <c r="F72" s="2">
        <v>44.48</v>
      </c>
      <c r="G72" s="91">
        <f t="shared" si="0"/>
        <v>1023.04</v>
      </c>
      <c r="H72" s="95"/>
      <c r="I72" s="96"/>
      <c r="J72" s="10"/>
    </row>
    <row r="73" spans="1:10" s="4" customFormat="1" ht="15" customHeight="1">
      <c r="A73" s="55" t="s">
        <v>131</v>
      </c>
      <c r="B73" s="36" t="s">
        <v>158</v>
      </c>
      <c r="C73" s="33" t="s">
        <v>159</v>
      </c>
      <c r="D73" s="37" t="s">
        <v>41</v>
      </c>
      <c r="E73" s="39">
        <v>100</v>
      </c>
      <c r="F73" s="2">
        <v>10.38</v>
      </c>
      <c r="G73" s="91">
        <f t="shared" si="0"/>
        <v>1038</v>
      </c>
      <c r="H73" s="95"/>
      <c r="I73" s="96"/>
      <c r="J73" s="10"/>
    </row>
    <row r="74" spans="1:10" s="4" customFormat="1" ht="15" customHeight="1">
      <c r="A74" s="55" t="s">
        <v>131</v>
      </c>
      <c r="B74" s="36" t="s">
        <v>160</v>
      </c>
      <c r="C74" s="63" t="s">
        <v>161</v>
      </c>
      <c r="D74" s="37" t="s">
        <v>41</v>
      </c>
      <c r="E74" s="39">
        <v>4.5</v>
      </c>
      <c r="F74" s="2">
        <v>111.37</v>
      </c>
      <c r="G74" s="91">
        <f t="shared" si="0"/>
        <v>501.17</v>
      </c>
      <c r="H74" s="95"/>
      <c r="I74" s="96"/>
      <c r="J74" s="10"/>
    </row>
    <row r="75" spans="1:10" s="4" customFormat="1" ht="15" customHeight="1">
      <c r="A75" s="55" t="s">
        <v>131</v>
      </c>
      <c r="B75" s="36" t="s">
        <v>162</v>
      </c>
      <c r="C75" s="33" t="s">
        <v>163</v>
      </c>
      <c r="D75" s="34" t="s">
        <v>41</v>
      </c>
      <c r="E75" s="39">
        <v>12</v>
      </c>
      <c r="F75" s="2">
        <v>72.260000000000005</v>
      </c>
      <c r="G75" s="91">
        <f t="shared" si="0"/>
        <v>867.12</v>
      </c>
      <c r="H75" s="95"/>
      <c r="I75" s="96"/>
      <c r="J75" s="10"/>
    </row>
    <row r="76" spans="1:10" s="4" customFormat="1" ht="36.6" customHeight="1">
      <c r="A76" s="55" t="s">
        <v>131</v>
      </c>
      <c r="B76" s="36" t="s">
        <v>164</v>
      </c>
      <c r="C76" s="33" t="s">
        <v>165</v>
      </c>
      <c r="D76" s="34" t="s">
        <v>44</v>
      </c>
      <c r="E76" s="39">
        <v>12.599999999999998</v>
      </c>
      <c r="F76" s="2">
        <v>135.09</v>
      </c>
      <c r="G76" s="91">
        <f t="shared" si="0"/>
        <v>1702.13</v>
      </c>
      <c r="H76" s="95"/>
      <c r="I76" s="96"/>
      <c r="J76" s="10"/>
    </row>
    <row r="77" spans="1:10" s="4" customFormat="1" ht="36.950000000000003" customHeight="1">
      <c r="A77" s="55" t="s">
        <v>131</v>
      </c>
      <c r="B77" s="36" t="s">
        <v>166</v>
      </c>
      <c r="C77" s="33" t="s">
        <v>167</v>
      </c>
      <c r="D77" s="34" t="s">
        <v>41</v>
      </c>
      <c r="E77" s="39">
        <v>0.6</v>
      </c>
      <c r="F77" s="2">
        <v>67.42</v>
      </c>
      <c r="G77" s="91">
        <f t="shared" si="0"/>
        <v>40.450000000000003</v>
      </c>
      <c r="H77" s="95"/>
      <c r="I77" s="96"/>
      <c r="J77" s="10"/>
    </row>
    <row r="78" spans="1:10" s="4" customFormat="1" ht="24.95" customHeight="1">
      <c r="A78" s="55" t="s">
        <v>131</v>
      </c>
      <c r="B78" s="36" t="s">
        <v>168</v>
      </c>
      <c r="C78" s="33" t="s">
        <v>169</v>
      </c>
      <c r="D78" s="34" t="s">
        <v>41</v>
      </c>
      <c r="E78" s="39">
        <v>8</v>
      </c>
      <c r="F78" s="2">
        <v>21.86</v>
      </c>
      <c r="G78" s="91">
        <f t="shared" si="0"/>
        <v>174.88</v>
      </c>
      <c r="H78" s="95"/>
      <c r="I78" s="96"/>
      <c r="J78" s="10"/>
    </row>
    <row r="79" spans="1:10" s="4" customFormat="1" ht="33" customHeight="1">
      <c r="A79" s="55" t="s">
        <v>131</v>
      </c>
      <c r="B79" s="36" t="s">
        <v>170</v>
      </c>
      <c r="C79" s="33" t="s">
        <v>171</v>
      </c>
      <c r="D79" s="34" t="s">
        <v>41</v>
      </c>
      <c r="E79" s="39">
        <v>8</v>
      </c>
      <c r="F79" s="2">
        <v>204.2</v>
      </c>
      <c r="G79" s="91">
        <f t="shared" si="0"/>
        <v>1633.6</v>
      </c>
      <c r="H79" s="95"/>
      <c r="I79" s="96"/>
      <c r="J79" s="10"/>
    </row>
    <row r="80" spans="1:10" s="4" customFormat="1" ht="15" customHeight="1">
      <c r="A80" s="55" t="s">
        <v>131</v>
      </c>
      <c r="B80" s="36" t="s">
        <v>172</v>
      </c>
      <c r="C80" s="33" t="s">
        <v>117</v>
      </c>
      <c r="D80" s="34" t="s">
        <v>41</v>
      </c>
      <c r="E80" s="39">
        <v>28.200000000000006</v>
      </c>
      <c r="F80" s="2">
        <v>19.46</v>
      </c>
      <c r="G80" s="91">
        <f t="shared" si="0"/>
        <v>548.77</v>
      </c>
      <c r="H80" s="95"/>
      <c r="I80" s="96"/>
      <c r="J80" s="10"/>
    </row>
    <row r="81" spans="1:10" s="4" customFormat="1" ht="15" customHeight="1">
      <c r="A81" s="55" t="s">
        <v>131</v>
      </c>
      <c r="B81" s="36" t="s">
        <v>173</v>
      </c>
      <c r="C81" s="33" t="s">
        <v>174</v>
      </c>
      <c r="D81" s="37" t="s">
        <v>41</v>
      </c>
      <c r="E81" s="39">
        <v>4.2</v>
      </c>
      <c r="F81" s="2">
        <v>114.01</v>
      </c>
      <c r="G81" s="91">
        <f t="shared" si="0"/>
        <v>478.84</v>
      </c>
      <c r="H81" s="95"/>
      <c r="I81" s="96"/>
      <c r="J81" s="10"/>
    </row>
    <row r="82" spans="1:10" s="4" customFormat="1" ht="47.1" customHeight="1">
      <c r="A82" s="55" t="s">
        <v>131</v>
      </c>
      <c r="B82" s="36" t="s">
        <v>175</v>
      </c>
      <c r="C82" s="33" t="s">
        <v>171</v>
      </c>
      <c r="D82" s="34" t="s">
        <v>41</v>
      </c>
      <c r="E82" s="39">
        <v>20</v>
      </c>
      <c r="F82" s="2">
        <v>174.47</v>
      </c>
      <c r="G82" s="91">
        <f t="shared" si="0"/>
        <v>3489.4</v>
      </c>
      <c r="H82" s="95"/>
      <c r="I82" s="96"/>
      <c r="J82" s="10"/>
    </row>
    <row r="83" spans="1:10" s="4" customFormat="1" ht="66.599999999999994" customHeight="1">
      <c r="A83" s="55" t="s">
        <v>131</v>
      </c>
      <c r="B83" s="36" t="s">
        <v>176</v>
      </c>
      <c r="C83" s="33" t="s">
        <v>177</v>
      </c>
      <c r="D83" s="37" t="s">
        <v>15</v>
      </c>
      <c r="E83" s="39">
        <v>4</v>
      </c>
      <c r="F83" s="2">
        <v>1794.83</v>
      </c>
      <c r="G83" s="91">
        <f t="shared" si="0"/>
        <v>7179.32</v>
      </c>
      <c r="H83" s="95"/>
      <c r="I83" s="96"/>
      <c r="J83" s="10"/>
    </row>
    <row r="84" spans="1:10" s="4" customFormat="1" ht="47.1" customHeight="1">
      <c r="A84" s="55" t="s">
        <v>131</v>
      </c>
      <c r="B84" s="36" t="s">
        <v>178</v>
      </c>
      <c r="C84" s="33" t="s">
        <v>179</v>
      </c>
      <c r="D84" s="37" t="s">
        <v>15</v>
      </c>
      <c r="E84" s="39">
        <v>14</v>
      </c>
      <c r="F84" s="2">
        <v>304.08999999999997</v>
      </c>
      <c r="G84" s="91">
        <f t="shared" si="0"/>
        <v>4257.26</v>
      </c>
      <c r="H84" s="95"/>
      <c r="I84" s="96"/>
      <c r="J84" s="10"/>
    </row>
    <row r="85" spans="1:10" s="4" customFormat="1" ht="38.1" customHeight="1">
      <c r="A85" s="55" t="s">
        <v>131</v>
      </c>
      <c r="B85" s="36" t="s">
        <v>180</v>
      </c>
      <c r="C85" s="33" t="s">
        <v>181</v>
      </c>
      <c r="D85" s="37" t="s">
        <v>15</v>
      </c>
      <c r="E85" s="39">
        <v>1</v>
      </c>
      <c r="F85" s="2">
        <v>64.88</v>
      </c>
      <c r="G85" s="91">
        <f t="shared" si="0"/>
        <v>64.88</v>
      </c>
      <c r="H85" s="95"/>
      <c r="I85" s="96"/>
      <c r="J85" s="10"/>
    </row>
    <row r="86" spans="1:10" s="4" customFormat="1" ht="54.95" customHeight="1">
      <c r="A86" s="55" t="s">
        <v>131</v>
      </c>
      <c r="B86" s="36" t="s">
        <v>182</v>
      </c>
      <c r="C86" s="33" t="s">
        <v>183</v>
      </c>
      <c r="D86" s="37" t="s">
        <v>15</v>
      </c>
      <c r="E86" s="39">
        <v>13</v>
      </c>
      <c r="F86" s="2">
        <v>167</v>
      </c>
      <c r="G86" s="91">
        <f t="shared" si="0"/>
        <v>2171</v>
      </c>
      <c r="H86" s="95"/>
      <c r="I86" s="96"/>
      <c r="J86" s="10"/>
    </row>
    <row r="87" spans="1:10" s="4" customFormat="1" ht="15" customHeight="1">
      <c r="A87" s="55" t="s">
        <v>131</v>
      </c>
      <c r="B87" s="36" t="s">
        <v>184</v>
      </c>
      <c r="C87" s="33" t="s">
        <v>185</v>
      </c>
      <c r="D87" s="37" t="s">
        <v>41</v>
      </c>
      <c r="E87" s="64">
        <v>9.67</v>
      </c>
      <c r="F87" s="2">
        <v>0.74</v>
      </c>
      <c r="G87" s="91">
        <f t="shared" si="0"/>
        <v>7.16</v>
      </c>
      <c r="H87" s="95"/>
      <c r="I87" s="96"/>
      <c r="J87" s="10"/>
    </row>
    <row r="88" spans="1:10" s="4" customFormat="1" ht="15" customHeight="1">
      <c r="A88" s="55" t="s">
        <v>131</v>
      </c>
      <c r="B88" s="36" t="s">
        <v>186</v>
      </c>
      <c r="C88" s="56" t="s">
        <v>187</v>
      </c>
      <c r="D88" s="65" t="s">
        <v>47</v>
      </c>
      <c r="E88" s="39">
        <v>0.25999999999999995</v>
      </c>
      <c r="F88" s="2">
        <v>36.130000000000003</v>
      </c>
      <c r="G88" s="91">
        <f t="shared" si="0"/>
        <v>9.39</v>
      </c>
      <c r="H88" s="95"/>
      <c r="I88" s="96"/>
      <c r="J88" s="10"/>
    </row>
    <row r="89" spans="1:10" s="4" customFormat="1" ht="15" customHeight="1">
      <c r="A89" s="55" t="s">
        <v>131</v>
      </c>
      <c r="B89" s="36" t="s">
        <v>188</v>
      </c>
      <c r="C89" s="33" t="s">
        <v>189</v>
      </c>
      <c r="D89" s="37" t="s">
        <v>41</v>
      </c>
      <c r="E89" s="39">
        <v>886</v>
      </c>
      <c r="F89" s="2">
        <v>10.55</v>
      </c>
      <c r="G89" s="91">
        <f t="shared" si="0"/>
        <v>9347.2999999999993</v>
      </c>
      <c r="H89" s="95"/>
      <c r="I89" s="96"/>
      <c r="J89" s="10"/>
    </row>
    <row r="90" spans="1:10" s="4" customFormat="1" ht="15" customHeight="1">
      <c r="A90" s="55" t="s">
        <v>131</v>
      </c>
      <c r="B90" s="36" t="s">
        <v>190</v>
      </c>
      <c r="C90" s="56" t="s">
        <v>191</v>
      </c>
      <c r="D90" s="65" t="s">
        <v>47</v>
      </c>
      <c r="E90" s="39">
        <v>26.299999999999997</v>
      </c>
      <c r="F90" s="2">
        <v>10.210000000000001</v>
      </c>
      <c r="G90" s="91">
        <f t="shared" si="0"/>
        <v>268.52</v>
      </c>
      <c r="H90" s="95"/>
      <c r="I90" s="96"/>
      <c r="J90" s="10"/>
    </row>
    <row r="91" spans="1:10" s="4" customFormat="1" ht="15" customHeight="1">
      <c r="A91" s="55" t="s">
        <v>131</v>
      </c>
      <c r="B91" s="36" t="s">
        <v>192</v>
      </c>
      <c r="C91" s="56" t="s">
        <v>193</v>
      </c>
      <c r="D91" s="65" t="s">
        <v>47</v>
      </c>
      <c r="E91" s="39">
        <v>52.3</v>
      </c>
      <c r="F91" s="2">
        <v>24.27</v>
      </c>
      <c r="G91" s="91">
        <f t="shared" si="0"/>
        <v>1269.32</v>
      </c>
      <c r="H91" s="95"/>
      <c r="I91" s="96"/>
      <c r="J91" s="10"/>
    </row>
    <row r="92" spans="1:10" s="4" customFormat="1" ht="54.95" customHeight="1">
      <c r="A92" s="55" t="s">
        <v>131</v>
      </c>
      <c r="B92" s="36" t="s">
        <v>194</v>
      </c>
      <c r="C92" s="33" t="s">
        <v>195</v>
      </c>
      <c r="D92" s="37" t="s">
        <v>44</v>
      </c>
      <c r="E92" s="39">
        <v>261.3</v>
      </c>
      <c r="F92" s="2">
        <v>42.16</v>
      </c>
      <c r="G92" s="91">
        <f t="shared" si="0"/>
        <v>11016.41</v>
      </c>
      <c r="H92" s="95"/>
      <c r="I92" s="96"/>
      <c r="J92" s="10"/>
    </row>
    <row r="93" spans="1:10" s="4" customFormat="1" ht="33.6" customHeight="1">
      <c r="A93" s="55" t="s">
        <v>131</v>
      </c>
      <c r="B93" s="36" t="s">
        <v>196</v>
      </c>
      <c r="C93" s="33" t="s">
        <v>197</v>
      </c>
      <c r="D93" s="37" t="s">
        <v>44</v>
      </c>
      <c r="E93" s="39">
        <v>14</v>
      </c>
      <c r="F93" s="2">
        <v>21.26</v>
      </c>
      <c r="G93" s="91">
        <f t="shared" si="0"/>
        <v>297.64</v>
      </c>
      <c r="H93" s="95"/>
      <c r="I93" s="96"/>
      <c r="J93" s="10"/>
    </row>
    <row r="94" spans="1:10" s="4" customFormat="1" ht="15" customHeight="1">
      <c r="A94" s="55" t="s">
        <v>131</v>
      </c>
      <c r="B94" s="36" t="s">
        <v>198</v>
      </c>
      <c r="C94" s="33" t="s">
        <v>199</v>
      </c>
      <c r="D94" s="37" t="s">
        <v>44</v>
      </c>
      <c r="E94" s="39">
        <v>14</v>
      </c>
      <c r="F94" s="2">
        <v>282.08999999999997</v>
      </c>
      <c r="G94" s="91">
        <f t="shared" si="0"/>
        <v>3949.26</v>
      </c>
      <c r="H94" s="95"/>
      <c r="I94" s="96"/>
      <c r="J94" s="10"/>
    </row>
    <row r="95" spans="1:10" s="4" customFormat="1" ht="46.5" customHeight="1">
      <c r="A95" s="55" t="s">
        <v>131</v>
      </c>
      <c r="B95" s="36" t="s">
        <v>200</v>
      </c>
      <c r="C95" s="33" t="s">
        <v>201</v>
      </c>
      <c r="D95" s="37" t="s">
        <v>15</v>
      </c>
      <c r="E95" s="39">
        <v>9</v>
      </c>
      <c r="F95" s="2">
        <v>558.16</v>
      </c>
      <c r="G95" s="91">
        <f t="shared" si="0"/>
        <v>5023.4399999999996</v>
      </c>
      <c r="H95" s="95"/>
      <c r="I95" s="96"/>
      <c r="J95" s="10"/>
    </row>
    <row r="96" spans="1:10" s="4" customFormat="1" ht="33" customHeight="1">
      <c r="A96" s="55" t="s">
        <v>131</v>
      </c>
      <c r="B96" s="36" t="s">
        <v>202</v>
      </c>
      <c r="C96" s="33" t="s">
        <v>203</v>
      </c>
      <c r="D96" s="37" t="s">
        <v>15</v>
      </c>
      <c r="E96" s="39">
        <v>5</v>
      </c>
      <c r="F96" s="2">
        <v>394.92</v>
      </c>
      <c r="G96" s="91">
        <f t="shared" si="0"/>
        <v>1974.6</v>
      </c>
      <c r="H96" s="95"/>
      <c r="I96" s="96"/>
      <c r="J96" s="10"/>
    </row>
    <row r="97" spans="1:10" s="4" customFormat="1" ht="38.1" customHeight="1">
      <c r="A97" s="55" t="s">
        <v>131</v>
      </c>
      <c r="B97" s="36" t="s">
        <v>204</v>
      </c>
      <c r="C97" s="33" t="s">
        <v>205</v>
      </c>
      <c r="D97" s="37" t="s">
        <v>15</v>
      </c>
      <c r="E97" s="39">
        <v>4</v>
      </c>
      <c r="F97" s="2">
        <v>283.22000000000003</v>
      </c>
      <c r="G97" s="91">
        <f t="shared" si="0"/>
        <v>1132.8800000000001</v>
      </c>
      <c r="H97" s="95"/>
      <c r="I97" s="96"/>
      <c r="J97" s="10"/>
    </row>
    <row r="98" spans="1:10" s="4" customFormat="1" ht="15" customHeight="1">
      <c r="A98" s="55" t="s">
        <v>131</v>
      </c>
      <c r="B98" s="36" t="s">
        <v>206</v>
      </c>
      <c r="C98" s="56" t="s">
        <v>207</v>
      </c>
      <c r="D98" s="65" t="s">
        <v>44</v>
      </c>
      <c r="E98" s="39">
        <v>275.3</v>
      </c>
      <c r="F98" s="2">
        <v>5.64</v>
      </c>
      <c r="G98" s="91">
        <f t="shared" si="0"/>
        <v>1552.69</v>
      </c>
      <c r="H98" s="95"/>
      <c r="I98" s="96"/>
      <c r="J98" s="10"/>
    </row>
    <row r="99" spans="1:10" s="4" customFormat="1" ht="15" customHeight="1">
      <c r="A99" s="55" t="s">
        <v>131</v>
      </c>
      <c r="B99" s="36" t="s">
        <v>208</v>
      </c>
      <c r="C99" s="56" t="s">
        <v>209</v>
      </c>
      <c r="D99" s="65" t="s">
        <v>44</v>
      </c>
      <c r="E99" s="39">
        <v>275.3</v>
      </c>
      <c r="F99" s="2">
        <v>6.77</v>
      </c>
      <c r="G99" s="91">
        <f t="shared" si="0"/>
        <v>1863.78</v>
      </c>
      <c r="H99" s="95"/>
      <c r="I99" s="96"/>
      <c r="J99" s="10"/>
    </row>
    <row r="100" spans="1:10" s="4" customFormat="1" ht="15" customHeight="1">
      <c r="A100" s="55" t="s">
        <v>131</v>
      </c>
      <c r="B100" s="36" t="s">
        <v>210</v>
      </c>
      <c r="C100" s="33" t="s">
        <v>211</v>
      </c>
      <c r="D100" s="39" t="s">
        <v>47</v>
      </c>
      <c r="E100" s="39">
        <v>214</v>
      </c>
      <c r="F100" s="2">
        <v>5.37</v>
      </c>
      <c r="G100" s="91">
        <f t="shared" si="0"/>
        <v>1149.18</v>
      </c>
      <c r="H100" s="95"/>
      <c r="I100" s="96"/>
      <c r="J100" s="10"/>
    </row>
    <row r="101" spans="1:10" s="4" customFormat="1" ht="15" customHeight="1">
      <c r="A101" s="55" t="s">
        <v>131</v>
      </c>
      <c r="B101" s="36" t="s">
        <v>212</v>
      </c>
      <c r="C101" s="33" t="s">
        <v>213</v>
      </c>
      <c r="D101" s="59" t="s">
        <v>47</v>
      </c>
      <c r="E101" s="39">
        <v>55</v>
      </c>
      <c r="F101" s="2">
        <v>5.37</v>
      </c>
      <c r="G101" s="91">
        <f t="shared" si="0"/>
        <v>295.35000000000002</v>
      </c>
      <c r="H101" s="95"/>
      <c r="I101" s="96"/>
      <c r="J101" s="10"/>
    </row>
    <row r="102" spans="1:10" s="4" customFormat="1" ht="15" customHeight="1">
      <c r="A102" s="55" t="s">
        <v>131</v>
      </c>
      <c r="B102" s="36" t="s">
        <v>214</v>
      </c>
      <c r="C102" s="33" t="s">
        <v>215</v>
      </c>
      <c r="D102" s="59" t="s">
        <v>47</v>
      </c>
      <c r="E102" s="39">
        <v>55</v>
      </c>
      <c r="F102" s="2">
        <v>13.88</v>
      </c>
      <c r="G102" s="91">
        <f t="shared" si="0"/>
        <v>763.4</v>
      </c>
      <c r="H102" s="95"/>
      <c r="I102" s="96"/>
      <c r="J102" s="10"/>
    </row>
    <row r="103" spans="1:10" s="4" customFormat="1" ht="15" customHeight="1">
      <c r="A103" s="55" t="s">
        <v>131</v>
      </c>
      <c r="B103" s="36" t="s">
        <v>216</v>
      </c>
      <c r="C103" s="33" t="s">
        <v>217</v>
      </c>
      <c r="D103" s="59" t="s">
        <v>47</v>
      </c>
      <c r="E103" s="39">
        <v>114</v>
      </c>
      <c r="F103" s="2">
        <v>18.57</v>
      </c>
      <c r="G103" s="91">
        <f t="shared" si="0"/>
        <v>2116.98</v>
      </c>
      <c r="H103" s="95"/>
      <c r="I103" s="96"/>
      <c r="J103" s="10"/>
    </row>
    <row r="104" spans="1:10" s="4" customFormat="1" ht="15" customHeight="1">
      <c r="A104" s="55" t="s">
        <v>131</v>
      </c>
      <c r="B104" s="36" t="s">
        <v>218</v>
      </c>
      <c r="C104" s="33" t="s">
        <v>219</v>
      </c>
      <c r="D104" s="59" t="s">
        <v>72</v>
      </c>
      <c r="E104" s="39">
        <v>38</v>
      </c>
      <c r="F104" s="2">
        <v>50.72</v>
      </c>
      <c r="G104" s="91">
        <f t="shared" si="0"/>
        <v>1927.36</v>
      </c>
      <c r="H104" s="95"/>
      <c r="I104" s="96"/>
      <c r="J104" s="10"/>
    </row>
    <row r="105" spans="1:10" s="4" customFormat="1" ht="31.5" customHeight="1">
      <c r="A105" s="55" t="s">
        <v>131</v>
      </c>
      <c r="B105" s="36" t="s">
        <v>220</v>
      </c>
      <c r="C105" s="33" t="s">
        <v>221</v>
      </c>
      <c r="D105" s="59" t="s">
        <v>44</v>
      </c>
      <c r="E105" s="39">
        <v>22.167000000000002</v>
      </c>
      <c r="F105" s="2">
        <v>437.8</v>
      </c>
      <c r="G105" s="91">
        <f t="shared" si="0"/>
        <v>9704.7099999999991</v>
      </c>
      <c r="H105" s="95"/>
      <c r="I105" s="96"/>
      <c r="J105" s="10"/>
    </row>
    <row r="106" spans="1:10" s="4" customFormat="1" ht="31.5" customHeight="1">
      <c r="A106" s="55" t="s">
        <v>131</v>
      </c>
      <c r="B106" s="36" t="s">
        <v>222</v>
      </c>
      <c r="C106" s="33" t="s">
        <v>223</v>
      </c>
      <c r="D106" s="59" t="s">
        <v>41</v>
      </c>
      <c r="E106" s="39">
        <v>198</v>
      </c>
      <c r="F106" s="2">
        <v>0.74</v>
      </c>
      <c r="G106" s="91">
        <f t="shared" si="0"/>
        <v>146.52000000000001</v>
      </c>
      <c r="H106" s="95"/>
      <c r="I106" s="96"/>
      <c r="J106" s="10"/>
    </row>
    <row r="107" spans="1:10" s="4" customFormat="1" ht="15" customHeight="1">
      <c r="A107" s="55" t="s">
        <v>131</v>
      </c>
      <c r="B107" s="36" t="s">
        <v>224</v>
      </c>
      <c r="C107" s="63" t="s">
        <v>225</v>
      </c>
      <c r="D107" s="59" t="s">
        <v>41</v>
      </c>
      <c r="E107" s="39">
        <v>19.7</v>
      </c>
      <c r="F107" s="2">
        <v>0.74</v>
      </c>
      <c r="G107" s="91">
        <f t="shared" si="0"/>
        <v>14.58</v>
      </c>
      <c r="H107" s="95"/>
      <c r="I107" s="96"/>
      <c r="J107" s="10"/>
    </row>
    <row r="108" spans="1:10" s="4" customFormat="1" ht="15" customHeight="1">
      <c r="A108" s="55" t="s">
        <v>131</v>
      </c>
      <c r="B108" s="36" t="s">
        <v>226</v>
      </c>
      <c r="C108" s="63" t="s">
        <v>227</v>
      </c>
      <c r="D108" s="59" t="s">
        <v>41</v>
      </c>
      <c r="E108" s="39">
        <v>35.1</v>
      </c>
      <c r="F108" s="2">
        <v>0.74</v>
      </c>
      <c r="G108" s="91">
        <f t="shared" si="0"/>
        <v>25.97</v>
      </c>
      <c r="H108" s="95"/>
      <c r="I108" s="96"/>
      <c r="J108" s="10"/>
    </row>
    <row r="109" spans="1:10" s="4" customFormat="1" ht="15" customHeight="1">
      <c r="A109" s="55" t="s">
        <v>131</v>
      </c>
      <c r="B109" s="36" t="s">
        <v>228</v>
      </c>
      <c r="C109" s="63" t="s">
        <v>229</v>
      </c>
      <c r="D109" s="59" t="s">
        <v>47</v>
      </c>
      <c r="E109" s="39">
        <v>14.3</v>
      </c>
      <c r="F109" s="2">
        <v>10.210000000000001</v>
      </c>
      <c r="G109" s="91">
        <f t="shared" si="0"/>
        <v>146</v>
      </c>
      <c r="H109" s="95"/>
      <c r="I109" s="96"/>
      <c r="J109" s="10"/>
    </row>
    <row r="110" spans="1:10" s="4" customFormat="1" ht="15" customHeight="1">
      <c r="A110" s="55" t="s">
        <v>131</v>
      </c>
      <c r="B110" s="36" t="s">
        <v>230</v>
      </c>
      <c r="C110" s="63" t="s">
        <v>231</v>
      </c>
      <c r="D110" s="59" t="s">
        <v>47</v>
      </c>
      <c r="E110" s="39">
        <v>8</v>
      </c>
      <c r="F110" s="2">
        <v>10.210000000000001</v>
      </c>
      <c r="G110" s="91">
        <f t="shared" si="0"/>
        <v>81.680000000000007</v>
      </c>
      <c r="H110" s="95"/>
      <c r="I110" s="96"/>
      <c r="J110" s="10"/>
    </row>
    <row r="111" spans="1:10" s="4" customFormat="1" ht="39.950000000000003" customHeight="1">
      <c r="A111" s="55" t="s">
        <v>131</v>
      </c>
      <c r="B111" s="36" t="s">
        <v>232</v>
      </c>
      <c r="C111" s="63" t="s">
        <v>233</v>
      </c>
      <c r="D111" s="59" t="s">
        <v>47</v>
      </c>
      <c r="E111" s="39">
        <v>82</v>
      </c>
      <c r="F111" s="2">
        <v>21.24</v>
      </c>
      <c r="G111" s="91">
        <f t="shared" si="0"/>
        <v>1741.68</v>
      </c>
      <c r="H111" s="95"/>
      <c r="I111" s="96"/>
      <c r="J111" s="10"/>
    </row>
    <row r="112" spans="1:10" s="4" customFormat="1" ht="15" customHeight="1">
      <c r="A112" s="55" t="s">
        <v>131</v>
      </c>
      <c r="B112" s="36" t="s">
        <v>234</v>
      </c>
      <c r="C112" s="33" t="s">
        <v>235</v>
      </c>
      <c r="D112" s="59" t="s">
        <v>47</v>
      </c>
      <c r="E112" s="39">
        <v>7.1</v>
      </c>
      <c r="F112" s="2">
        <v>81.430000000000007</v>
      </c>
      <c r="G112" s="91">
        <f t="shared" si="0"/>
        <v>578.15</v>
      </c>
      <c r="H112" s="95"/>
      <c r="I112" s="96"/>
      <c r="J112" s="10"/>
    </row>
    <row r="113" spans="1:10" s="4" customFormat="1" ht="15" customHeight="1">
      <c r="A113" s="55" t="s">
        <v>131</v>
      </c>
      <c r="B113" s="36" t="s">
        <v>236</v>
      </c>
      <c r="C113" s="33" t="s">
        <v>237</v>
      </c>
      <c r="D113" s="59" t="s">
        <v>47</v>
      </c>
      <c r="E113" s="39">
        <v>1.3</v>
      </c>
      <c r="F113" s="2">
        <v>219.96</v>
      </c>
      <c r="G113" s="91">
        <f t="shared" si="0"/>
        <v>285.95</v>
      </c>
      <c r="H113" s="95"/>
      <c r="I113" s="96"/>
      <c r="J113" s="10"/>
    </row>
    <row r="114" spans="1:10" s="4" customFormat="1" ht="15" customHeight="1">
      <c r="A114" s="55" t="s">
        <v>131</v>
      </c>
      <c r="B114" s="36" t="s">
        <v>238</v>
      </c>
      <c r="C114" s="33" t="s">
        <v>239</v>
      </c>
      <c r="D114" s="59" t="s">
        <v>47</v>
      </c>
      <c r="E114" s="39">
        <v>4.9000000000000004</v>
      </c>
      <c r="F114" s="2">
        <v>219.96</v>
      </c>
      <c r="G114" s="91">
        <f t="shared" si="0"/>
        <v>1077.8</v>
      </c>
      <c r="H114" s="95"/>
      <c r="I114" s="96"/>
      <c r="J114" s="10"/>
    </row>
    <row r="115" spans="1:10" s="4" customFormat="1" ht="15" customHeight="1">
      <c r="A115" s="55" t="s">
        <v>131</v>
      </c>
      <c r="B115" s="36" t="s">
        <v>240</v>
      </c>
      <c r="C115" s="33" t="s">
        <v>241</v>
      </c>
      <c r="D115" s="59" t="s">
        <v>47</v>
      </c>
      <c r="E115" s="39">
        <v>1</v>
      </c>
      <c r="F115" s="2">
        <v>219.96</v>
      </c>
      <c r="G115" s="91">
        <f t="shared" si="0"/>
        <v>219.96</v>
      </c>
      <c r="H115" s="95"/>
      <c r="I115" s="96"/>
      <c r="J115" s="10"/>
    </row>
    <row r="116" spans="1:10" s="4" customFormat="1" ht="15" customHeight="1">
      <c r="A116" s="55" t="s">
        <v>131</v>
      </c>
      <c r="B116" s="36" t="s">
        <v>242</v>
      </c>
      <c r="C116" s="33" t="s">
        <v>243</v>
      </c>
      <c r="D116" s="59" t="s">
        <v>244</v>
      </c>
      <c r="E116" s="39">
        <v>190</v>
      </c>
      <c r="F116" s="2">
        <v>9.73</v>
      </c>
      <c r="G116" s="91">
        <f t="shared" si="0"/>
        <v>1848.7</v>
      </c>
      <c r="H116" s="95"/>
      <c r="I116" s="96"/>
      <c r="J116" s="10"/>
    </row>
    <row r="117" spans="1:10" s="4" customFormat="1" ht="15" customHeight="1">
      <c r="A117" s="55" t="s">
        <v>131</v>
      </c>
      <c r="B117" s="36" t="s">
        <v>245</v>
      </c>
      <c r="C117" s="33" t="s">
        <v>246</v>
      </c>
      <c r="D117" s="59" t="s">
        <v>47</v>
      </c>
      <c r="E117" s="39">
        <v>1.8</v>
      </c>
      <c r="F117" s="2">
        <v>80.37</v>
      </c>
      <c r="G117" s="91">
        <f t="shared" si="0"/>
        <v>144.66999999999999</v>
      </c>
      <c r="H117" s="95"/>
      <c r="I117" s="96"/>
      <c r="J117" s="10"/>
    </row>
    <row r="118" spans="1:10" s="4" customFormat="1" ht="15" customHeight="1">
      <c r="A118" s="55" t="s">
        <v>131</v>
      </c>
      <c r="B118" s="36" t="s">
        <v>247</v>
      </c>
      <c r="C118" s="33" t="s">
        <v>248</v>
      </c>
      <c r="D118" s="59" t="s">
        <v>44</v>
      </c>
      <c r="E118" s="39">
        <v>174</v>
      </c>
      <c r="F118" s="2">
        <v>5.3</v>
      </c>
      <c r="G118" s="91">
        <f t="shared" si="0"/>
        <v>922.2</v>
      </c>
      <c r="H118" s="95"/>
      <c r="I118" s="96"/>
      <c r="J118" s="10"/>
    </row>
    <row r="119" spans="1:10" s="4" customFormat="1" ht="15" customHeight="1">
      <c r="A119" s="55" t="s">
        <v>131</v>
      </c>
      <c r="B119" s="36" t="s">
        <v>249</v>
      </c>
      <c r="C119" s="33" t="s">
        <v>250</v>
      </c>
      <c r="D119" s="59" t="s">
        <v>44</v>
      </c>
      <c r="E119" s="39">
        <v>54</v>
      </c>
      <c r="F119" s="2">
        <v>149.26</v>
      </c>
      <c r="G119" s="91">
        <f t="shared" si="0"/>
        <v>8060.04</v>
      </c>
      <c r="H119" s="95"/>
      <c r="I119" s="96"/>
      <c r="J119" s="10"/>
    </row>
    <row r="120" spans="1:10" s="4" customFormat="1" ht="15" customHeight="1">
      <c r="A120" s="55" t="s">
        <v>131</v>
      </c>
      <c r="B120" s="36" t="s">
        <v>251</v>
      </c>
      <c r="C120" s="33" t="s">
        <v>252</v>
      </c>
      <c r="D120" s="59" t="s">
        <v>44</v>
      </c>
      <c r="E120" s="39">
        <v>54</v>
      </c>
      <c r="F120" s="2">
        <v>19.89</v>
      </c>
      <c r="G120" s="91">
        <f t="shared" si="0"/>
        <v>1074.06</v>
      </c>
      <c r="H120" s="95"/>
      <c r="I120" s="96"/>
      <c r="J120" s="10"/>
    </row>
    <row r="121" spans="1:10" s="4" customFormat="1" ht="15" customHeight="1">
      <c r="A121" s="55" t="s">
        <v>131</v>
      </c>
      <c r="B121" s="36" t="s">
        <v>253</v>
      </c>
      <c r="C121" s="66" t="s">
        <v>254</v>
      </c>
      <c r="D121" s="59" t="s">
        <v>41</v>
      </c>
      <c r="E121" s="39">
        <v>25.6</v>
      </c>
      <c r="F121" s="2">
        <v>4.8</v>
      </c>
      <c r="G121" s="91">
        <f t="shared" si="0"/>
        <v>122.88</v>
      </c>
      <c r="H121" s="95"/>
      <c r="I121" s="96"/>
      <c r="J121" s="10"/>
    </row>
    <row r="122" spans="1:10" s="4" customFormat="1" ht="15" customHeight="1" thickBot="1">
      <c r="A122" s="55" t="s">
        <v>131</v>
      </c>
      <c r="B122" s="36" t="s">
        <v>255</v>
      </c>
      <c r="C122" s="33" t="s">
        <v>256</v>
      </c>
      <c r="D122" s="34" t="s">
        <v>47</v>
      </c>
      <c r="E122" s="39">
        <v>27</v>
      </c>
      <c r="F122" s="2">
        <v>51.84</v>
      </c>
      <c r="G122" s="91">
        <f t="shared" si="0"/>
        <v>1399.68</v>
      </c>
      <c r="H122" s="95"/>
      <c r="I122" s="96"/>
      <c r="J122" s="10"/>
    </row>
    <row r="123" spans="1:10" s="4" customFormat="1" ht="15" customHeight="1">
      <c r="A123" s="55" t="s">
        <v>131</v>
      </c>
      <c r="B123" s="36" t="s">
        <v>257</v>
      </c>
      <c r="C123" s="33" t="s">
        <v>258</v>
      </c>
      <c r="D123" s="34" t="s">
        <v>44</v>
      </c>
      <c r="E123" s="39">
        <v>274</v>
      </c>
      <c r="F123" s="2">
        <v>47.4</v>
      </c>
      <c r="G123" s="91">
        <f t="shared" si="0"/>
        <v>12987.6</v>
      </c>
      <c r="H123" s="149" t="s">
        <v>259</v>
      </c>
      <c r="I123" s="151">
        <f>ROUND(SUM(G60:G124),2)</f>
        <v>234745.97</v>
      </c>
      <c r="J123" s="10"/>
    </row>
    <row r="124" spans="1:10" s="4" customFormat="1" ht="15" customHeight="1" thickBot="1">
      <c r="A124" s="60" t="s">
        <v>131</v>
      </c>
      <c r="B124" s="45" t="s">
        <v>260</v>
      </c>
      <c r="C124" s="46" t="s">
        <v>261</v>
      </c>
      <c r="D124" s="47" t="s">
        <v>15</v>
      </c>
      <c r="E124" s="48">
        <v>24</v>
      </c>
      <c r="F124" s="2">
        <v>160.22999999999999</v>
      </c>
      <c r="G124" s="94">
        <f t="shared" si="0"/>
        <v>3845.52</v>
      </c>
      <c r="H124" s="150"/>
      <c r="I124" s="152"/>
      <c r="J124" s="10"/>
    </row>
    <row r="125" spans="1:10" s="4" customFormat="1" ht="30" customHeight="1">
      <c r="A125" s="51" t="s">
        <v>262</v>
      </c>
      <c r="B125" s="32" t="s">
        <v>263</v>
      </c>
      <c r="C125" s="67" t="s">
        <v>264</v>
      </c>
      <c r="D125" s="61" t="s">
        <v>41</v>
      </c>
      <c r="E125" s="62">
        <v>7328</v>
      </c>
      <c r="F125" s="2">
        <v>2.06</v>
      </c>
      <c r="G125" s="90">
        <f>ROUND((E125*F125),2)</f>
        <v>15095.68</v>
      </c>
      <c r="H125" s="145" t="s">
        <v>265</v>
      </c>
      <c r="I125" s="10"/>
      <c r="J125" s="10"/>
    </row>
    <row r="126" spans="1:10" s="21" customFormat="1" ht="30" customHeight="1">
      <c r="A126" s="55" t="s">
        <v>262</v>
      </c>
      <c r="B126" s="36" t="s">
        <v>266</v>
      </c>
      <c r="C126" s="63" t="s">
        <v>267</v>
      </c>
      <c r="D126" s="37" t="s">
        <v>41</v>
      </c>
      <c r="E126" s="39">
        <v>10695</v>
      </c>
      <c r="F126" s="2">
        <v>1.97</v>
      </c>
      <c r="G126" s="91">
        <f>ROUND((E126*F126),2)</f>
        <v>21069.15</v>
      </c>
      <c r="H126" s="146"/>
      <c r="I126" s="98"/>
      <c r="J126" s="98"/>
    </row>
    <row r="127" spans="1:10" s="21" customFormat="1" ht="30" customHeight="1">
      <c r="A127" s="55" t="s">
        <v>262</v>
      </c>
      <c r="B127" s="36" t="s">
        <v>268</v>
      </c>
      <c r="C127" s="63" t="s">
        <v>269</v>
      </c>
      <c r="D127" s="34" t="s">
        <v>47</v>
      </c>
      <c r="E127" s="57">
        <v>1818</v>
      </c>
      <c r="F127" s="30">
        <v>-9.58</v>
      </c>
      <c r="G127" s="93">
        <f>ROUND((E127*F127),2)</f>
        <v>-17416.439999999999</v>
      </c>
      <c r="H127" s="146"/>
      <c r="I127" s="98"/>
      <c r="J127" s="98"/>
    </row>
    <row r="128" spans="1:10" s="21" customFormat="1" ht="30" customHeight="1">
      <c r="A128" s="55" t="s">
        <v>262</v>
      </c>
      <c r="B128" s="36" t="s">
        <v>270</v>
      </c>
      <c r="C128" s="33" t="s">
        <v>271</v>
      </c>
      <c r="D128" s="34" t="s">
        <v>47</v>
      </c>
      <c r="E128" s="39">
        <v>9559</v>
      </c>
      <c r="F128" s="2">
        <v>15.97</v>
      </c>
      <c r="G128" s="91">
        <f t="shared" si="0"/>
        <v>152657.23000000001</v>
      </c>
      <c r="H128" s="146"/>
      <c r="I128" s="98"/>
      <c r="J128" s="98"/>
    </row>
    <row r="129" spans="1:10" s="21" customFormat="1" ht="30" customHeight="1">
      <c r="A129" s="55" t="s">
        <v>262</v>
      </c>
      <c r="B129" s="36" t="s">
        <v>272</v>
      </c>
      <c r="C129" s="33" t="s">
        <v>273</v>
      </c>
      <c r="D129" s="34" t="s">
        <v>41</v>
      </c>
      <c r="E129" s="39">
        <v>13234</v>
      </c>
      <c r="F129" s="2">
        <v>8.8000000000000007</v>
      </c>
      <c r="G129" s="91">
        <f t="shared" si="0"/>
        <v>116459.2</v>
      </c>
      <c r="H129" s="146"/>
      <c r="I129" s="98"/>
      <c r="J129" s="98"/>
    </row>
    <row r="130" spans="1:10" s="21" customFormat="1" ht="30" customHeight="1">
      <c r="A130" s="55" t="s">
        <v>262</v>
      </c>
      <c r="B130" s="36" t="s">
        <v>274</v>
      </c>
      <c r="C130" s="33" t="s">
        <v>275</v>
      </c>
      <c r="D130" s="34" t="s">
        <v>41</v>
      </c>
      <c r="E130" s="39">
        <v>11748</v>
      </c>
      <c r="F130" s="2">
        <v>16.78</v>
      </c>
      <c r="G130" s="91">
        <f t="shared" ref="G130:G187" si="5">ROUND((E130*F130),2)</f>
        <v>197131.44</v>
      </c>
      <c r="H130" s="146"/>
      <c r="I130" s="98"/>
      <c r="J130" s="98"/>
    </row>
    <row r="131" spans="1:10" s="21" customFormat="1" ht="30" customHeight="1">
      <c r="A131" s="55" t="s">
        <v>262</v>
      </c>
      <c r="B131" s="36" t="s">
        <v>276</v>
      </c>
      <c r="C131" s="33" t="s">
        <v>277</v>
      </c>
      <c r="D131" s="34" t="s">
        <v>41</v>
      </c>
      <c r="E131" s="39">
        <v>11664</v>
      </c>
      <c r="F131" s="2">
        <v>0.62</v>
      </c>
      <c r="G131" s="91">
        <f t="shared" si="5"/>
        <v>7231.68</v>
      </c>
      <c r="H131" s="146"/>
      <c r="I131" s="98"/>
      <c r="J131" s="98"/>
    </row>
    <row r="132" spans="1:10" s="21" customFormat="1" ht="30" customHeight="1">
      <c r="A132" s="55" t="s">
        <v>262</v>
      </c>
      <c r="B132" s="36" t="s">
        <v>278</v>
      </c>
      <c r="C132" s="33" t="s">
        <v>279</v>
      </c>
      <c r="D132" s="34" t="s">
        <v>41</v>
      </c>
      <c r="E132" s="39">
        <v>11636</v>
      </c>
      <c r="F132" s="2">
        <v>12.65</v>
      </c>
      <c r="G132" s="91">
        <f t="shared" si="5"/>
        <v>147195.4</v>
      </c>
      <c r="H132" s="146"/>
      <c r="I132" s="98"/>
      <c r="J132" s="98"/>
    </row>
    <row r="133" spans="1:10" s="21" customFormat="1" ht="30" customHeight="1">
      <c r="A133" s="55" t="s">
        <v>262</v>
      </c>
      <c r="B133" s="36" t="s">
        <v>280</v>
      </c>
      <c r="C133" s="33" t="s">
        <v>281</v>
      </c>
      <c r="D133" s="34" t="s">
        <v>44</v>
      </c>
      <c r="E133" s="39">
        <v>2804</v>
      </c>
      <c r="F133" s="2">
        <v>1.6</v>
      </c>
      <c r="G133" s="91">
        <f t="shared" si="5"/>
        <v>4486.3999999999996</v>
      </c>
      <c r="H133" s="146"/>
      <c r="I133" s="98"/>
      <c r="J133" s="98"/>
    </row>
    <row r="134" spans="1:10" s="21" customFormat="1" ht="30" customHeight="1">
      <c r="A134" s="55" t="s">
        <v>262</v>
      </c>
      <c r="B134" s="36" t="s">
        <v>282</v>
      </c>
      <c r="C134" s="33" t="s">
        <v>283</v>
      </c>
      <c r="D134" s="34" t="s">
        <v>41</v>
      </c>
      <c r="E134" s="39">
        <v>11636</v>
      </c>
      <c r="F134" s="2">
        <v>0.11</v>
      </c>
      <c r="G134" s="91">
        <f t="shared" si="5"/>
        <v>1279.96</v>
      </c>
      <c r="H134" s="146"/>
      <c r="I134" s="98"/>
      <c r="J134" s="98"/>
    </row>
    <row r="135" spans="1:10" s="21" customFormat="1" ht="30" customHeight="1">
      <c r="A135" s="55" t="s">
        <v>262</v>
      </c>
      <c r="B135" s="36" t="s">
        <v>284</v>
      </c>
      <c r="C135" s="63" t="s">
        <v>285</v>
      </c>
      <c r="D135" s="37" t="s">
        <v>41</v>
      </c>
      <c r="E135" s="39">
        <v>4</v>
      </c>
      <c r="F135" s="2">
        <v>1.56</v>
      </c>
      <c r="G135" s="91">
        <f t="shared" si="5"/>
        <v>6.24</v>
      </c>
      <c r="H135" s="146"/>
      <c r="I135" s="98"/>
      <c r="J135" s="98"/>
    </row>
    <row r="136" spans="1:10" s="21" customFormat="1" ht="30" customHeight="1">
      <c r="A136" s="55" t="s">
        <v>262</v>
      </c>
      <c r="B136" s="36" t="s">
        <v>286</v>
      </c>
      <c r="C136" s="63" t="s">
        <v>287</v>
      </c>
      <c r="D136" s="34" t="s">
        <v>47</v>
      </c>
      <c r="E136" s="39">
        <v>0.2</v>
      </c>
      <c r="F136" s="30">
        <v>-9.58</v>
      </c>
      <c r="G136" s="93">
        <f t="shared" si="5"/>
        <v>-1.92</v>
      </c>
      <c r="H136" s="146"/>
      <c r="I136" s="98"/>
      <c r="J136" s="98"/>
    </row>
    <row r="137" spans="1:10" s="21" customFormat="1" ht="30" customHeight="1">
      <c r="A137" s="55" t="s">
        <v>262</v>
      </c>
      <c r="B137" s="36" t="s">
        <v>288</v>
      </c>
      <c r="C137" s="33" t="s">
        <v>289</v>
      </c>
      <c r="D137" s="34" t="s">
        <v>47</v>
      </c>
      <c r="E137" s="39">
        <v>1771</v>
      </c>
      <c r="F137" s="2">
        <v>8.3699999999999992</v>
      </c>
      <c r="G137" s="91">
        <f t="shared" si="5"/>
        <v>14823.27</v>
      </c>
      <c r="H137" s="146"/>
      <c r="I137" s="98"/>
      <c r="J137" s="98"/>
    </row>
    <row r="138" spans="1:10" s="21" customFormat="1" ht="30" customHeight="1">
      <c r="A138" s="55" t="s">
        <v>262</v>
      </c>
      <c r="B138" s="36" t="s">
        <v>290</v>
      </c>
      <c r="C138" s="33" t="s">
        <v>291</v>
      </c>
      <c r="D138" s="34" t="s">
        <v>41</v>
      </c>
      <c r="E138" s="39">
        <v>4034</v>
      </c>
      <c r="F138" s="2">
        <v>4.8600000000000003</v>
      </c>
      <c r="G138" s="91">
        <f t="shared" si="5"/>
        <v>19605.240000000002</v>
      </c>
      <c r="H138" s="146"/>
      <c r="I138" s="98"/>
      <c r="J138" s="98"/>
    </row>
    <row r="139" spans="1:10" s="21" customFormat="1" ht="30" customHeight="1">
      <c r="A139" s="55" t="s">
        <v>262</v>
      </c>
      <c r="B139" s="36" t="s">
        <v>292</v>
      </c>
      <c r="C139" s="33" t="s">
        <v>293</v>
      </c>
      <c r="D139" s="34" t="s">
        <v>41</v>
      </c>
      <c r="E139" s="39">
        <v>128</v>
      </c>
      <c r="F139" s="2">
        <v>16.78</v>
      </c>
      <c r="G139" s="91">
        <f t="shared" si="5"/>
        <v>2147.84</v>
      </c>
      <c r="H139" s="146"/>
      <c r="I139" s="98"/>
      <c r="J139" s="98"/>
    </row>
    <row r="140" spans="1:10" s="21" customFormat="1" ht="30" customHeight="1">
      <c r="A140" s="55" t="s">
        <v>262</v>
      </c>
      <c r="B140" s="36" t="s">
        <v>294</v>
      </c>
      <c r="C140" s="33" t="s">
        <v>295</v>
      </c>
      <c r="D140" s="34" t="s">
        <v>41</v>
      </c>
      <c r="E140" s="39">
        <v>133</v>
      </c>
      <c r="F140" s="2">
        <v>0.62</v>
      </c>
      <c r="G140" s="91">
        <f t="shared" si="5"/>
        <v>82.46</v>
      </c>
      <c r="H140" s="146"/>
      <c r="I140" s="98"/>
      <c r="J140" s="98"/>
    </row>
    <row r="141" spans="1:10" s="21" customFormat="1" ht="30" customHeight="1">
      <c r="A141" s="55" t="s">
        <v>262</v>
      </c>
      <c r="B141" s="36" t="s">
        <v>296</v>
      </c>
      <c r="C141" s="33" t="s">
        <v>297</v>
      </c>
      <c r="D141" s="34" t="s">
        <v>41</v>
      </c>
      <c r="E141" s="39">
        <v>133</v>
      </c>
      <c r="F141" s="2">
        <v>12.65</v>
      </c>
      <c r="G141" s="91">
        <f t="shared" si="5"/>
        <v>1682.45</v>
      </c>
      <c r="H141" s="146"/>
      <c r="I141" s="98"/>
      <c r="J141" s="98"/>
    </row>
    <row r="142" spans="1:10" s="21" customFormat="1" ht="30" customHeight="1">
      <c r="A142" s="55" t="s">
        <v>262</v>
      </c>
      <c r="B142" s="36" t="s">
        <v>298</v>
      </c>
      <c r="C142" s="33" t="s">
        <v>299</v>
      </c>
      <c r="D142" s="34" t="s">
        <v>44</v>
      </c>
      <c r="E142" s="39">
        <v>34</v>
      </c>
      <c r="F142" s="2">
        <v>1.6</v>
      </c>
      <c r="G142" s="91">
        <f t="shared" si="5"/>
        <v>54.4</v>
      </c>
      <c r="H142" s="146"/>
      <c r="I142" s="98"/>
      <c r="J142" s="98"/>
    </row>
    <row r="143" spans="1:10" s="21" customFormat="1" ht="30" customHeight="1">
      <c r="A143" s="55" t="s">
        <v>262</v>
      </c>
      <c r="B143" s="36" t="s">
        <v>300</v>
      </c>
      <c r="C143" s="33" t="s">
        <v>301</v>
      </c>
      <c r="D143" s="34" t="s">
        <v>41</v>
      </c>
      <c r="E143" s="39">
        <v>133</v>
      </c>
      <c r="F143" s="2">
        <v>0.11</v>
      </c>
      <c r="G143" s="91">
        <f t="shared" si="5"/>
        <v>14.63</v>
      </c>
      <c r="H143" s="146"/>
      <c r="I143" s="98"/>
      <c r="J143" s="98"/>
    </row>
    <row r="144" spans="1:10" s="21" customFormat="1" ht="30" customHeight="1">
      <c r="A144" s="55" t="s">
        <v>262</v>
      </c>
      <c r="B144" s="36" t="s">
        <v>302</v>
      </c>
      <c r="C144" s="33" t="s">
        <v>303</v>
      </c>
      <c r="D144" s="34" t="s">
        <v>41</v>
      </c>
      <c r="E144" s="39">
        <v>124</v>
      </c>
      <c r="F144" s="2">
        <v>8.02</v>
      </c>
      <c r="G144" s="91">
        <f t="shared" si="5"/>
        <v>994.48</v>
      </c>
      <c r="H144" s="146"/>
      <c r="I144" s="98"/>
      <c r="J144" s="98"/>
    </row>
    <row r="145" spans="1:10" s="21" customFormat="1" ht="30" customHeight="1">
      <c r="A145" s="55" t="s">
        <v>262</v>
      </c>
      <c r="B145" s="36" t="s">
        <v>304</v>
      </c>
      <c r="C145" s="33" t="s">
        <v>305</v>
      </c>
      <c r="D145" s="34" t="s">
        <v>47</v>
      </c>
      <c r="E145" s="39">
        <v>4474</v>
      </c>
      <c r="F145" s="2">
        <v>18.03</v>
      </c>
      <c r="G145" s="91">
        <f t="shared" si="5"/>
        <v>80666.22</v>
      </c>
      <c r="H145" s="146"/>
      <c r="I145" s="98"/>
      <c r="J145" s="98"/>
    </row>
    <row r="146" spans="1:10" s="21" customFormat="1" ht="30" customHeight="1">
      <c r="A146" s="55" t="s">
        <v>262</v>
      </c>
      <c r="B146" s="36" t="s">
        <v>306</v>
      </c>
      <c r="C146" s="33" t="s">
        <v>273</v>
      </c>
      <c r="D146" s="34" t="s">
        <v>41</v>
      </c>
      <c r="E146" s="39">
        <v>13363</v>
      </c>
      <c r="F146" s="2">
        <v>11.11</v>
      </c>
      <c r="G146" s="91">
        <f t="shared" si="5"/>
        <v>148462.93</v>
      </c>
      <c r="H146" s="146"/>
      <c r="I146" s="98"/>
      <c r="J146" s="98"/>
    </row>
    <row r="147" spans="1:10" s="21" customFormat="1" ht="30" customHeight="1">
      <c r="A147" s="55" t="s">
        <v>262</v>
      </c>
      <c r="B147" s="36" t="s">
        <v>307</v>
      </c>
      <c r="C147" s="33" t="s">
        <v>275</v>
      </c>
      <c r="D147" s="34" t="s">
        <v>41</v>
      </c>
      <c r="E147" s="39">
        <v>11949</v>
      </c>
      <c r="F147" s="2">
        <v>17.09</v>
      </c>
      <c r="G147" s="91">
        <f t="shared" si="5"/>
        <v>204208.41</v>
      </c>
      <c r="H147" s="146"/>
      <c r="I147" s="98"/>
      <c r="J147" s="98"/>
    </row>
    <row r="148" spans="1:10" s="21" customFormat="1" ht="30" customHeight="1">
      <c r="A148" s="55" t="s">
        <v>262</v>
      </c>
      <c r="B148" s="36" t="s">
        <v>308</v>
      </c>
      <c r="C148" s="33" t="s">
        <v>277</v>
      </c>
      <c r="D148" s="34" t="s">
        <v>41</v>
      </c>
      <c r="E148" s="39">
        <v>11912</v>
      </c>
      <c r="F148" s="2">
        <v>0.68</v>
      </c>
      <c r="G148" s="91">
        <f t="shared" si="5"/>
        <v>8100.16</v>
      </c>
      <c r="H148" s="146"/>
      <c r="I148" s="98"/>
      <c r="J148" s="98"/>
    </row>
    <row r="149" spans="1:10" s="21" customFormat="1" ht="30" customHeight="1">
      <c r="A149" s="55" t="s">
        <v>262</v>
      </c>
      <c r="B149" s="36" t="s">
        <v>309</v>
      </c>
      <c r="C149" s="33" t="s">
        <v>310</v>
      </c>
      <c r="D149" s="34" t="s">
        <v>41</v>
      </c>
      <c r="E149" s="39">
        <v>11893</v>
      </c>
      <c r="F149" s="2">
        <v>11.49</v>
      </c>
      <c r="G149" s="91">
        <f t="shared" si="5"/>
        <v>136650.57</v>
      </c>
      <c r="H149" s="146"/>
      <c r="I149" s="98"/>
      <c r="J149" s="98"/>
    </row>
    <row r="150" spans="1:10" s="21" customFormat="1" ht="30" customHeight="1">
      <c r="A150" s="55" t="s">
        <v>262</v>
      </c>
      <c r="B150" s="36" t="s">
        <v>311</v>
      </c>
      <c r="C150" s="33" t="s">
        <v>277</v>
      </c>
      <c r="D150" s="34" t="s">
        <v>41</v>
      </c>
      <c r="E150" s="39">
        <v>11893</v>
      </c>
      <c r="F150" s="2">
        <v>0.62</v>
      </c>
      <c r="G150" s="91">
        <f t="shared" si="5"/>
        <v>7373.66</v>
      </c>
      <c r="H150" s="146"/>
      <c r="I150" s="98"/>
      <c r="J150" s="98"/>
    </row>
    <row r="151" spans="1:10" s="21" customFormat="1" ht="30" customHeight="1">
      <c r="A151" s="55" t="s">
        <v>262</v>
      </c>
      <c r="B151" s="36" t="s">
        <v>312</v>
      </c>
      <c r="C151" s="33" t="s">
        <v>313</v>
      </c>
      <c r="D151" s="34" t="s">
        <v>41</v>
      </c>
      <c r="E151" s="39">
        <v>11856</v>
      </c>
      <c r="F151" s="2">
        <v>12.65</v>
      </c>
      <c r="G151" s="91">
        <f t="shared" si="5"/>
        <v>149978.4</v>
      </c>
      <c r="H151" s="146"/>
      <c r="I151" s="98"/>
      <c r="J151" s="98"/>
    </row>
    <row r="152" spans="1:10" s="21" customFormat="1" ht="30" customHeight="1">
      <c r="A152" s="55" t="s">
        <v>262</v>
      </c>
      <c r="B152" s="36" t="s">
        <v>314</v>
      </c>
      <c r="C152" s="33" t="s">
        <v>281</v>
      </c>
      <c r="D152" s="34" t="s">
        <v>44</v>
      </c>
      <c r="E152" s="39">
        <v>4299</v>
      </c>
      <c r="F152" s="2">
        <v>1.6</v>
      </c>
      <c r="G152" s="91">
        <f t="shared" si="5"/>
        <v>6878.4</v>
      </c>
      <c r="H152" s="146"/>
      <c r="I152" s="98"/>
      <c r="J152" s="98"/>
    </row>
    <row r="153" spans="1:10" s="21" customFormat="1" ht="30" customHeight="1">
      <c r="A153" s="55" t="s">
        <v>262</v>
      </c>
      <c r="B153" s="36" t="s">
        <v>315</v>
      </c>
      <c r="C153" s="33" t="s">
        <v>283</v>
      </c>
      <c r="D153" s="34" t="s">
        <v>41</v>
      </c>
      <c r="E153" s="39">
        <v>11856</v>
      </c>
      <c r="F153" s="2">
        <v>0.11</v>
      </c>
      <c r="G153" s="91">
        <f t="shared" si="5"/>
        <v>1304.1600000000001</v>
      </c>
      <c r="H153" s="146"/>
      <c r="I153" s="98"/>
      <c r="J153" s="98"/>
    </row>
    <row r="154" spans="1:10" s="21" customFormat="1" ht="30" customHeight="1">
      <c r="A154" s="55" t="s">
        <v>262</v>
      </c>
      <c r="B154" s="36" t="s">
        <v>316</v>
      </c>
      <c r="C154" s="33" t="s">
        <v>289</v>
      </c>
      <c r="D154" s="34" t="s">
        <v>47</v>
      </c>
      <c r="E154" s="39">
        <v>722</v>
      </c>
      <c r="F154" s="2">
        <v>8.3699999999999992</v>
      </c>
      <c r="G154" s="91">
        <f t="shared" si="5"/>
        <v>6043.14</v>
      </c>
      <c r="H154" s="146"/>
      <c r="I154" s="98"/>
      <c r="J154" s="98"/>
    </row>
    <row r="155" spans="1:10" s="21" customFormat="1" ht="30" customHeight="1">
      <c r="A155" s="55" t="s">
        <v>262</v>
      </c>
      <c r="B155" s="36" t="s">
        <v>317</v>
      </c>
      <c r="C155" s="33" t="s">
        <v>318</v>
      </c>
      <c r="D155" s="34" t="s">
        <v>41</v>
      </c>
      <c r="E155" s="39">
        <v>3254</v>
      </c>
      <c r="F155" s="2">
        <v>4.8600000000000003</v>
      </c>
      <c r="G155" s="91">
        <f t="shared" si="5"/>
        <v>15814.44</v>
      </c>
      <c r="H155" s="146"/>
      <c r="I155" s="98"/>
      <c r="J155" s="98"/>
    </row>
    <row r="156" spans="1:10" s="21" customFormat="1" ht="30" customHeight="1">
      <c r="A156" s="55" t="s">
        <v>262</v>
      </c>
      <c r="B156" s="36" t="s">
        <v>319</v>
      </c>
      <c r="C156" s="33" t="s">
        <v>320</v>
      </c>
      <c r="D156" s="34" t="s">
        <v>47</v>
      </c>
      <c r="E156" s="39">
        <v>9</v>
      </c>
      <c r="F156" s="2">
        <v>18.82</v>
      </c>
      <c r="G156" s="91">
        <f t="shared" si="5"/>
        <v>169.38</v>
      </c>
      <c r="H156" s="146"/>
      <c r="I156" s="98"/>
      <c r="J156" s="98"/>
    </row>
    <row r="157" spans="1:10" s="21" customFormat="1" ht="30" customHeight="1">
      <c r="A157" s="55" t="s">
        <v>262</v>
      </c>
      <c r="B157" s="36" t="s">
        <v>321</v>
      </c>
      <c r="C157" s="33" t="s">
        <v>322</v>
      </c>
      <c r="D157" s="34" t="s">
        <v>41</v>
      </c>
      <c r="E157" s="39">
        <v>85</v>
      </c>
      <c r="F157" s="2">
        <v>11.14</v>
      </c>
      <c r="G157" s="91">
        <f t="shared" si="5"/>
        <v>946.9</v>
      </c>
      <c r="H157" s="146"/>
      <c r="I157" s="98"/>
      <c r="J157" s="98"/>
    </row>
    <row r="158" spans="1:10" s="21" customFormat="1" ht="30" customHeight="1">
      <c r="A158" s="55" t="s">
        <v>262</v>
      </c>
      <c r="B158" s="36" t="s">
        <v>323</v>
      </c>
      <c r="C158" s="33" t="s">
        <v>293</v>
      </c>
      <c r="D158" s="34" t="s">
        <v>41</v>
      </c>
      <c r="E158" s="39">
        <v>238</v>
      </c>
      <c r="F158" s="2">
        <v>17.09</v>
      </c>
      <c r="G158" s="91">
        <f t="shared" si="5"/>
        <v>4067.42</v>
      </c>
      <c r="H158" s="146"/>
      <c r="I158" s="98"/>
      <c r="J158" s="98"/>
    </row>
    <row r="159" spans="1:10" s="21" customFormat="1" ht="30" customHeight="1">
      <c r="A159" s="55" t="s">
        <v>262</v>
      </c>
      <c r="B159" s="36" t="s">
        <v>324</v>
      </c>
      <c r="C159" s="33" t="s">
        <v>295</v>
      </c>
      <c r="D159" s="34" t="s">
        <v>41</v>
      </c>
      <c r="E159" s="39">
        <v>249</v>
      </c>
      <c r="F159" s="2">
        <v>0.68</v>
      </c>
      <c r="G159" s="91">
        <f t="shared" si="5"/>
        <v>169.32</v>
      </c>
      <c r="H159" s="146"/>
      <c r="I159" s="98"/>
      <c r="J159" s="98"/>
    </row>
    <row r="160" spans="1:10" s="21" customFormat="1" ht="30" customHeight="1">
      <c r="A160" s="55" t="s">
        <v>262</v>
      </c>
      <c r="B160" s="36" t="s">
        <v>325</v>
      </c>
      <c r="C160" s="33" t="s">
        <v>326</v>
      </c>
      <c r="D160" s="34" t="s">
        <v>41</v>
      </c>
      <c r="E160" s="39">
        <v>249</v>
      </c>
      <c r="F160" s="2">
        <v>11.49</v>
      </c>
      <c r="G160" s="91">
        <f t="shared" si="5"/>
        <v>2861.01</v>
      </c>
      <c r="H160" s="146"/>
      <c r="I160" s="98"/>
      <c r="J160" s="98"/>
    </row>
    <row r="161" spans="1:10" s="21" customFormat="1" ht="30" customHeight="1">
      <c r="A161" s="55" t="s">
        <v>262</v>
      </c>
      <c r="B161" s="36" t="s">
        <v>327</v>
      </c>
      <c r="C161" s="33" t="s">
        <v>295</v>
      </c>
      <c r="D161" s="34" t="s">
        <v>41</v>
      </c>
      <c r="E161" s="39">
        <v>293</v>
      </c>
      <c r="F161" s="2">
        <v>0.62</v>
      </c>
      <c r="G161" s="91">
        <f t="shared" si="5"/>
        <v>181.66</v>
      </c>
      <c r="H161" s="146"/>
      <c r="I161" s="98"/>
      <c r="J161" s="98"/>
    </row>
    <row r="162" spans="1:10" s="21" customFormat="1" ht="30" customHeight="1">
      <c r="A162" s="55" t="s">
        <v>262</v>
      </c>
      <c r="B162" s="36" t="s">
        <v>328</v>
      </c>
      <c r="C162" s="33" t="s">
        <v>329</v>
      </c>
      <c r="D162" s="34" t="s">
        <v>41</v>
      </c>
      <c r="E162" s="39">
        <v>259</v>
      </c>
      <c r="F162" s="2">
        <v>9.82</v>
      </c>
      <c r="G162" s="91">
        <f t="shared" si="5"/>
        <v>2543.38</v>
      </c>
      <c r="H162" s="146"/>
      <c r="I162" s="98"/>
      <c r="J162" s="98"/>
    </row>
    <row r="163" spans="1:10" s="21" customFormat="1" ht="30" customHeight="1">
      <c r="A163" s="55" t="s">
        <v>262</v>
      </c>
      <c r="B163" s="36" t="s">
        <v>330</v>
      </c>
      <c r="C163" s="33" t="s">
        <v>297</v>
      </c>
      <c r="D163" s="34" t="s">
        <v>41</v>
      </c>
      <c r="E163" s="39">
        <v>34</v>
      </c>
      <c r="F163" s="2">
        <v>12.65</v>
      </c>
      <c r="G163" s="91">
        <f t="shared" si="5"/>
        <v>430.1</v>
      </c>
      <c r="H163" s="146"/>
      <c r="I163" s="98"/>
      <c r="J163" s="98"/>
    </row>
    <row r="164" spans="1:10" s="21" customFormat="1" ht="30" customHeight="1">
      <c r="A164" s="55" t="s">
        <v>262</v>
      </c>
      <c r="B164" s="36" t="s">
        <v>331</v>
      </c>
      <c r="C164" s="33" t="s">
        <v>299</v>
      </c>
      <c r="D164" s="34" t="s">
        <v>44</v>
      </c>
      <c r="E164" s="39">
        <v>123</v>
      </c>
      <c r="F164" s="2">
        <v>1.6</v>
      </c>
      <c r="G164" s="91">
        <f t="shared" si="5"/>
        <v>196.8</v>
      </c>
      <c r="H164" s="146"/>
      <c r="I164" s="98"/>
      <c r="J164" s="98"/>
    </row>
    <row r="165" spans="1:10" s="21" customFormat="1" ht="30" customHeight="1">
      <c r="A165" s="55" t="s">
        <v>262</v>
      </c>
      <c r="B165" s="36" t="s">
        <v>332</v>
      </c>
      <c r="C165" s="33" t="s">
        <v>301</v>
      </c>
      <c r="D165" s="34" t="s">
        <v>41</v>
      </c>
      <c r="E165" s="39">
        <v>293</v>
      </c>
      <c r="F165" s="2">
        <v>0.11</v>
      </c>
      <c r="G165" s="91">
        <f t="shared" si="5"/>
        <v>32.229999999999997</v>
      </c>
      <c r="H165" s="146"/>
      <c r="I165" s="98"/>
      <c r="J165" s="98"/>
    </row>
    <row r="166" spans="1:10" s="21" customFormat="1" ht="30" customHeight="1">
      <c r="A166" s="55" t="s">
        <v>262</v>
      </c>
      <c r="B166" s="36" t="s">
        <v>333</v>
      </c>
      <c r="C166" s="33" t="s">
        <v>303</v>
      </c>
      <c r="D166" s="34" t="s">
        <v>41</v>
      </c>
      <c r="E166" s="39">
        <v>120</v>
      </c>
      <c r="F166" s="2">
        <v>8.24</v>
      </c>
      <c r="G166" s="91">
        <f t="shared" si="5"/>
        <v>988.8</v>
      </c>
      <c r="H166" s="146"/>
      <c r="I166" s="98"/>
      <c r="J166" s="98"/>
    </row>
    <row r="167" spans="1:10" s="21" customFormat="1" ht="30" customHeight="1">
      <c r="A167" s="55" t="s">
        <v>262</v>
      </c>
      <c r="B167" s="36" t="s">
        <v>334</v>
      </c>
      <c r="C167" s="33" t="s">
        <v>335</v>
      </c>
      <c r="D167" s="34" t="s">
        <v>47</v>
      </c>
      <c r="E167" s="39">
        <v>450</v>
      </c>
      <c r="F167" s="2">
        <v>22.91</v>
      </c>
      <c r="G167" s="91">
        <f t="shared" si="5"/>
        <v>10309.5</v>
      </c>
      <c r="H167" s="146"/>
      <c r="I167" s="98"/>
      <c r="J167" s="98"/>
    </row>
    <row r="168" spans="1:10" s="21" customFormat="1" ht="30" customHeight="1">
      <c r="A168" s="55" t="s">
        <v>262</v>
      </c>
      <c r="B168" s="36" t="s">
        <v>336</v>
      </c>
      <c r="C168" s="33" t="s">
        <v>273</v>
      </c>
      <c r="D168" s="34" t="s">
        <v>41</v>
      </c>
      <c r="E168" s="39">
        <v>624</v>
      </c>
      <c r="F168" s="2">
        <v>17.260000000000002</v>
      </c>
      <c r="G168" s="91">
        <f t="shared" si="5"/>
        <v>10770.24</v>
      </c>
      <c r="H168" s="146"/>
      <c r="I168" s="98"/>
      <c r="J168" s="98"/>
    </row>
    <row r="169" spans="1:10" s="21" customFormat="1" ht="30" customHeight="1">
      <c r="A169" s="55" t="s">
        <v>262</v>
      </c>
      <c r="B169" s="36" t="s">
        <v>337</v>
      </c>
      <c r="C169" s="33" t="s">
        <v>338</v>
      </c>
      <c r="D169" s="34" t="s">
        <v>41</v>
      </c>
      <c r="E169" s="39">
        <v>379</v>
      </c>
      <c r="F169" s="2">
        <v>21.92</v>
      </c>
      <c r="G169" s="91">
        <f t="shared" si="5"/>
        <v>8307.68</v>
      </c>
      <c r="H169" s="146"/>
      <c r="I169" s="98"/>
      <c r="J169" s="98"/>
    </row>
    <row r="170" spans="1:10" s="21" customFormat="1" ht="30" customHeight="1">
      <c r="A170" s="55" t="s">
        <v>262</v>
      </c>
      <c r="B170" s="36" t="s">
        <v>339</v>
      </c>
      <c r="C170" s="33" t="s">
        <v>340</v>
      </c>
      <c r="D170" s="34" t="s">
        <v>41</v>
      </c>
      <c r="E170" s="39">
        <v>188</v>
      </c>
      <c r="F170" s="2">
        <v>12.48</v>
      </c>
      <c r="G170" s="91">
        <f t="shared" si="5"/>
        <v>2346.2399999999998</v>
      </c>
      <c r="H170" s="146"/>
      <c r="I170" s="98"/>
      <c r="J170" s="98"/>
    </row>
    <row r="171" spans="1:10" s="21" customFormat="1" ht="30" customHeight="1">
      <c r="A171" s="55" t="s">
        <v>262</v>
      </c>
      <c r="B171" s="36" t="s">
        <v>341</v>
      </c>
      <c r="C171" s="33" t="s">
        <v>281</v>
      </c>
      <c r="D171" s="34" t="s">
        <v>44</v>
      </c>
      <c r="E171" s="39">
        <v>153</v>
      </c>
      <c r="F171" s="2">
        <v>1.59</v>
      </c>
      <c r="G171" s="91">
        <f t="shared" si="5"/>
        <v>243.27</v>
      </c>
      <c r="H171" s="146"/>
      <c r="I171" s="98"/>
      <c r="J171" s="98"/>
    </row>
    <row r="172" spans="1:10" s="21" customFormat="1" ht="30" customHeight="1">
      <c r="A172" s="55" t="s">
        <v>262</v>
      </c>
      <c r="B172" s="36" t="s">
        <v>342</v>
      </c>
      <c r="C172" s="33" t="s">
        <v>343</v>
      </c>
      <c r="D172" s="34" t="s">
        <v>41</v>
      </c>
      <c r="E172" s="39">
        <v>86</v>
      </c>
      <c r="F172" s="2">
        <v>10.89</v>
      </c>
      <c r="G172" s="91">
        <f t="shared" si="5"/>
        <v>936.54</v>
      </c>
      <c r="H172" s="146"/>
      <c r="I172" s="98"/>
      <c r="J172" s="98"/>
    </row>
    <row r="173" spans="1:10" s="21" customFormat="1" ht="30" customHeight="1">
      <c r="A173" s="55" t="s">
        <v>262</v>
      </c>
      <c r="B173" s="36" t="s">
        <v>344</v>
      </c>
      <c r="C173" s="33" t="s">
        <v>345</v>
      </c>
      <c r="D173" s="34" t="s">
        <v>44</v>
      </c>
      <c r="E173" s="39">
        <v>563</v>
      </c>
      <c r="F173" s="2">
        <v>33.549999999999997</v>
      </c>
      <c r="G173" s="91">
        <f t="shared" si="5"/>
        <v>18888.650000000001</v>
      </c>
      <c r="H173" s="146"/>
      <c r="I173" s="98"/>
      <c r="J173" s="98"/>
    </row>
    <row r="174" spans="1:10" s="21" customFormat="1" ht="30" customHeight="1">
      <c r="A174" s="55" t="s">
        <v>262</v>
      </c>
      <c r="B174" s="36" t="s">
        <v>346</v>
      </c>
      <c r="C174" s="33" t="s">
        <v>347</v>
      </c>
      <c r="D174" s="34" t="s">
        <v>44</v>
      </c>
      <c r="E174" s="39">
        <v>421</v>
      </c>
      <c r="F174" s="2">
        <v>33.549999999999997</v>
      </c>
      <c r="G174" s="91">
        <f t="shared" si="5"/>
        <v>14124.55</v>
      </c>
      <c r="H174" s="146"/>
      <c r="I174" s="98"/>
      <c r="J174" s="98"/>
    </row>
    <row r="175" spans="1:10" s="21" customFormat="1" ht="30" customHeight="1">
      <c r="A175" s="55" t="s">
        <v>262</v>
      </c>
      <c r="B175" s="36" t="s">
        <v>348</v>
      </c>
      <c r="C175" s="68" t="s">
        <v>349</v>
      </c>
      <c r="D175" s="34" t="s">
        <v>44</v>
      </c>
      <c r="E175" s="39">
        <v>2761</v>
      </c>
      <c r="F175" s="2">
        <v>24.1</v>
      </c>
      <c r="G175" s="91">
        <f t="shared" si="5"/>
        <v>66540.100000000006</v>
      </c>
      <c r="H175" s="146"/>
      <c r="I175" s="98"/>
      <c r="J175" s="98"/>
    </row>
    <row r="176" spans="1:10" s="21" customFormat="1" ht="30" customHeight="1">
      <c r="A176" s="55" t="s">
        <v>262</v>
      </c>
      <c r="B176" s="36" t="s">
        <v>350</v>
      </c>
      <c r="C176" s="68" t="s">
        <v>351</v>
      </c>
      <c r="D176" s="34" t="s">
        <v>44</v>
      </c>
      <c r="E176" s="39">
        <v>3745</v>
      </c>
      <c r="F176" s="2">
        <v>3.67</v>
      </c>
      <c r="G176" s="91">
        <f t="shared" si="5"/>
        <v>13744.15</v>
      </c>
      <c r="H176" s="146"/>
      <c r="I176" s="98"/>
      <c r="J176" s="98"/>
    </row>
    <row r="177" spans="1:10" s="21" customFormat="1" ht="30" customHeight="1">
      <c r="A177" s="55" t="s">
        <v>262</v>
      </c>
      <c r="B177" s="36" t="s">
        <v>352</v>
      </c>
      <c r="C177" s="33" t="s">
        <v>353</v>
      </c>
      <c r="D177" s="34" t="s">
        <v>47</v>
      </c>
      <c r="E177" s="39">
        <v>2070.1999999999998</v>
      </c>
      <c r="F177" s="2">
        <v>17.62</v>
      </c>
      <c r="G177" s="91">
        <f t="shared" si="5"/>
        <v>36476.92</v>
      </c>
      <c r="H177" s="146"/>
      <c r="I177" s="98"/>
      <c r="J177" s="98"/>
    </row>
    <row r="178" spans="1:10" s="21" customFormat="1" ht="30" customHeight="1">
      <c r="A178" s="55" t="s">
        <v>262</v>
      </c>
      <c r="B178" s="36" t="s">
        <v>354</v>
      </c>
      <c r="C178" s="68" t="s">
        <v>355</v>
      </c>
      <c r="D178" s="34" t="s">
        <v>41</v>
      </c>
      <c r="E178" s="39">
        <v>115.5</v>
      </c>
      <c r="F178" s="2">
        <v>11.94</v>
      </c>
      <c r="G178" s="91">
        <f t="shared" si="5"/>
        <v>1379.07</v>
      </c>
      <c r="H178" s="146"/>
      <c r="I178" s="98"/>
      <c r="J178" s="98"/>
    </row>
    <row r="179" spans="1:10" s="21" customFormat="1" ht="30" customHeight="1">
      <c r="A179" s="55" t="s">
        <v>262</v>
      </c>
      <c r="B179" s="36" t="s">
        <v>356</v>
      </c>
      <c r="C179" s="68" t="s">
        <v>357</v>
      </c>
      <c r="D179" s="34" t="s">
        <v>41</v>
      </c>
      <c r="E179" s="39">
        <v>3759</v>
      </c>
      <c r="F179" s="2">
        <v>13.07</v>
      </c>
      <c r="G179" s="91">
        <f t="shared" si="5"/>
        <v>49130.13</v>
      </c>
      <c r="H179" s="146"/>
      <c r="I179" s="98"/>
      <c r="J179" s="98"/>
    </row>
    <row r="180" spans="1:10" s="21" customFormat="1" ht="30" customHeight="1">
      <c r="A180" s="55" t="s">
        <v>262</v>
      </c>
      <c r="B180" s="36" t="s">
        <v>358</v>
      </c>
      <c r="C180" s="33" t="s">
        <v>359</v>
      </c>
      <c r="D180" s="34" t="s">
        <v>41</v>
      </c>
      <c r="E180" s="39">
        <v>3759</v>
      </c>
      <c r="F180" s="2">
        <v>18.899999999999999</v>
      </c>
      <c r="G180" s="91">
        <f t="shared" si="5"/>
        <v>71045.100000000006</v>
      </c>
      <c r="H180" s="146"/>
      <c r="I180" s="98"/>
      <c r="J180" s="98"/>
    </row>
    <row r="181" spans="1:10" s="21" customFormat="1" ht="30" customHeight="1">
      <c r="A181" s="55" t="s">
        <v>262</v>
      </c>
      <c r="B181" s="36" t="s">
        <v>360</v>
      </c>
      <c r="C181" s="33" t="s">
        <v>361</v>
      </c>
      <c r="D181" s="34" t="s">
        <v>41</v>
      </c>
      <c r="E181" s="69">
        <v>220.1</v>
      </c>
      <c r="F181" s="2">
        <v>3.05</v>
      </c>
      <c r="G181" s="91">
        <f t="shared" si="5"/>
        <v>671.31</v>
      </c>
      <c r="H181" s="146"/>
      <c r="I181" s="98"/>
      <c r="J181" s="98"/>
    </row>
    <row r="182" spans="1:10" s="21" customFormat="1" ht="30" customHeight="1">
      <c r="A182" s="55" t="s">
        <v>262</v>
      </c>
      <c r="B182" s="36" t="s">
        <v>362</v>
      </c>
      <c r="C182" s="33" t="s">
        <v>363</v>
      </c>
      <c r="D182" s="34" t="s">
        <v>41</v>
      </c>
      <c r="E182" s="39">
        <v>4.2</v>
      </c>
      <c r="F182" s="2">
        <v>77.77</v>
      </c>
      <c r="G182" s="91">
        <f t="shared" si="5"/>
        <v>326.63</v>
      </c>
      <c r="H182" s="146"/>
      <c r="I182" s="98"/>
      <c r="J182" s="98"/>
    </row>
    <row r="183" spans="1:10" s="21" customFormat="1" ht="30" customHeight="1">
      <c r="A183" s="55" t="s">
        <v>262</v>
      </c>
      <c r="B183" s="36" t="s">
        <v>364</v>
      </c>
      <c r="C183" s="33" t="s">
        <v>365</v>
      </c>
      <c r="D183" s="34" t="s">
        <v>41</v>
      </c>
      <c r="E183" s="39">
        <v>3.3</v>
      </c>
      <c r="F183" s="2">
        <v>83.48</v>
      </c>
      <c r="G183" s="91">
        <f t="shared" si="5"/>
        <v>275.48</v>
      </c>
      <c r="H183" s="146"/>
      <c r="I183" s="98"/>
      <c r="J183" s="98"/>
    </row>
    <row r="184" spans="1:10" s="21" customFormat="1" ht="30" customHeight="1">
      <c r="A184" s="55" t="s">
        <v>262</v>
      </c>
      <c r="B184" s="36" t="s">
        <v>366</v>
      </c>
      <c r="C184" s="33" t="s">
        <v>367</v>
      </c>
      <c r="D184" s="34" t="s">
        <v>41</v>
      </c>
      <c r="E184" s="39">
        <v>78.400000000000006</v>
      </c>
      <c r="F184" s="2">
        <v>83.48</v>
      </c>
      <c r="G184" s="91">
        <f t="shared" si="5"/>
        <v>6544.83</v>
      </c>
      <c r="H184" s="146"/>
      <c r="I184" s="98"/>
      <c r="J184" s="98"/>
    </row>
    <row r="185" spans="1:10" s="21" customFormat="1" ht="30" customHeight="1">
      <c r="A185" s="55" t="s">
        <v>262</v>
      </c>
      <c r="B185" s="36" t="s">
        <v>368</v>
      </c>
      <c r="C185" s="33" t="s">
        <v>369</v>
      </c>
      <c r="D185" s="34" t="s">
        <v>41</v>
      </c>
      <c r="E185" s="39">
        <v>26.2</v>
      </c>
      <c r="F185" s="2">
        <v>83.48</v>
      </c>
      <c r="G185" s="91">
        <f t="shared" si="5"/>
        <v>2187.1799999999998</v>
      </c>
      <c r="H185" s="146"/>
      <c r="I185" s="98"/>
      <c r="J185" s="98"/>
    </row>
    <row r="186" spans="1:10" s="21" customFormat="1" ht="30" customHeight="1" thickBot="1">
      <c r="A186" s="60" t="s">
        <v>262</v>
      </c>
      <c r="B186" s="45" t="s">
        <v>370</v>
      </c>
      <c r="C186" s="46" t="s">
        <v>371</v>
      </c>
      <c r="D186" s="70" t="s">
        <v>41</v>
      </c>
      <c r="E186" s="48">
        <v>108</v>
      </c>
      <c r="F186" s="2">
        <v>41.66</v>
      </c>
      <c r="G186" s="94">
        <f t="shared" si="5"/>
        <v>4499.28</v>
      </c>
      <c r="H186" s="146"/>
      <c r="I186" s="98"/>
      <c r="J186" s="98"/>
    </row>
    <row r="187" spans="1:10" s="5" customFormat="1" ht="30" customHeight="1">
      <c r="A187" s="51" t="s">
        <v>372</v>
      </c>
      <c r="B187" s="32" t="s">
        <v>263</v>
      </c>
      <c r="C187" s="67" t="s">
        <v>373</v>
      </c>
      <c r="D187" s="61" t="s">
        <v>41</v>
      </c>
      <c r="E187" s="62">
        <v>9815</v>
      </c>
      <c r="F187" s="2"/>
      <c r="G187" s="90">
        <f t="shared" si="5"/>
        <v>0</v>
      </c>
      <c r="H187" s="146"/>
      <c r="I187" s="92"/>
      <c r="J187" s="92"/>
    </row>
    <row r="188" spans="1:10" s="5" customFormat="1" ht="30" customHeight="1">
      <c r="A188" s="55" t="s">
        <v>372</v>
      </c>
      <c r="B188" s="36" t="s">
        <v>266</v>
      </c>
      <c r="C188" s="63" t="s">
        <v>374</v>
      </c>
      <c r="D188" s="37" t="s">
        <v>41</v>
      </c>
      <c r="E188" s="39">
        <v>8208</v>
      </c>
      <c r="F188" s="2"/>
      <c r="G188" s="91">
        <f t="shared" ref="G188:G189" si="6">ROUND((E188*F188),2)</f>
        <v>0</v>
      </c>
      <c r="H188" s="146"/>
      <c r="I188" s="92"/>
      <c r="J188" s="92"/>
    </row>
    <row r="189" spans="1:10" s="5" customFormat="1" ht="30" customHeight="1">
      <c r="A189" s="55" t="s">
        <v>372</v>
      </c>
      <c r="B189" s="36" t="s">
        <v>268</v>
      </c>
      <c r="C189" s="63" t="s">
        <v>375</v>
      </c>
      <c r="D189" s="34" t="s">
        <v>47</v>
      </c>
      <c r="E189" s="57">
        <v>1395</v>
      </c>
      <c r="F189" s="30"/>
      <c r="G189" s="93">
        <f t="shared" si="6"/>
        <v>0</v>
      </c>
      <c r="H189" s="146"/>
      <c r="I189" s="92"/>
      <c r="J189" s="92"/>
    </row>
    <row r="190" spans="1:10" s="5" customFormat="1" ht="30" customHeight="1">
      <c r="A190" s="55" t="s">
        <v>372</v>
      </c>
      <c r="B190" s="36" t="s">
        <v>270</v>
      </c>
      <c r="C190" s="33" t="s">
        <v>376</v>
      </c>
      <c r="D190" s="34" t="s">
        <v>47</v>
      </c>
      <c r="E190" s="39">
        <v>8776</v>
      </c>
      <c r="F190" s="2"/>
      <c r="G190" s="91">
        <f>ROUND((E190*F190),2)</f>
        <v>0</v>
      </c>
      <c r="H190" s="146"/>
      <c r="I190" s="92"/>
      <c r="J190" s="92"/>
    </row>
    <row r="191" spans="1:10" s="5" customFormat="1" ht="30" customHeight="1">
      <c r="A191" s="55" t="s">
        <v>372</v>
      </c>
      <c r="B191" s="36" t="s">
        <v>272</v>
      </c>
      <c r="C191" s="33" t="s">
        <v>377</v>
      </c>
      <c r="D191" s="34" t="s">
        <v>41</v>
      </c>
      <c r="E191" s="39">
        <v>13431</v>
      </c>
      <c r="F191" s="2"/>
      <c r="G191" s="91">
        <f>ROUND((E191*F191),2)</f>
        <v>0</v>
      </c>
      <c r="H191" s="146"/>
      <c r="I191" s="92"/>
      <c r="J191" s="92"/>
    </row>
    <row r="192" spans="1:10" s="5" customFormat="1" ht="30" customHeight="1">
      <c r="A192" s="55" t="s">
        <v>372</v>
      </c>
      <c r="B192" s="36" t="s">
        <v>274</v>
      </c>
      <c r="C192" s="33" t="s">
        <v>275</v>
      </c>
      <c r="D192" s="34" t="s">
        <v>41</v>
      </c>
      <c r="E192" s="39">
        <v>11748</v>
      </c>
      <c r="F192" s="2"/>
      <c r="G192" s="91">
        <f>ROUND((E192*F192),2)</f>
        <v>0</v>
      </c>
      <c r="H192" s="146"/>
      <c r="I192" s="92"/>
      <c r="J192" s="92"/>
    </row>
    <row r="193" spans="1:10" s="5" customFormat="1" ht="30" customHeight="1">
      <c r="A193" s="55" t="s">
        <v>372</v>
      </c>
      <c r="B193" s="36" t="s">
        <v>276</v>
      </c>
      <c r="C193" s="33" t="s">
        <v>277</v>
      </c>
      <c r="D193" s="34" t="s">
        <v>41</v>
      </c>
      <c r="E193" s="39">
        <v>11664</v>
      </c>
      <c r="F193" s="2"/>
      <c r="G193" s="91">
        <f t="shared" ref="G193:G195" si="7">ROUND((E193*F193),2)</f>
        <v>0</v>
      </c>
      <c r="H193" s="146"/>
      <c r="I193" s="92"/>
      <c r="J193" s="92"/>
    </row>
    <row r="194" spans="1:10" s="5" customFormat="1" ht="30" customHeight="1">
      <c r="A194" s="55" t="s">
        <v>372</v>
      </c>
      <c r="B194" s="36" t="s">
        <v>278</v>
      </c>
      <c r="C194" s="33" t="s">
        <v>279</v>
      </c>
      <c r="D194" s="34" t="s">
        <v>41</v>
      </c>
      <c r="E194" s="39">
        <v>11636</v>
      </c>
      <c r="F194" s="2"/>
      <c r="G194" s="91">
        <f t="shared" si="7"/>
        <v>0</v>
      </c>
      <c r="H194" s="146"/>
      <c r="I194" s="92"/>
      <c r="J194" s="92"/>
    </row>
    <row r="195" spans="1:10" s="5" customFormat="1" ht="30" customHeight="1">
      <c r="A195" s="55" t="s">
        <v>372</v>
      </c>
      <c r="B195" s="36" t="s">
        <v>280</v>
      </c>
      <c r="C195" s="33" t="s">
        <v>281</v>
      </c>
      <c r="D195" s="34" t="s">
        <v>44</v>
      </c>
      <c r="E195" s="39">
        <v>2804</v>
      </c>
      <c r="F195" s="2"/>
      <c r="G195" s="91">
        <f t="shared" si="7"/>
        <v>0</v>
      </c>
      <c r="H195" s="97"/>
      <c r="I195" s="92"/>
      <c r="J195" s="92"/>
    </row>
    <row r="196" spans="1:10" s="5" customFormat="1" ht="30" customHeight="1">
      <c r="A196" s="55" t="s">
        <v>372</v>
      </c>
      <c r="B196" s="36" t="s">
        <v>282</v>
      </c>
      <c r="C196" s="33" t="s">
        <v>283</v>
      </c>
      <c r="D196" s="34" t="s">
        <v>41</v>
      </c>
      <c r="E196" s="39">
        <v>11636</v>
      </c>
      <c r="F196" s="2"/>
      <c r="G196" s="91">
        <f t="shared" ref="G196:G252" si="8">ROUND((E196*F196),2)</f>
        <v>0</v>
      </c>
      <c r="H196" s="97"/>
      <c r="I196" s="92"/>
      <c r="J196" s="92"/>
    </row>
    <row r="197" spans="1:10" s="5" customFormat="1" ht="30" customHeight="1">
      <c r="A197" s="55" t="s">
        <v>372</v>
      </c>
      <c r="B197" s="36" t="s">
        <v>284</v>
      </c>
      <c r="C197" s="63" t="s">
        <v>285</v>
      </c>
      <c r="D197" s="37" t="s">
        <v>41</v>
      </c>
      <c r="E197" s="39">
        <v>4</v>
      </c>
      <c r="F197" s="2"/>
      <c r="G197" s="91">
        <f t="shared" si="8"/>
        <v>0</v>
      </c>
      <c r="H197" s="97"/>
      <c r="I197" s="92"/>
      <c r="J197" s="92"/>
    </row>
    <row r="198" spans="1:10" s="5" customFormat="1" ht="30" customHeight="1">
      <c r="A198" s="55" t="s">
        <v>372</v>
      </c>
      <c r="B198" s="36" t="s">
        <v>286</v>
      </c>
      <c r="C198" s="63" t="s">
        <v>287</v>
      </c>
      <c r="D198" s="34" t="s">
        <v>47</v>
      </c>
      <c r="E198" s="39">
        <v>0.2</v>
      </c>
      <c r="F198" s="30"/>
      <c r="G198" s="93">
        <f t="shared" si="8"/>
        <v>0</v>
      </c>
      <c r="H198" s="97"/>
      <c r="I198" s="92"/>
      <c r="J198" s="92"/>
    </row>
    <row r="199" spans="1:10" s="5" customFormat="1" ht="30" customHeight="1">
      <c r="A199" s="55" t="s">
        <v>372</v>
      </c>
      <c r="B199" s="36" t="s">
        <v>288</v>
      </c>
      <c r="C199" s="33" t="s">
        <v>289</v>
      </c>
      <c r="D199" s="34" t="s">
        <v>47</v>
      </c>
      <c r="E199" s="39">
        <v>1771</v>
      </c>
      <c r="F199" s="2"/>
      <c r="G199" s="91">
        <f t="shared" si="8"/>
        <v>0</v>
      </c>
      <c r="H199" s="97"/>
      <c r="I199" s="92"/>
      <c r="J199" s="92"/>
    </row>
    <row r="200" spans="1:10" s="5" customFormat="1" ht="30" customHeight="1">
      <c r="A200" s="55" t="s">
        <v>372</v>
      </c>
      <c r="B200" s="36" t="s">
        <v>290</v>
      </c>
      <c r="C200" s="33" t="s">
        <v>291</v>
      </c>
      <c r="D200" s="34" t="s">
        <v>41</v>
      </c>
      <c r="E200" s="39">
        <v>4034</v>
      </c>
      <c r="F200" s="2"/>
      <c r="G200" s="91">
        <f t="shared" si="8"/>
        <v>0</v>
      </c>
      <c r="H200" s="97"/>
      <c r="I200" s="92"/>
      <c r="J200" s="92"/>
    </row>
    <row r="201" spans="1:10" s="5" customFormat="1" ht="30" customHeight="1">
      <c r="A201" s="55" t="s">
        <v>372</v>
      </c>
      <c r="B201" s="36" t="s">
        <v>292</v>
      </c>
      <c r="C201" s="33" t="s">
        <v>293</v>
      </c>
      <c r="D201" s="34" t="s">
        <v>41</v>
      </c>
      <c r="E201" s="39">
        <v>128</v>
      </c>
      <c r="F201" s="2"/>
      <c r="G201" s="91">
        <f t="shared" si="8"/>
        <v>0</v>
      </c>
      <c r="H201" s="97"/>
      <c r="I201" s="92"/>
      <c r="J201" s="92"/>
    </row>
    <row r="202" spans="1:10" s="5" customFormat="1" ht="30" customHeight="1">
      <c r="A202" s="55" t="s">
        <v>372</v>
      </c>
      <c r="B202" s="36" t="s">
        <v>294</v>
      </c>
      <c r="C202" s="33" t="s">
        <v>295</v>
      </c>
      <c r="D202" s="34" t="s">
        <v>41</v>
      </c>
      <c r="E202" s="39">
        <v>133</v>
      </c>
      <c r="F202" s="2"/>
      <c r="G202" s="91">
        <f t="shared" si="8"/>
        <v>0</v>
      </c>
      <c r="H202" s="97"/>
      <c r="I202" s="92"/>
      <c r="J202" s="92"/>
    </row>
    <row r="203" spans="1:10" s="5" customFormat="1" ht="30" customHeight="1">
      <c r="A203" s="55" t="s">
        <v>372</v>
      </c>
      <c r="B203" s="36" t="s">
        <v>296</v>
      </c>
      <c r="C203" s="33" t="s">
        <v>297</v>
      </c>
      <c r="D203" s="34" t="s">
        <v>41</v>
      </c>
      <c r="E203" s="39">
        <v>133</v>
      </c>
      <c r="F203" s="2"/>
      <c r="G203" s="91">
        <f t="shared" si="8"/>
        <v>0</v>
      </c>
      <c r="H203" s="97"/>
      <c r="I203" s="92"/>
      <c r="J203" s="92"/>
    </row>
    <row r="204" spans="1:10" s="5" customFormat="1" ht="30" customHeight="1">
      <c r="A204" s="55" t="s">
        <v>372</v>
      </c>
      <c r="B204" s="36" t="s">
        <v>298</v>
      </c>
      <c r="C204" s="33" t="s">
        <v>301</v>
      </c>
      <c r="D204" s="34" t="s">
        <v>41</v>
      </c>
      <c r="E204" s="39">
        <v>133</v>
      </c>
      <c r="F204" s="2"/>
      <c r="G204" s="91">
        <f t="shared" si="8"/>
        <v>0</v>
      </c>
      <c r="H204" s="97"/>
      <c r="I204" s="92"/>
      <c r="J204" s="92"/>
    </row>
    <row r="205" spans="1:10" s="5" customFormat="1" ht="30" customHeight="1">
      <c r="A205" s="55" t="s">
        <v>372</v>
      </c>
      <c r="B205" s="36" t="s">
        <v>300</v>
      </c>
      <c r="C205" s="33" t="s">
        <v>299</v>
      </c>
      <c r="D205" s="34" t="s">
        <v>44</v>
      </c>
      <c r="E205" s="39">
        <v>34</v>
      </c>
      <c r="F205" s="2"/>
      <c r="G205" s="91">
        <f t="shared" si="8"/>
        <v>0</v>
      </c>
      <c r="H205" s="97"/>
      <c r="I205" s="92"/>
      <c r="J205" s="92"/>
    </row>
    <row r="206" spans="1:10" s="5" customFormat="1" ht="30" customHeight="1">
      <c r="A206" s="55" t="s">
        <v>372</v>
      </c>
      <c r="B206" s="36" t="s">
        <v>302</v>
      </c>
      <c r="C206" s="33" t="s">
        <v>303</v>
      </c>
      <c r="D206" s="34" t="s">
        <v>41</v>
      </c>
      <c r="E206" s="39">
        <v>124</v>
      </c>
      <c r="F206" s="2"/>
      <c r="G206" s="91">
        <f t="shared" si="8"/>
        <v>0</v>
      </c>
      <c r="H206" s="97"/>
      <c r="I206" s="92"/>
      <c r="J206" s="92"/>
    </row>
    <row r="207" spans="1:10" s="5" customFormat="1" ht="30" customHeight="1">
      <c r="A207" s="55" t="s">
        <v>372</v>
      </c>
      <c r="B207" s="36" t="s">
        <v>304</v>
      </c>
      <c r="C207" s="33" t="s">
        <v>378</v>
      </c>
      <c r="D207" s="34" t="s">
        <v>47</v>
      </c>
      <c r="E207" s="39">
        <v>2876</v>
      </c>
      <c r="F207" s="2"/>
      <c r="G207" s="91">
        <f t="shared" si="8"/>
        <v>0</v>
      </c>
      <c r="H207" s="97"/>
      <c r="I207" s="92"/>
      <c r="J207" s="92"/>
    </row>
    <row r="208" spans="1:10" s="5" customFormat="1" ht="30" customHeight="1">
      <c r="A208" s="55" t="s">
        <v>372</v>
      </c>
      <c r="B208" s="36" t="s">
        <v>306</v>
      </c>
      <c r="C208" s="33" t="s">
        <v>379</v>
      </c>
      <c r="D208" s="34" t="s">
        <v>41</v>
      </c>
      <c r="E208" s="39">
        <v>13548</v>
      </c>
      <c r="F208" s="2"/>
      <c r="G208" s="91">
        <f t="shared" si="8"/>
        <v>0</v>
      </c>
      <c r="H208" s="97"/>
      <c r="I208" s="92"/>
      <c r="J208" s="92"/>
    </row>
    <row r="209" spans="1:10" s="5" customFormat="1" ht="30" customHeight="1">
      <c r="A209" s="55" t="s">
        <v>372</v>
      </c>
      <c r="B209" s="36" t="s">
        <v>307</v>
      </c>
      <c r="C209" s="33" t="s">
        <v>275</v>
      </c>
      <c r="D209" s="34" t="s">
        <v>41</v>
      </c>
      <c r="E209" s="39">
        <v>11949</v>
      </c>
      <c r="F209" s="2"/>
      <c r="G209" s="91">
        <f t="shared" si="8"/>
        <v>0</v>
      </c>
      <c r="H209" s="97"/>
      <c r="I209" s="92"/>
      <c r="J209" s="92"/>
    </row>
    <row r="210" spans="1:10" s="5" customFormat="1" ht="30" customHeight="1">
      <c r="A210" s="55" t="s">
        <v>372</v>
      </c>
      <c r="B210" s="36" t="s">
        <v>308</v>
      </c>
      <c r="C210" s="33" t="s">
        <v>277</v>
      </c>
      <c r="D210" s="34" t="s">
        <v>41</v>
      </c>
      <c r="E210" s="39">
        <v>11912</v>
      </c>
      <c r="F210" s="2"/>
      <c r="G210" s="91">
        <f t="shared" si="8"/>
        <v>0</v>
      </c>
      <c r="H210" s="97"/>
      <c r="I210" s="92"/>
      <c r="J210" s="92"/>
    </row>
    <row r="211" spans="1:10" s="5" customFormat="1" ht="30" customHeight="1">
      <c r="A211" s="55" t="s">
        <v>372</v>
      </c>
      <c r="B211" s="36" t="s">
        <v>309</v>
      </c>
      <c r="C211" s="33" t="s">
        <v>310</v>
      </c>
      <c r="D211" s="34" t="s">
        <v>41</v>
      </c>
      <c r="E211" s="39">
        <v>11893</v>
      </c>
      <c r="F211" s="2"/>
      <c r="G211" s="91">
        <f t="shared" si="8"/>
        <v>0</v>
      </c>
      <c r="H211" s="97"/>
      <c r="I211" s="92"/>
      <c r="J211" s="92"/>
    </row>
    <row r="212" spans="1:10" s="5" customFormat="1" ht="30" customHeight="1">
      <c r="A212" s="55" t="s">
        <v>372</v>
      </c>
      <c r="B212" s="36" t="s">
        <v>311</v>
      </c>
      <c r="C212" s="33" t="s">
        <v>277</v>
      </c>
      <c r="D212" s="34" t="s">
        <v>41</v>
      </c>
      <c r="E212" s="39">
        <v>11893</v>
      </c>
      <c r="F212" s="2"/>
      <c r="G212" s="91">
        <f t="shared" si="8"/>
        <v>0</v>
      </c>
      <c r="H212" s="97"/>
      <c r="I212" s="92"/>
      <c r="J212" s="92"/>
    </row>
    <row r="213" spans="1:10" s="5" customFormat="1" ht="30" customHeight="1">
      <c r="A213" s="55" t="s">
        <v>372</v>
      </c>
      <c r="B213" s="36" t="s">
        <v>312</v>
      </c>
      <c r="C213" s="33" t="s">
        <v>313</v>
      </c>
      <c r="D213" s="34" t="s">
        <v>41</v>
      </c>
      <c r="E213" s="39">
        <v>11856</v>
      </c>
      <c r="F213" s="2"/>
      <c r="G213" s="91">
        <f t="shared" si="8"/>
        <v>0</v>
      </c>
      <c r="H213" s="97"/>
      <c r="I213" s="92"/>
      <c r="J213" s="92"/>
    </row>
    <row r="214" spans="1:10" s="5" customFormat="1" ht="30" customHeight="1">
      <c r="A214" s="55" t="s">
        <v>372</v>
      </c>
      <c r="B214" s="36" t="s">
        <v>314</v>
      </c>
      <c r="C214" s="33" t="s">
        <v>281</v>
      </c>
      <c r="D214" s="34" t="s">
        <v>44</v>
      </c>
      <c r="E214" s="39">
        <v>4299</v>
      </c>
      <c r="F214" s="2"/>
      <c r="G214" s="91">
        <f t="shared" si="8"/>
        <v>0</v>
      </c>
      <c r="H214" s="97"/>
      <c r="I214" s="92"/>
      <c r="J214" s="92"/>
    </row>
    <row r="215" spans="1:10" s="5" customFormat="1" ht="30" customHeight="1">
      <c r="A215" s="55" t="s">
        <v>372</v>
      </c>
      <c r="B215" s="36" t="s">
        <v>315</v>
      </c>
      <c r="C215" s="33" t="s">
        <v>283</v>
      </c>
      <c r="D215" s="34" t="s">
        <v>41</v>
      </c>
      <c r="E215" s="39">
        <v>11856</v>
      </c>
      <c r="F215" s="2"/>
      <c r="G215" s="91">
        <f t="shared" si="8"/>
        <v>0</v>
      </c>
      <c r="H215" s="97"/>
      <c r="I215" s="92"/>
      <c r="J215" s="92"/>
    </row>
    <row r="216" spans="1:10" s="5" customFormat="1" ht="30" customHeight="1">
      <c r="A216" s="55" t="s">
        <v>372</v>
      </c>
      <c r="B216" s="36" t="s">
        <v>316</v>
      </c>
      <c r="C216" s="33" t="s">
        <v>289</v>
      </c>
      <c r="D216" s="34" t="s">
        <v>47</v>
      </c>
      <c r="E216" s="39">
        <v>722</v>
      </c>
      <c r="F216" s="2"/>
      <c r="G216" s="91">
        <f t="shared" si="8"/>
        <v>0</v>
      </c>
      <c r="H216" s="97"/>
      <c r="I216" s="92"/>
      <c r="J216" s="92"/>
    </row>
    <row r="217" spans="1:10" s="5" customFormat="1" ht="30" customHeight="1">
      <c r="A217" s="55" t="s">
        <v>372</v>
      </c>
      <c r="B217" s="36" t="s">
        <v>317</v>
      </c>
      <c r="C217" s="33" t="s">
        <v>318</v>
      </c>
      <c r="D217" s="34" t="s">
        <v>41</v>
      </c>
      <c r="E217" s="39">
        <v>3254</v>
      </c>
      <c r="F217" s="2"/>
      <c r="G217" s="91">
        <f t="shared" si="8"/>
        <v>0</v>
      </c>
      <c r="H217" s="97"/>
      <c r="I217" s="92"/>
      <c r="J217" s="92"/>
    </row>
    <row r="218" spans="1:10" s="5" customFormat="1" ht="30" customHeight="1">
      <c r="A218" s="55" t="s">
        <v>372</v>
      </c>
      <c r="B218" s="36" t="s">
        <v>319</v>
      </c>
      <c r="C218" s="33" t="s">
        <v>380</v>
      </c>
      <c r="D218" s="34" t="s">
        <v>47</v>
      </c>
      <c r="E218" s="39">
        <v>6</v>
      </c>
      <c r="F218" s="2"/>
      <c r="G218" s="91">
        <f t="shared" si="8"/>
        <v>0</v>
      </c>
      <c r="H218" s="97"/>
      <c r="I218" s="92"/>
      <c r="J218" s="92"/>
    </row>
    <row r="219" spans="1:10" s="5" customFormat="1" ht="30" customHeight="1">
      <c r="A219" s="55" t="s">
        <v>372</v>
      </c>
      <c r="B219" s="36" t="s">
        <v>321</v>
      </c>
      <c r="C219" s="33" t="s">
        <v>381</v>
      </c>
      <c r="D219" s="34" t="s">
        <v>41</v>
      </c>
      <c r="E219" s="39">
        <v>85</v>
      </c>
      <c r="F219" s="2"/>
      <c r="G219" s="91">
        <f t="shared" si="8"/>
        <v>0</v>
      </c>
      <c r="H219" s="97"/>
      <c r="I219" s="92"/>
      <c r="J219" s="92"/>
    </row>
    <row r="220" spans="1:10" s="5" customFormat="1" ht="30" customHeight="1">
      <c r="A220" s="55" t="s">
        <v>372</v>
      </c>
      <c r="B220" s="36" t="s">
        <v>323</v>
      </c>
      <c r="C220" s="33" t="s">
        <v>293</v>
      </c>
      <c r="D220" s="34" t="s">
        <v>41</v>
      </c>
      <c r="E220" s="39">
        <v>238</v>
      </c>
      <c r="F220" s="2"/>
      <c r="G220" s="91">
        <f t="shared" si="8"/>
        <v>0</v>
      </c>
      <c r="H220" s="97"/>
      <c r="I220" s="92"/>
      <c r="J220" s="92"/>
    </row>
    <row r="221" spans="1:10" s="5" customFormat="1" ht="30" customHeight="1">
      <c r="A221" s="55" t="s">
        <v>372</v>
      </c>
      <c r="B221" s="36" t="s">
        <v>324</v>
      </c>
      <c r="C221" s="33" t="s">
        <v>295</v>
      </c>
      <c r="D221" s="34" t="s">
        <v>41</v>
      </c>
      <c r="E221" s="39">
        <v>249</v>
      </c>
      <c r="F221" s="2"/>
      <c r="G221" s="91">
        <f t="shared" si="8"/>
        <v>0</v>
      </c>
      <c r="H221" s="97"/>
      <c r="I221" s="92"/>
      <c r="J221" s="92"/>
    </row>
    <row r="222" spans="1:10" s="5" customFormat="1" ht="30" customHeight="1">
      <c r="A222" s="55" t="s">
        <v>372</v>
      </c>
      <c r="B222" s="36" t="s">
        <v>325</v>
      </c>
      <c r="C222" s="33" t="s">
        <v>326</v>
      </c>
      <c r="D222" s="34" t="s">
        <v>41</v>
      </c>
      <c r="E222" s="39">
        <v>249</v>
      </c>
      <c r="F222" s="2"/>
      <c r="G222" s="91">
        <f t="shared" si="8"/>
        <v>0</v>
      </c>
      <c r="H222" s="97"/>
      <c r="I222" s="92"/>
      <c r="J222" s="92"/>
    </row>
    <row r="223" spans="1:10" s="5" customFormat="1" ht="30" customHeight="1">
      <c r="A223" s="55" t="s">
        <v>372</v>
      </c>
      <c r="B223" s="36" t="s">
        <v>327</v>
      </c>
      <c r="C223" s="33" t="s">
        <v>295</v>
      </c>
      <c r="D223" s="34" t="s">
        <v>41</v>
      </c>
      <c r="E223" s="39">
        <v>293</v>
      </c>
      <c r="F223" s="2"/>
      <c r="G223" s="91">
        <f t="shared" si="8"/>
        <v>0</v>
      </c>
      <c r="H223" s="97"/>
      <c r="I223" s="92"/>
      <c r="J223" s="92"/>
    </row>
    <row r="224" spans="1:10" s="5" customFormat="1" ht="30" customHeight="1">
      <c r="A224" s="55" t="s">
        <v>372</v>
      </c>
      <c r="B224" s="36" t="s">
        <v>328</v>
      </c>
      <c r="C224" s="33" t="s">
        <v>329</v>
      </c>
      <c r="D224" s="34" t="s">
        <v>41</v>
      </c>
      <c r="E224" s="39">
        <v>259</v>
      </c>
      <c r="F224" s="2"/>
      <c r="G224" s="91">
        <f t="shared" si="8"/>
        <v>0</v>
      </c>
      <c r="H224" s="97"/>
      <c r="I224" s="92"/>
      <c r="J224" s="92"/>
    </row>
    <row r="225" spans="1:10" s="5" customFormat="1" ht="30" customHeight="1">
      <c r="A225" s="55" t="s">
        <v>372</v>
      </c>
      <c r="B225" s="36" t="s">
        <v>330</v>
      </c>
      <c r="C225" s="33" t="s">
        <v>297</v>
      </c>
      <c r="D225" s="34" t="s">
        <v>41</v>
      </c>
      <c r="E225" s="39">
        <v>34</v>
      </c>
      <c r="F225" s="2"/>
      <c r="G225" s="91">
        <f t="shared" si="8"/>
        <v>0</v>
      </c>
      <c r="H225" s="97"/>
      <c r="I225" s="92"/>
      <c r="J225" s="92"/>
    </row>
    <row r="226" spans="1:10" s="5" customFormat="1" ht="30" customHeight="1">
      <c r="A226" s="55" t="s">
        <v>372</v>
      </c>
      <c r="B226" s="36" t="s">
        <v>331</v>
      </c>
      <c r="C226" s="33" t="s">
        <v>299</v>
      </c>
      <c r="D226" s="34" t="s">
        <v>44</v>
      </c>
      <c r="E226" s="39">
        <v>123</v>
      </c>
      <c r="F226" s="2"/>
      <c r="G226" s="91">
        <f t="shared" si="8"/>
        <v>0</v>
      </c>
      <c r="H226" s="97"/>
      <c r="I226" s="92"/>
      <c r="J226" s="92"/>
    </row>
    <row r="227" spans="1:10" s="5" customFormat="1" ht="30" customHeight="1">
      <c r="A227" s="55" t="s">
        <v>372</v>
      </c>
      <c r="B227" s="36" t="s">
        <v>332</v>
      </c>
      <c r="C227" s="33" t="s">
        <v>301</v>
      </c>
      <c r="D227" s="34" t="s">
        <v>41</v>
      </c>
      <c r="E227" s="39">
        <v>293</v>
      </c>
      <c r="F227" s="2"/>
      <c r="G227" s="91">
        <f t="shared" si="8"/>
        <v>0</v>
      </c>
      <c r="H227" s="97"/>
      <c r="I227" s="92"/>
      <c r="J227" s="92"/>
    </row>
    <row r="228" spans="1:10" s="5" customFormat="1" ht="30" customHeight="1">
      <c r="A228" s="55" t="s">
        <v>372</v>
      </c>
      <c r="B228" s="36" t="s">
        <v>333</v>
      </c>
      <c r="C228" s="33" t="s">
        <v>303</v>
      </c>
      <c r="D228" s="34" t="s">
        <v>41</v>
      </c>
      <c r="E228" s="39">
        <v>120</v>
      </c>
      <c r="F228" s="2"/>
      <c r="G228" s="91">
        <f t="shared" si="8"/>
        <v>0</v>
      </c>
      <c r="H228" s="97"/>
      <c r="I228" s="92"/>
      <c r="J228" s="92"/>
    </row>
    <row r="229" spans="1:10" s="5" customFormat="1" ht="30" customHeight="1">
      <c r="A229" s="55" t="s">
        <v>372</v>
      </c>
      <c r="B229" s="36" t="s">
        <v>334</v>
      </c>
      <c r="C229" s="33" t="s">
        <v>382</v>
      </c>
      <c r="D229" s="34" t="s">
        <v>47</v>
      </c>
      <c r="E229" s="39">
        <v>417</v>
      </c>
      <c r="F229" s="2"/>
      <c r="G229" s="91">
        <f t="shared" si="8"/>
        <v>0</v>
      </c>
      <c r="H229" s="97"/>
      <c r="I229" s="92"/>
      <c r="J229" s="92"/>
    </row>
    <row r="230" spans="1:10" s="5" customFormat="1" ht="30" customHeight="1">
      <c r="A230" s="55" t="s">
        <v>372</v>
      </c>
      <c r="B230" s="36" t="s">
        <v>336</v>
      </c>
      <c r="C230" s="33" t="s">
        <v>273</v>
      </c>
      <c r="D230" s="34" t="s">
        <v>41</v>
      </c>
      <c r="E230" s="39">
        <v>624</v>
      </c>
      <c r="F230" s="2"/>
      <c r="G230" s="91">
        <f t="shared" si="8"/>
        <v>0</v>
      </c>
      <c r="H230" s="97"/>
      <c r="I230" s="92"/>
      <c r="J230" s="92"/>
    </row>
    <row r="231" spans="1:10" s="5" customFormat="1" ht="30" customHeight="1">
      <c r="A231" s="55" t="s">
        <v>372</v>
      </c>
      <c r="B231" s="36" t="s">
        <v>337</v>
      </c>
      <c r="C231" s="33" t="s">
        <v>338</v>
      </c>
      <c r="D231" s="34" t="s">
        <v>41</v>
      </c>
      <c r="E231" s="39">
        <v>379</v>
      </c>
      <c r="F231" s="2"/>
      <c r="G231" s="91">
        <f t="shared" si="8"/>
        <v>0</v>
      </c>
      <c r="H231" s="97"/>
      <c r="I231" s="92"/>
      <c r="J231" s="92"/>
    </row>
    <row r="232" spans="1:10" s="5" customFormat="1" ht="30" customHeight="1">
      <c r="A232" s="55" t="s">
        <v>372</v>
      </c>
      <c r="B232" s="36" t="s">
        <v>339</v>
      </c>
      <c r="C232" s="33" t="s">
        <v>340</v>
      </c>
      <c r="D232" s="34" t="s">
        <v>41</v>
      </c>
      <c r="E232" s="39">
        <v>188</v>
      </c>
      <c r="F232" s="2"/>
      <c r="G232" s="91">
        <f t="shared" si="8"/>
        <v>0</v>
      </c>
      <c r="H232" s="97"/>
      <c r="I232" s="92"/>
      <c r="J232" s="92"/>
    </row>
    <row r="233" spans="1:10" s="5" customFormat="1" ht="30" customHeight="1">
      <c r="A233" s="55" t="s">
        <v>372</v>
      </c>
      <c r="B233" s="36" t="s">
        <v>341</v>
      </c>
      <c r="C233" s="33" t="s">
        <v>281</v>
      </c>
      <c r="D233" s="34" t="s">
        <v>44</v>
      </c>
      <c r="E233" s="39">
        <v>153</v>
      </c>
      <c r="F233" s="2"/>
      <c r="G233" s="91">
        <f t="shared" si="8"/>
        <v>0</v>
      </c>
      <c r="H233" s="97"/>
      <c r="I233" s="92"/>
      <c r="J233" s="92"/>
    </row>
    <row r="234" spans="1:10" s="5" customFormat="1" ht="30" customHeight="1">
      <c r="A234" s="55" t="s">
        <v>372</v>
      </c>
      <c r="B234" s="36" t="s">
        <v>342</v>
      </c>
      <c r="C234" s="33" t="s">
        <v>343</v>
      </c>
      <c r="D234" s="34" t="s">
        <v>41</v>
      </c>
      <c r="E234" s="39">
        <v>86</v>
      </c>
      <c r="F234" s="2"/>
      <c r="G234" s="91">
        <f t="shared" si="8"/>
        <v>0</v>
      </c>
      <c r="H234" s="97"/>
      <c r="I234" s="92"/>
      <c r="J234" s="92"/>
    </row>
    <row r="235" spans="1:10" s="5" customFormat="1" ht="30" customHeight="1">
      <c r="A235" s="55" t="s">
        <v>372</v>
      </c>
      <c r="B235" s="36" t="s">
        <v>344</v>
      </c>
      <c r="C235" s="33" t="s">
        <v>345</v>
      </c>
      <c r="D235" s="34" t="s">
        <v>44</v>
      </c>
      <c r="E235" s="39">
        <v>563</v>
      </c>
      <c r="F235" s="2"/>
      <c r="G235" s="91">
        <f t="shared" si="8"/>
        <v>0</v>
      </c>
      <c r="H235" s="97"/>
      <c r="I235" s="92"/>
      <c r="J235" s="92"/>
    </row>
    <row r="236" spans="1:10" s="5" customFormat="1" ht="30" customHeight="1">
      <c r="A236" s="55" t="s">
        <v>372</v>
      </c>
      <c r="B236" s="36" t="s">
        <v>346</v>
      </c>
      <c r="C236" s="33" t="s">
        <v>347</v>
      </c>
      <c r="D236" s="34" t="s">
        <v>44</v>
      </c>
      <c r="E236" s="57">
        <v>421</v>
      </c>
      <c r="F236" s="2"/>
      <c r="G236" s="91">
        <f t="shared" si="8"/>
        <v>0</v>
      </c>
      <c r="H236" s="97"/>
      <c r="I236" s="92"/>
      <c r="J236" s="92"/>
    </row>
    <row r="237" spans="1:10" s="5" customFormat="1" ht="30" customHeight="1">
      <c r="A237" s="55" t="s">
        <v>372</v>
      </c>
      <c r="B237" s="36" t="s">
        <v>348</v>
      </c>
      <c r="C237" s="68" t="s">
        <v>349</v>
      </c>
      <c r="D237" s="34" t="s">
        <v>44</v>
      </c>
      <c r="E237" s="39">
        <v>2761</v>
      </c>
      <c r="F237" s="2"/>
      <c r="G237" s="91">
        <f t="shared" si="8"/>
        <v>0</v>
      </c>
      <c r="H237" s="97"/>
      <c r="I237" s="92"/>
      <c r="J237" s="92"/>
    </row>
    <row r="238" spans="1:10" s="5" customFormat="1" ht="30" customHeight="1">
      <c r="A238" s="55" t="s">
        <v>372</v>
      </c>
      <c r="B238" s="36" t="s">
        <v>350</v>
      </c>
      <c r="C238" s="68" t="s">
        <v>351</v>
      </c>
      <c r="D238" s="34" t="s">
        <v>44</v>
      </c>
      <c r="E238" s="39">
        <v>3745</v>
      </c>
      <c r="F238" s="2"/>
      <c r="G238" s="91">
        <f t="shared" si="8"/>
        <v>0</v>
      </c>
      <c r="H238" s="97"/>
      <c r="I238" s="92"/>
      <c r="J238" s="92"/>
    </row>
    <row r="239" spans="1:10" s="5" customFormat="1" ht="30" customHeight="1">
      <c r="A239" s="55" t="s">
        <v>372</v>
      </c>
      <c r="B239" s="36" t="s">
        <v>352</v>
      </c>
      <c r="C239" s="33" t="s">
        <v>383</v>
      </c>
      <c r="D239" s="34" t="s">
        <v>47</v>
      </c>
      <c r="E239" s="39">
        <v>2070.1999999999998</v>
      </c>
      <c r="F239" s="2"/>
      <c r="G239" s="91">
        <f>ROUND((E239*F239),2)</f>
        <v>0</v>
      </c>
      <c r="H239" s="97"/>
      <c r="I239" s="92"/>
      <c r="J239" s="92"/>
    </row>
    <row r="240" spans="1:10" s="5" customFormat="1" ht="30" customHeight="1">
      <c r="A240" s="55" t="s">
        <v>372</v>
      </c>
      <c r="B240" s="36" t="s">
        <v>354</v>
      </c>
      <c r="C240" s="68" t="s">
        <v>355</v>
      </c>
      <c r="D240" s="34" t="s">
        <v>41</v>
      </c>
      <c r="E240" s="39">
        <v>115.5</v>
      </c>
      <c r="F240" s="2"/>
      <c r="G240" s="91">
        <f t="shared" si="8"/>
        <v>0</v>
      </c>
      <c r="H240" s="97"/>
      <c r="I240" s="92"/>
      <c r="J240" s="92"/>
    </row>
    <row r="241" spans="1:10" s="5" customFormat="1" ht="30" customHeight="1">
      <c r="A241" s="55" t="s">
        <v>372</v>
      </c>
      <c r="B241" s="36" t="s">
        <v>356</v>
      </c>
      <c r="C241" s="68" t="s">
        <v>357</v>
      </c>
      <c r="D241" s="34" t="s">
        <v>41</v>
      </c>
      <c r="E241" s="39">
        <v>3759</v>
      </c>
      <c r="F241" s="2"/>
      <c r="G241" s="91">
        <f t="shared" si="8"/>
        <v>0</v>
      </c>
      <c r="H241" s="97"/>
      <c r="I241" s="92"/>
      <c r="J241" s="92"/>
    </row>
    <row r="242" spans="1:10" s="5" customFormat="1" ht="30" customHeight="1">
      <c r="A242" s="55" t="s">
        <v>372</v>
      </c>
      <c r="B242" s="36" t="s">
        <v>358</v>
      </c>
      <c r="C242" s="33" t="s">
        <v>359</v>
      </c>
      <c r="D242" s="34" t="s">
        <v>41</v>
      </c>
      <c r="E242" s="39">
        <v>3759</v>
      </c>
      <c r="F242" s="2"/>
      <c r="G242" s="91">
        <f t="shared" si="8"/>
        <v>0</v>
      </c>
      <c r="H242" s="97"/>
      <c r="I242" s="92"/>
      <c r="J242" s="92"/>
    </row>
    <row r="243" spans="1:10" s="5" customFormat="1" ht="30" customHeight="1">
      <c r="A243" s="55" t="s">
        <v>372</v>
      </c>
      <c r="B243" s="36" t="s">
        <v>360</v>
      </c>
      <c r="C243" s="33" t="s">
        <v>361</v>
      </c>
      <c r="D243" s="34" t="s">
        <v>41</v>
      </c>
      <c r="E243" s="69">
        <v>220.1</v>
      </c>
      <c r="F243" s="2"/>
      <c r="G243" s="91">
        <f t="shared" si="8"/>
        <v>0</v>
      </c>
      <c r="H243" s="97"/>
      <c r="I243" s="92"/>
      <c r="J243" s="92"/>
    </row>
    <row r="244" spans="1:10" s="5" customFormat="1" ht="30" customHeight="1">
      <c r="A244" s="55" t="s">
        <v>372</v>
      </c>
      <c r="B244" s="36" t="s">
        <v>362</v>
      </c>
      <c r="C244" s="33" t="s">
        <v>363</v>
      </c>
      <c r="D244" s="34" t="s">
        <v>41</v>
      </c>
      <c r="E244" s="39">
        <v>4.2</v>
      </c>
      <c r="F244" s="2"/>
      <c r="G244" s="91">
        <f t="shared" si="8"/>
        <v>0</v>
      </c>
      <c r="H244" s="97"/>
      <c r="I244" s="92"/>
      <c r="J244" s="92"/>
    </row>
    <row r="245" spans="1:10" s="5" customFormat="1" ht="30" customHeight="1">
      <c r="A245" s="55" t="s">
        <v>372</v>
      </c>
      <c r="B245" s="36" t="s">
        <v>364</v>
      </c>
      <c r="C245" s="33" t="s">
        <v>365</v>
      </c>
      <c r="D245" s="34" t="s">
        <v>41</v>
      </c>
      <c r="E245" s="39">
        <v>3.3</v>
      </c>
      <c r="F245" s="2"/>
      <c r="G245" s="91">
        <f t="shared" si="8"/>
        <v>0</v>
      </c>
      <c r="H245" s="97"/>
      <c r="I245" s="92"/>
      <c r="J245" s="92"/>
    </row>
    <row r="246" spans="1:10" s="5" customFormat="1" ht="30" customHeight="1">
      <c r="A246" s="55" t="s">
        <v>372</v>
      </c>
      <c r="B246" s="36" t="s">
        <v>366</v>
      </c>
      <c r="C246" s="33" t="s">
        <v>367</v>
      </c>
      <c r="D246" s="34" t="s">
        <v>41</v>
      </c>
      <c r="E246" s="39">
        <v>78.400000000000006</v>
      </c>
      <c r="F246" s="2"/>
      <c r="G246" s="91">
        <f t="shared" si="8"/>
        <v>0</v>
      </c>
      <c r="H246" s="97"/>
      <c r="I246" s="92"/>
      <c r="J246" s="92"/>
    </row>
    <row r="247" spans="1:10" s="5" customFormat="1" ht="30" customHeight="1" thickBot="1">
      <c r="A247" s="55" t="s">
        <v>372</v>
      </c>
      <c r="B247" s="36" t="s">
        <v>368</v>
      </c>
      <c r="C247" s="33" t="s">
        <v>369</v>
      </c>
      <c r="D247" s="34" t="s">
        <v>41</v>
      </c>
      <c r="E247" s="39">
        <v>26.2</v>
      </c>
      <c r="F247" s="2"/>
      <c r="G247" s="91">
        <f t="shared" si="8"/>
        <v>0</v>
      </c>
      <c r="H247" s="97"/>
      <c r="I247" s="92"/>
      <c r="J247" s="92"/>
    </row>
    <row r="248" spans="1:10" s="5" customFormat="1" ht="30" customHeight="1" thickBot="1">
      <c r="A248" s="60" t="s">
        <v>372</v>
      </c>
      <c r="B248" s="45" t="s">
        <v>370</v>
      </c>
      <c r="C248" s="46" t="s">
        <v>371</v>
      </c>
      <c r="D248" s="70" t="s">
        <v>41</v>
      </c>
      <c r="E248" s="48">
        <v>108</v>
      </c>
      <c r="F248" s="2"/>
      <c r="G248" s="94">
        <f t="shared" si="8"/>
        <v>0</v>
      </c>
      <c r="H248" s="99" t="s">
        <v>384</v>
      </c>
      <c r="I248" s="100">
        <f>ROUND(SUM(G125:G248),2)</f>
        <v>1781413.13</v>
      </c>
      <c r="J248" s="92"/>
    </row>
    <row r="249" spans="1:10" s="5" customFormat="1" ht="30" customHeight="1">
      <c r="A249" s="51" t="s">
        <v>385</v>
      </c>
      <c r="B249" s="32" t="s">
        <v>386</v>
      </c>
      <c r="C249" s="71" t="s">
        <v>387</v>
      </c>
      <c r="D249" s="53" t="s">
        <v>15</v>
      </c>
      <c r="E249" s="62">
        <v>4</v>
      </c>
      <c r="F249" s="2">
        <v>4781.66</v>
      </c>
      <c r="G249" s="90">
        <f>ROUND((E249*F249),2)</f>
        <v>19126.64</v>
      </c>
      <c r="H249" s="95"/>
      <c r="I249" s="96"/>
      <c r="J249" s="92"/>
    </row>
    <row r="250" spans="1:10" s="5" customFormat="1" ht="30" customHeight="1">
      <c r="A250" s="55" t="s">
        <v>385</v>
      </c>
      <c r="B250" s="36" t="s">
        <v>388</v>
      </c>
      <c r="C250" s="33" t="s">
        <v>389</v>
      </c>
      <c r="D250" s="34" t="s">
        <v>15</v>
      </c>
      <c r="E250" s="39">
        <v>5</v>
      </c>
      <c r="F250" s="2">
        <v>306.61</v>
      </c>
      <c r="G250" s="91">
        <f t="shared" si="8"/>
        <v>1533.05</v>
      </c>
      <c r="H250" s="95"/>
      <c r="I250" s="96"/>
      <c r="J250" s="92"/>
    </row>
    <row r="251" spans="1:10" s="5" customFormat="1" ht="30" customHeight="1" thickBot="1">
      <c r="A251" s="55" t="s">
        <v>385</v>
      </c>
      <c r="B251" s="36" t="s">
        <v>390</v>
      </c>
      <c r="C251" s="68" t="s">
        <v>391</v>
      </c>
      <c r="D251" s="34" t="s">
        <v>15</v>
      </c>
      <c r="E251" s="39">
        <v>1</v>
      </c>
      <c r="F251" s="2">
        <v>431.12</v>
      </c>
      <c r="G251" s="91">
        <f t="shared" si="8"/>
        <v>431.12</v>
      </c>
      <c r="H251" s="95"/>
      <c r="I251" s="96"/>
      <c r="J251" s="92"/>
    </row>
    <row r="252" spans="1:10" s="5" customFormat="1" ht="30" customHeight="1" thickBot="1">
      <c r="A252" s="60" t="s">
        <v>385</v>
      </c>
      <c r="B252" s="45" t="s">
        <v>392</v>
      </c>
      <c r="C252" s="46" t="s">
        <v>393</v>
      </c>
      <c r="D252" s="70" t="s">
        <v>44</v>
      </c>
      <c r="E252" s="48">
        <v>190</v>
      </c>
      <c r="F252" s="2">
        <v>44.3</v>
      </c>
      <c r="G252" s="94">
        <f t="shared" si="8"/>
        <v>8417</v>
      </c>
      <c r="H252" s="99" t="s">
        <v>394</v>
      </c>
      <c r="I252" s="100">
        <f>ROUND(SUM(G249:G252),2)</f>
        <v>29507.81</v>
      </c>
      <c r="J252" s="92"/>
    </row>
    <row r="253" spans="1:10" s="4" customFormat="1" ht="30" customHeight="1">
      <c r="A253" s="51" t="s">
        <v>395</v>
      </c>
      <c r="B253" s="32" t="s">
        <v>396</v>
      </c>
      <c r="C253" s="52" t="s">
        <v>397</v>
      </c>
      <c r="D253" s="53" t="s">
        <v>44</v>
      </c>
      <c r="E253" s="62">
        <v>136</v>
      </c>
      <c r="F253" s="2">
        <v>38.9</v>
      </c>
      <c r="G253" s="90">
        <f t="shared" si="0"/>
        <v>5290.4</v>
      </c>
      <c r="H253" s="101"/>
      <c r="I253" s="10"/>
      <c r="J253" s="10"/>
    </row>
    <row r="254" spans="1:10" s="4" customFormat="1" ht="30" customHeight="1">
      <c r="A254" s="55" t="s">
        <v>395</v>
      </c>
      <c r="B254" s="36" t="s">
        <v>398</v>
      </c>
      <c r="C254" s="33" t="s">
        <v>399</v>
      </c>
      <c r="D254" s="34" t="s">
        <v>44</v>
      </c>
      <c r="E254" s="39">
        <v>64</v>
      </c>
      <c r="F254" s="2">
        <v>51.8</v>
      </c>
      <c r="G254" s="91">
        <f t="shared" si="0"/>
        <v>3315.2</v>
      </c>
      <c r="H254" s="101"/>
      <c r="I254" s="10"/>
      <c r="J254" s="10"/>
    </row>
    <row r="255" spans="1:10" s="4" customFormat="1" ht="30" customHeight="1">
      <c r="A255" s="55" t="s">
        <v>395</v>
      </c>
      <c r="B255" s="36" t="s">
        <v>400</v>
      </c>
      <c r="C255" s="33" t="s">
        <v>401</v>
      </c>
      <c r="D255" s="34" t="s">
        <v>44</v>
      </c>
      <c r="E255" s="39">
        <v>44</v>
      </c>
      <c r="F255" s="2">
        <v>43.1</v>
      </c>
      <c r="G255" s="91">
        <f t="shared" si="0"/>
        <v>1896.4</v>
      </c>
      <c r="H255" s="101"/>
      <c r="I255" s="10"/>
      <c r="J255" s="10"/>
    </row>
    <row r="256" spans="1:10" s="4" customFormat="1" ht="30" customHeight="1">
      <c r="A256" s="55" t="s">
        <v>395</v>
      </c>
      <c r="B256" s="36" t="s">
        <v>402</v>
      </c>
      <c r="C256" s="33" t="s">
        <v>403</v>
      </c>
      <c r="D256" s="34" t="s">
        <v>44</v>
      </c>
      <c r="E256" s="39">
        <v>24</v>
      </c>
      <c r="F256" s="2">
        <v>57.05</v>
      </c>
      <c r="G256" s="91">
        <f t="shared" si="0"/>
        <v>1369.2</v>
      </c>
      <c r="H256" s="101"/>
      <c r="I256" s="10"/>
      <c r="J256" s="10"/>
    </row>
    <row r="257" spans="1:10" s="4" customFormat="1" ht="30" customHeight="1">
      <c r="A257" s="55" t="s">
        <v>395</v>
      </c>
      <c r="B257" s="36" t="s">
        <v>404</v>
      </c>
      <c r="C257" s="33" t="s">
        <v>405</v>
      </c>
      <c r="D257" s="34" t="s">
        <v>44</v>
      </c>
      <c r="E257" s="39">
        <v>52</v>
      </c>
      <c r="F257" s="2">
        <v>76.5</v>
      </c>
      <c r="G257" s="91">
        <f t="shared" si="0"/>
        <v>3978</v>
      </c>
      <c r="H257" s="101"/>
      <c r="I257" s="10"/>
      <c r="J257" s="10"/>
    </row>
    <row r="258" spans="1:10" s="4" customFormat="1" ht="30" customHeight="1">
      <c r="A258" s="55" t="s">
        <v>395</v>
      </c>
      <c r="B258" s="36" t="s">
        <v>406</v>
      </c>
      <c r="C258" s="33" t="s">
        <v>407</v>
      </c>
      <c r="D258" s="34" t="s">
        <v>44</v>
      </c>
      <c r="E258" s="39">
        <v>24</v>
      </c>
      <c r="F258" s="2">
        <v>89.3</v>
      </c>
      <c r="G258" s="91">
        <f t="shared" si="0"/>
        <v>2143.1999999999998</v>
      </c>
      <c r="H258" s="101"/>
      <c r="I258" s="10"/>
      <c r="J258" s="10"/>
    </row>
    <row r="259" spans="1:10" s="4" customFormat="1" ht="30" customHeight="1">
      <c r="A259" s="55" t="s">
        <v>395</v>
      </c>
      <c r="B259" s="36" t="s">
        <v>408</v>
      </c>
      <c r="C259" s="33" t="s">
        <v>409</v>
      </c>
      <c r="D259" s="34" t="s">
        <v>15</v>
      </c>
      <c r="E259" s="39">
        <v>137</v>
      </c>
      <c r="F259" s="2">
        <v>21.5</v>
      </c>
      <c r="G259" s="91">
        <f t="shared" si="0"/>
        <v>2945.5</v>
      </c>
      <c r="H259" s="101"/>
      <c r="I259" s="10"/>
      <c r="J259" s="10"/>
    </row>
    <row r="260" spans="1:10" s="4" customFormat="1" ht="30" customHeight="1">
      <c r="A260" s="55" t="s">
        <v>395</v>
      </c>
      <c r="B260" s="36" t="s">
        <v>410</v>
      </c>
      <c r="C260" s="33" t="s">
        <v>411</v>
      </c>
      <c r="D260" s="34" t="s">
        <v>15</v>
      </c>
      <c r="E260" s="39">
        <v>62</v>
      </c>
      <c r="F260" s="2">
        <v>36.1</v>
      </c>
      <c r="G260" s="91">
        <f t="shared" si="0"/>
        <v>2238.1999999999998</v>
      </c>
      <c r="H260" s="101"/>
      <c r="I260" s="10"/>
      <c r="J260" s="10"/>
    </row>
    <row r="261" spans="1:10" s="4" customFormat="1" ht="30" customHeight="1">
      <c r="A261" s="55" t="s">
        <v>395</v>
      </c>
      <c r="B261" s="36" t="s">
        <v>412</v>
      </c>
      <c r="C261" s="72" t="s">
        <v>413</v>
      </c>
      <c r="D261" s="37" t="s">
        <v>44</v>
      </c>
      <c r="E261" s="39">
        <v>214.3</v>
      </c>
      <c r="F261" s="2">
        <v>20.8</v>
      </c>
      <c r="G261" s="91">
        <f t="shared" si="0"/>
        <v>4457.4399999999996</v>
      </c>
      <c r="H261" s="101"/>
      <c r="I261" s="10"/>
      <c r="J261" s="10"/>
    </row>
    <row r="262" spans="1:10" s="4" customFormat="1" ht="30" customHeight="1">
      <c r="A262" s="55" t="s">
        <v>395</v>
      </c>
      <c r="B262" s="36" t="s">
        <v>414</v>
      </c>
      <c r="C262" s="63" t="s">
        <v>415</v>
      </c>
      <c r="D262" s="34" t="s">
        <v>15</v>
      </c>
      <c r="E262" s="39">
        <v>92</v>
      </c>
      <c r="F262" s="2">
        <v>50.4</v>
      </c>
      <c r="G262" s="91">
        <f t="shared" si="0"/>
        <v>4636.8</v>
      </c>
      <c r="H262" s="101"/>
      <c r="I262" s="10"/>
      <c r="J262" s="10"/>
    </row>
    <row r="263" spans="1:10" s="4" customFormat="1" ht="30" customHeight="1">
      <c r="A263" s="55" t="s">
        <v>395</v>
      </c>
      <c r="B263" s="36" t="s">
        <v>416</v>
      </c>
      <c r="C263" s="63" t="s">
        <v>417</v>
      </c>
      <c r="D263" s="34" t="s">
        <v>15</v>
      </c>
      <c r="E263" s="39">
        <v>4</v>
      </c>
      <c r="F263" s="2">
        <v>115</v>
      </c>
      <c r="G263" s="91">
        <f t="shared" si="0"/>
        <v>460</v>
      </c>
      <c r="H263" s="101"/>
      <c r="I263" s="10"/>
      <c r="J263" s="10"/>
    </row>
    <row r="264" spans="1:10" s="4" customFormat="1" ht="30" customHeight="1">
      <c r="A264" s="55" t="s">
        <v>395</v>
      </c>
      <c r="B264" s="36" t="s">
        <v>418</v>
      </c>
      <c r="C264" s="33" t="s">
        <v>419</v>
      </c>
      <c r="D264" s="34" t="s">
        <v>15</v>
      </c>
      <c r="E264" s="39">
        <v>6</v>
      </c>
      <c r="F264" s="2">
        <v>86</v>
      </c>
      <c r="G264" s="91">
        <f t="shared" si="0"/>
        <v>516</v>
      </c>
      <c r="H264" s="101"/>
      <c r="I264" s="10"/>
      <c r="J264" s="10"/>
    </row>
    <row r="265" spans="1:10" s="4" customFormat="1" ht="30" customHeight="1">
      <c r="A265" s="55" t="s">
        <v>395</v>
      </c>
      <c r="B265" s="36" t="s">
        <v>420</v>
      </c>
      <c r="C265" s="73" t="s">
        <v>421</v>
      </c>
      <c r="D265" s="37" t="s">
        <v>41</v>
      </c>
      <c r="E265" s="39">
        <v>630</v>
      </c>
      <c r="F265" s="2">
        <v>17</v>
      </c>
      <c r="G265" s="91">
        <f t="shared" si="0"/>
        <v>10710</v>
      </c>
      <c r="H265" s="101"/>
      <c r="I265" s="10"/>
      <c r="J265" s="10"/>
    </row>
    <row r="266" spans="1:10" s="4" customFormat="1" ht="30" customHeight="1">
      <c r="A266" s="55" t="s">
        <v>395</v>
      </c>
      <c r="B266" s="36" t="s">
        <v>422</v>
      </c>
      <c r="C266" s="73" t="s">
        <v>423</v>
      </c>
      <c r="D266" s="37" t="s">
        <v>41</v>
      </c>
      <c r="E266" s="39">
        <v>25</v>
      </c>
      <c r="F266" s="2">
        <v>17</v>
      </c>
      <c r="G266" s="91">
        <f t="shared" si="0"/>
        <v>425</v>
      </c>
      <c r="H266" s="101"/>
      <c r="I266" s="10"/>
      <c r="J266" s="10"/>
    </row>
    <row r="267" spans="1:10" s="4" customFormat="1" ht="30" customHeight="1">
      <c r="A267" s="55" t="s">
        <v>395</v>
      </c>
      <c r="B267" s="36" t="s">
        <v>424</v>
      </c>
      <c r="C267" s="73" t="s">
        <v>425</v>
      </c>
      <c r="D267" s="37" t="s">
        <v>41</v>
      </c>
      <c r="E267" s="39">
        <v>108.7</v>
      </c>
      <c r="F267" s="2">
        <v>17</v>
      </c>
      <c r="G267" s="91">
        <f t="shared" si="0"/>
        <v>1847.9</v>
      </c>
      <c r="H267" s="101"/>
      <c r="I267" s="10"/>
      <c r="J267" s="10"/>
    </row>
    <row r="268" spans="1:10" s="4" customFormat="1" ht="30" customHeight="1">
      <c r="A268" s="55" t="s">
        <v>395</v>
      </c>
      <c r="B268" s="36" t="s">
        <v>426</v>
      </c>
      <c r="C268" s="73" t="s">
        <v>427</v>
      </c>
      <c r="D268" s="37" t="s">
        <v>41</v>
      </c>
      <c r="E268" s="39">
        <v>69.099999999999994</v>
      </c>
      <c r="F268" s="2">
        <v>17</v>
      </c>
      <c r="G268" s="91">
        <f t="shared" si="0"/>
        <v>1174.7</v>
      </c>
      <c r="H268" s="101"/>
      <c r="I268" s="10"/>
      <c r="J268" s="10"/>
    </row>
    <row r="269" spans="1:10" s="4" customFormat="1" ht="30" customHeight="1">
      <c r="A269" s="55" t="s">
        <v>395</v>
      </c>
      <c r="B269" s="36" t="s">
        <v>428</v>
      </c>
      <c r="C269" s="73" t="s">
        <v>429</v>
      </c>
      <c r="D269" s="37" t="s">
        <v>41</v>
      </c>
      <c r="E269" s="39">
        <v>16.600000000000001</v>
      </c>
      <c r="F269" s="2">
        <v>17</v>
      </c>
      <c r="G269" s="91">
        <f t="shared" si="0"/>
        <v>282.2</v>
      </c>
      <c r="H269" s="101"/>
      <c r="I269" s="10"/>
      <c r="J269" s="10"/>
    </row>
    <row r="270" spans="1:10" s="4" customFormat="1" ht="30" customHeight="1">
      <c r="A270" s="55" t="s">
        <v>395</v>
      </c>
      <c r="B270" s="36" t="s">
        <v>430</v>
      </c>
      <c r="C270" s="73" t="s">
        <v>431</v>
      </c>
      <c r="D270" s="37" t="s">
        <v>41</v>
      </c>
      <c r="E270" s="39">
        <v>4.5</v>
      </c>
      <c r="F270" s="2">
        <v>17</v>
      </c>
      <c r="G270" s="91">
        <f t="shared" si="0"/>
        <v>76.5</v>
      </c>
      <c r="H270" s="101"/>
      <c r="I270" s="10"/>
      <c r="J270" s="10"/>
    </row>
    <row r="271" spans="1:10" s="4" customFormat="1" ht="30" customHeight="1">
      <c r="A271" s="55" t="s">
        <v>395</v>
      </c>
      <c r="B271" s="36" t="s">
        <v>432</v>
      </c>
      <c r="C271" s="73" t="s">
        <v>433</v>
      </c>
      <c r="D271" s="37" t="s">
        <v>41</v>
      </c>
      <c r="E271" s="39">
        <v>12.4</v>
      </c>
      <c r="F271" s="2">
        <v>17</v>
      </c>
      <c r="G271" s="91">
        <f t="shared" si="0"/>
        <v>210.8</v>
      </c>
      <c r="H271" s="101"/>
      <c r="I271" s="10"/>
      <c r="J271" s="10"/>
    </row>
    <row r="272" spans="1:10" s="4" customFormat="1" ht="30" customHeight="1">
      <c r="A272" s="55" t="s">
        <v>395</v>
      </c>
      <c r="B272" s="36" t="s">
        <v>434</v>
      </c>
      <c r="C272" s="73" t="s">
        <v>435</v>
      </c>
      <c r="D272" s="37" t="s">
        <v>41</v>
      </c>
      <c r="E272" s="39">
        <v>34</v>
      </c>
      <c r="F272" s="2">
        <v>17</v>
      </c>
      <c r="G272" s="91">
        <f t="shared" si="0"/>
        <v>578</v>
      </c>
      <c r="H272" s="101"/>
      <c r="I272" s="10"/>
      <c r="J272" s="10"/>
    </row>
    <row r="273" spans="1:10" s="4" customFormat="1" ht="30" customHeight="1">
      <c r="A273" s="55" t="s">
        <v>395</v>
      </c>
      <c r="B273" s="36" t="s">
        <v>436</v>
      </c>
      <c r="C273" s="73" t="s">
        <v>437</v>
      </c>
      <c r="D273" s="37" t="s">
        <v>41</v>
      </c>
      <c r="E273" s="39">
        <v>9.9</v>
      </c>
      <c r="F273" s="2">
        <v>17</v>
      </c>
      <c r="G273" s="91">
        <f t="shared" si="0"/>
        <v>168.3</v>
      </c>
      <c r="H273" s="101"/>
      <c r="I273" s="10"/>
      <c r="J273" s="10"/>
    </row>
    <row r="274" spans="1:10" s="4" customFormat="1" ht="30" customHeight="1">
      <c r="A274" s="55" t="s">
        <v>395</v>
      </c>
      <c r="B274" s="36" t="s">
        <v>438</v>
      </c>
      <c r="C274" s="73" t="s">
        <v>439</v>
      </c>
      <c r="D274" s="37" t="s">
        <v>41</v>
      </c>
      <c r="E274" s="39">
        <v>18</v>
      </c>
      <c r="F274" s="2">
        <v>17</v>
      </c>
      <c r="G274" s="91">
        <f t="shared" si="0"/>
        <v>306</v>
      </c>
      <c r="H274" s="101"/>
      <c r="I274" s="10"/>
      <c r="J274" s="10"/>
    </row>
    <row r="275" spans="1:10" s="4" customFormat="1" ht="30" customHeight="1">
      <c r="A275" s="55" t="s">
        <v>395</v>
      </c>
      <c r="B275" s="36" t="s">
        <v>440</v>
      </c>
      <c r="C275" s="73" t="s">
        <v>441</v>
      </c>
      <c r="D275" s="37" t="s">
        <v>41</v>
      </c>
      <c r="E275" s="39">
        <v>7.2</v>
      </c>
      <c r="F275" s="2">
        <v>17</v>
      </c>
      <c r="G275" s="91">
        <f t="shared" si="0"/>
        <v>122.4</v>
      </c>
      <c r="H275" s="101"/>
      <c r="I275" s="10"/>
      <c r="J275" s="10"/>
    </row>
    <row r="276" spans="1:10" s="4" customFormat="1" ht="30" customHeight="1" thickBot="1">
      <c r="A276" s="55" t="s">
        <v>395</v>
      </c>
      <c r="B276" s="36" t="s">
        <v>442</v>
      </c>
      <c r="C276" s="73" t="s">
        <v>443</v>
      </c>
      <c r="D276" s="37" t="s">
        <v>41</v>
      </c>
      <c r="E276" s="39">
        <v>20</v>
      </c>
      <c r="F276" s="2">
        <v>17</v>
      </c>
      <c r="G276" s="91">
        <f t="shared" si="0"/>
        <v>340</v>
      </c>
      <c r="H276" s="101"/>
      <c r="I276" s="10"/>
      <c r="J276" s="10"/>
    </row>
    <row r="277" spans="1:10" s="4" customFormat="1" ht="30" customHeight="1">
      <c r="A277" s="55" t="s">
        <v>395</v>
      </c>
      <c r="B277" s="36" t="s">
        <v>444</v>
      </c>
      <c r="C277" s="73" t="s">
        <v>445</v>
      </c>
      <c r="D277" s="37" t="s">
        <v>41</v>
      </c>
      <c r="E277" s="39">
        <v>15</v>
      </c>
      <c r="F277" s="2">
        <v>115</v>
      </c>
      <c r="G277" s="91">
        <f t="shared" si="0"/>
        <v>1725</v>
      </c>
      <c r="H277" s="155" t="s">
        <v>446</v>
      </c>
      <c r="I277" s="153">
        <f>ROUND(SUM(G253:G278),2)</f>
        <v>54411.14</v>
      </c>
      <c r="J277" s="10"/>
    </row>
    <row r="278" spans="1:10" s="4" customFormat="1" ht="30" customHeight="1" thickBot="1">
      <c r="A278" s="74" t="s">
        <v>395</v>
      </c>
      <c r="B278" s="75" t="s">
        <v>447</v>
      </c>
      <c r="C278" s="76" t="s">
        <v>448</v>
      </c>
      <c r="D278" s="77" t="s">
        <v>15</v>
      </c>
      <c r="E278" s="78">
        <v>130</v>
      </c>
      <c r="F278" s="2">
        <v>24.6</v>
      </c>
      <c r="G278" s="102">
        <f t="shared" si="0"/>
        <v>3198</v>
      </c>
      <c r="H278" s="156"/>
      <c r="I278" s="154"/>
      <c r="J278" s="10"/>
    </row>
    <row r="279" spans="1:10" s="4" customFormat="1" ht="31.5" customHeight="1" thickBot="1">
      <c r="A279" s="79" t="s">
        <v>449</v>
      </c>
      <c r="B279" s="80" t="s">
        <v>450</v>
      </c>
      <c r="C279" s="81" t="s">
        <v>451</v>
      </c>
      <c r="D279" s="82" t="s">
        <v>47</v>
      </c>
      <c r="E279" s="83">
        <v>1761</v>
      </c>
      <c r="F279" s="2">
        <v>18</v>
      </c>
      <c r="G279" s="103">
        <f t="shared" ref="G279" si="9">ROUND((E279*F279),2)</f>
        <v>31698</v>
      </c>
      <c r="H279" s="95"/>
      <c r="I279" s="96"/>
      <c r="J279" s="10"/>
    </row>
    <row r="280" spans="1:10" s="4" customFormat="1" ht="60" customHeight="1" thickBot="1">
      <c r="A280" s="84" t="s">
        <v>449</v>
      </c>
      <c r="B280" s="85" t="s">
        <v>452</v>
      </c>
      <c r="C280" s="86" t="s">
        <v>453</v>
      </c>
      <c r="D280" s="78" t="s">
        <v>39</v>
      </c>
      <c r="E280" s="87">
        <v>1</v>
      </c>
      <c r="F280" s="2">
        <v>8000</v>
      </c>
      <c r="G280" s="102">
        <f t="shared" ref="G280" si="10">ROUND((E280*F280),2)</f>
        <v>8000</v>
      </c>
      <c r="H280" s="99" t="s">
        <v>454</v>
      </c>
      <c r="I280" s="100">
        <f>ROUND(SUM(G279:G280),2)</f>
        <v>39698</v>
      </c>
      <c r="J280" s="10"/>
    </row>
    <row r="281" spans="1:10" ht="44.25" customHeight="1" thickBot="1">
      <c r="A281" s="88"/>
      <c r="B281" s="88"/>
      <c r="C281" s="88"/>
      <c r="D281" s="89"/>
      <c r="E281" s="89"/>
      <c r="F281" s="23" t="s">
        <v>455</v>
      </c>
      <c r="G281" s="104">
        <f>SUM(G5:G280)</f>
        <v>2803279.0099999988</v>
      </c>
      <c r="H281" s="105"/>
      <c r="I281" s="96"/>
      <c r="J281" s="6"/>
    </row>
    <row r="282" spans="1:10" ht="20.25" customHeight="1">
      <c r="A282" s="17"/>
      <c r="B282" s="17"/>
      <c r="C282" s="16"/>
      <c r="D282" s="16"/>
      <c r="E282" s="20"/>
      <c r="F282" s="16"/>
      <c r="G282" s="15"/>
    </row>
  </sheetData>
  <sheetProtection algorithmName="SHA-512" hashValue="0DUA37A0N8SRrKjXj5IbHL/vNKgYdLstIfliwJ+C7VKM9xdORtQQuarba9vE7yYCQQArCIkHD147oBgMiqKimQ==" saltValue="Y2ojPCHCVhPO4nlwuNxVvw==" spinCount="100000" sheet="1" objects="1" scenarios="1"/>
  <mergeCells count="11">
    <mergeCell ref="I34:I35"/>
    <mergeCell ref="H58:H59"/>
    <mergeCell ref="I58:I59"/>
    <mergeCell ref="I277:I278"/>
    <mergeCell ref="H277:H278"/>
    <mergeCell ref="I123:I124"/>
    <mergeCell ref="A1:G1"/>
    <mergeCell ref="A3:G3"/>
    <mergeCell ref="H125:H194"/>
    <mergeCell ref="H34:H35"/>
    <mergeCell ref="H123:H124"/>
  </mergeCells>
  <phoneticPr fontId="8"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0F4C-DFB7-463A-9D95-22FF44C96484}">
  <dimension ref="A1:J21"/>
  <sheetViews>
    <sheetView zoomScale="60" zoomScaleNormal="60" workbookViewId="0">
      <selection activeCell="F25" sqref="F25"/>
    </sheetView>
  </sheetViews>
  <sheetFormatPr defaultColWidth="9.140625" defaultRowHeight="15"/>
  <cols>
    <col min="1" max="1" width="32.7109375" style="10" customWidth="1"/>
    <col min="2" max="2" width="8.28515625" style="10" bestFit="1" customWidth="1"/>
    <col min="3" max="3" width="77.28515625" style="7" customWidth="1"/>
    <col min="4" max="4" width="9.140625" style="6"/>
    <col min="5" max="5" width="16.28515625" style="6" customWidth="1"/>
    <col min="6" max="6" width="20.7109375" style="8" customWidth="1"/>
    <col min="7" max="7" width="14.7109375" style="6" customWidth="1"/>
    <col min="8" max="8" width="36.7109375" style="9" customWidth="1"/>
    <col min="9" max="9" width="16.140625" style="3" customWidth="1"/>
    <col min="10" max="16384" width="9.140625" style="3"/>
  </cols>
  <sheetData>
    <row r="1" spans="1:10" ht="40.15" customHeight="1">
      <c r="A1" s="142" t="s">
        <v>0</v>
      </c>
      <c r="B1" s="142"/>
      <c r="C1" s="142"/>
      <c r="D1" s="142"/>
      <c r="E1" s="142"/>
      <c r="F1" s="142"/>
      <c r="G1" s="142"/>
    </row>
    <row r="2" spans="1:10" ht="21.75" customHeight="1" thickBot="1">
      <c r="A2" s="1"/>
      <c r="B2" s="1"/>
      <c r="C2" s="1"/>
      <c r="D2" s="1"/>
      <c r="E2" s="18"/>
      <c r="F2" s="1"/>
      <c r="G2" s="1"/>
    </row>
    <row r="3" spans="1:10" ht="30" customHeight="1">
      <c r="A3" s="143" t="s">
        <v>456</v>
      </c>
      <c r="B3" s="143"/>
      <c r="C3" s="143"/>
      <c r="D3" s="143"/>
      <c r="E3" s="143"/>
      <c r="F3" s="143"/>
      <c r="G3" s="144"/>
    </row>
    <row r="4" spans="1:10" ht="50.45" customHeight="1" thickBot="1">
      <c r="A4" s="24" t="s">
        <v>2</v>
      </c>
      <c r="B4" s="24" t="s">
        <v>3</v>
      </c>
      <c r="C4" s="24" t="s">
        <v>4</v>
      </c>
      <c r="D4" s="24" t="s">
        <v>5</v>
      </c>
      <c r="E4" s="25" t="s">
        <v>6</v>
      </c>
      <c r="F4" s="26" t="s">
        <v>7</v>
      </c>
      <c r="G4" s="27" t="s">
        <v>8</v>
      </c>
      <c r="H4" s="31"/>
      <c r="I4" s="6"/>
      <c r="J4" s="6"/>
    </row>
    <row r="5" spans="1:10" ht="15" customHeight="1" thickBot="1">
      <c r="A5" s="51" t="s">
        <v>457</v>
      </c>
      <c r="B5" s="32" t="s">
        <v>10</v>
      </c>
      <c r="C5" s="106" t="s">
        <v>458</v>
      </c>
      <c r="D5" s="107" t="s">
        <v>44</v>
      </c>
      <c r="E5" s="107">
        <v>117</v>
      </c>
      <c r="F5" s="11">
        <v>10.96</v>
      </c>
      <c r="G5" s="90">
        <f t="shared" ref="G5:G9" si="0">ROUND((E5*F5),2)</f>
        <v>1282.32</v>
      </c>
      <c r="H5" s="31"/>
      <c r="I5" s="6"/>
      <c r="J5" s="6"/>
    </row>
    <row r="6" spans="1:10" ht="35.1" customHeight="1" thickBot="1">
      <c r="A6" s="55" t="s">
        <v>457</v>
      </c>
      <c r="B6" s="36" t="s">
        <v>13</v>
      </c>
      <c r="C6" s="108" t="s">
        <v>459</v>
      </c>
      <c r="D6" s="109" t="s">
        <v>15</v>
      </c>
      <c r="E6" s="109">
        <v>1</v>
      </c>
      <c r="F6" s="11">
        <v>259.63</v>
      </c>
      <c r="G6" s="91">
        <f t="shared" si="0"/>
        <v>259.63</v>
      </c>
      <c r="H6" s="31"/>
      <c r="I6" s="6"/>
      <c r="J6" s="6"/>
    </row>
    <row r="7" spans="1:10" ht="15" customHeight="1" thickBot="1">
      <c r="A7" s="55" t="s">
        <v>457</v>
      </c>
      <c r="B7" s="36" t="s">
        <v>16</v>
      </c>
      <c r="C7" s="110" t="s">
        <v>460</v>
      </c>
      <c r="D7" s="109" t="s">
        <v>15</v>
      </c>
      <c r="E7" s="109">
        <v>1</v>
      </c>
      <c r="F7" s="11">
        <v>251.85</v>
      </c>
      <c r="G7" s="91">
        <f t="shared" si="0"/>
        <v>251.85</v>
      </c>
      <c r="H7" s="31"/>
      <c r="I7" s="6"/>
      <c r="J7" s="6"/>
    </row>
    <row r="8" spans="1:10" ht="15" customHeight="1" thickBot="1">
      <c r="A8" s="55" t="s">
        <v>457</v>
      </c>
      <c r="B8" s="36" t="s">
        <v>18</v>
      </c>
      <c r="C8" s="110" t="s">
        <v>461</v>
      </c>
      <c r="D8" s="109" t="s">
        <v>39</v>
      </c>
      <c r="E8" s="109">
        <v>1</v>
      </c>
      <c r="F8" s="11">
        <v>249.85</v>
      </c>
      <c r="G8" s="91">
        <f t="shared" si="0"/>
        <v>249.85</v>
      </c>
      <c r="H8" s="31"/>
      <c r="I8" s="6"/>
      <c r="J8" s="6"/>
    </row>
    <row r="9" spans="1:10" ht="15" customHeight="1" thickBot="1">
      <c r="A9" s="55" t="s">
        <v>457</v>
      </c>
      <c r="B9" s="36" t="s">
        <v>20</v>
      </c>
      <c r="C9" s="110" t="s">
        <v>462</v>
      </c>
      <c r="D9" s="109" t="s">
        <v>15</v>
      </c>
      <c r="E9" s="109">
        <v>2</v>
      </c>
      <c r="F9" s="11">
        <v>32.950000000000003</v>
      </c>
      <c r="G9" s="91">
        <f t="shared" si="0"/>
        <v>65.900000000000006</v>
      </c>
      <c r="H9" s="31"/>
      <c r="I9" s="6"/>
      <c r="J9" s="6"/>
    </row>
    <row r="10" spans="1:10" ht="15" customHeight="1" thickBot="1">
      <c r="A10" s="55" t="s">
        <v>457</v>
      </c>
      <c r="B10" s="36" t="s">
        <v>22</v>
      </c>
      <c r="C10" s="110" t="s">
        <v>463</v>
      </c>
      <c r="D10" s="109" t="s">
        <v>15</v>
      </c>
      <c r="E10" s="109">
        <v>4</v>
      </c>
      <c r="F10" s="11">
        <v>8.5500000000000007</v>
      </c>
      <c r="G10" s="91">
        <f t="shared" ref="G10:G19" si="1">ROUND((E10*F10),2)</f>
        <v>34.200000000000003</v>
      </c>
      <c r="H10" s="149" t="s">
        <v>79</v>
      </c>
      <c r="I10" s="151">
        <f>ROUND(SUM(G5:G11),2)</f>
        <v>2172.31</v>
      </c>
      <c r="J10" s="6"/>
    </row>
    <row r="11" spans="1:10" ht="15" customHeight="1" thickBot="1">
      <c r="A11" s="74" t="s">
        <v>457</v>
      </c>
      <c r="B11" s="75" t="s">
        <v>24</v>
      </c>
      <c r="C11" s="111" t="s">
        <v>464</v>
      </c>
      <c r="D11" s="112" t="s">
        <v>15</v>
      </c>
      <c r="E11" s="112">
        <v>4</v>
      </c>
      <c r="F11" s="11">
        <v>7.14</v>
      </c>
      <c r="G11" s="102">
        <f t="shared" si="1"/>
        <v>28.56</v>
      </c>
      <c r="H11" s="150"/>
      <c r="I11" s="152"/>
      <c r="J11" s="6"/>
    </row>
    <row r="12" spans="1:10" s="4" customFormat="1" ht="15" customHeight="1" thickBot="1">
      <c r="A12" s="113" t="s">
        <v>465</v>
      </c>
      <c r="B12" s="114" t="s">
        <v>82</v>
      </c>
      <c r="C12" s="115" t="s">
        <v>466</v>
      </c>
      <c r="D12" s="116" t="s">
        <v>44</v>
      </c>
      <c r="E12" s="116">
        <v>147</v>
      </c>
      <c r="F12" s="11">
        <v>6.23</v>
      </c>
      <c r="G12" s="103">
        <f t="shared" si="1"/>
        <v>915.81</v>
      </c>
      <c r="H12" s="92"/>
      <c r="I12" s="10"/>
      <c r="J12" s="10"/>
    </row>
    <row r="13" spans="1:10" s="4" customFormat="1" ht="15" customHeight="1" thickBot="1">
      <c r="A13" s="117" t="s">
        <v>465</v>
      </c>
      <c r="B13" s="118" t="s">
        <v>84</v>
      </c>
      <c r="C13" s="119" t="s">
        <v>467</v>
      </c>
      <c r="D13" s="120" t="s">
        <v>44</v>
      </c>
      <c r="E13" s="120">
        <v>117</v>
      </c>
      <c r="F13" s="11">
        <v>2.4</v>
      </c>
      <c r="G13" s="91">
        <f t="shared" si="1"/>
        <v>280.8</v>
      </c>
      <c r="H13" s="92"/>
      <c r="I13" s="10"/>
      <c r="J13" s="10"/>
    </row>
    <row r="14" spans="1:10" s="4" customFormat="1" ht="15" customHeight="1" thickBot="1">
      <c r="A14" s="117" t="s">
        <v>465</v>
      </c>
      <c r="B14" s="118" t="s">
        <v>86</v>
      </c>
      <c r="C14" s="119" t="s">
        <v>468</v>
      </c>
      <c r="D14" s="120" t="s">
        <v>44</v>
      </c>
      <c r="E14" s="120">
        <v>30</v>
      </c>
      <c r="F14" s="11">
        <v>1.4</v>
      </c>
      <c r="G14" s="91">
        <f t="shared" si="1"/>
        <v>42</v>
      </c>
      <c r="H14" s="92"/>
      <c r="I14" s="10"/>
      <c r="J14" s="10"/>
    </row>
    <row r="15" spans="1:10" s="4" customFormat="1" ht="15" customHeight="1" thickBot="1">
      <c r="A15" s="117" t="s">
        <v>465</v>
      </c>
      <c r="B15" s="118" t="s">
        <v>88</v>
      </c>
      <c r="C15" s="119" t="s">
        <v>469</v>
      </c>
      <c r="D15" s="120" t="s">
        <v>15</v>
      </c>
      <c r="E15" s="120">
        <v>1</v>
      </c>
      <c r="F15" s="11">
        <v>395.62</v>
      </c>
      <c r="G15" s="91">
        <f t="shared" si="1"/>
        <v>395.62</v>
      </c>
      <c r="H15" s="92"/>
      <c r="I15" s="10"/>
      <c r="J15" s="10"/>
    </row>
    <row r="16" spans="1:10" s="4" customFormat="1" ht="15" customHeight="1" thickBot="1">
      <c r="A16" s="117" t="s">
        <v>465</v>
      </c>
      <c r="B16" s="118" t="s">
        <v>90</v>
      </c>
      <c r="C16" s="119" t="s">
        <v>470</v>
      </c>
      <c r="D16" s="120" t="s">
        <v>15</v>
      </c>
      <c r="E16" s="120">
        <v>4</v>
      </c>
      <c r="F16" s="11">
        <v>3.65</v>
      </c>
      <c r="G16" s="91">
        <f t="shared" si="1"/>
        <v>14.6</v>
      </c>
      <c r="H16" s="92"/>
      <c r="I16" s="10"/>
      <c r="J16" s="10"/>
    </row>
    <row r="17" spans="1:10" s="4" customFormat="1" ht="15" customHeight="1" thickBot="1">
      <c r="A17" s="117" t="s">
        <v>465</v>
      </c>
      <c r="B17" s="118" t="s">
        <v>92</v>
      </c>
      <c r="C17" s="119" t="s">
        <v>471</v>
      </c>
      <c r="D17" s="120" t="s">
        <v>15</v>
      </c>
      <c r="E17" s="120">
        <v>4</v>
      </c>
      <c r="F17" s="11">
        <v>4.25</v>
      </c>
      <c r="G17" s="91">
        <f t="shared" si="1"/>
        <v>17</v>
      </c>
      <c r="H17" s="92"/>
      <c r="I17" s="10"/>
      <c r="J17" s="10"/>
    </row>
    <row r="18" spans="1:10" s="4" customFormat="1" ht="15" customHeight="1" thickBot="1">
      <c r="A18" s="117" t="s">
        <v>465</v>
      </c>
      <c r="B18" s="118" t="s">
        <v>94</v>
      </c>
      <c r="C18" s="68" t="s">
        <v>472</v>
      </c>
      <c r="D18" s="120" t="s">
        <v>44</v>
      </c>
      <c r="E18" s="120">
        <v>147</v>
      </c>
      <c r="F18" s="11">
        <v>2.4</v>
      </c>
      <c r="G18" s="91">
        <f t="shared" si="1"/>
        <v>352.8</v>
      </c>
      <c r="H18" s="149" t="s">
        <v>128</v>
      </c>
      <c r="I18" s="151">
        <f>ROUND(SUM(G12:G19),2)</f>
        <v>2031.18</v>
      </c>
      <c r="J18" s="10"/>
    </row>
    <row r="19" spans="1:10" s="4" customFormat="1" ht="15" customHeight="1" thickBot="1">
      <c r="A19" s="121" t="s">
        <v>465</v>
      </c>
      <c r="B19" s="122" t="s">
        <v>96</v>
      </c>
      <c r="C19" s="123" t="s">
        <v>473</v>
      </c>
      <c r="D19" s="124" t="s">
        <v>15</v>
      </c>
      <c r="E19" s="125">
        <v>1</v>
      </c>
      <c r="F19" s="11">
        <v>12.55</v>
      </c>
      <c r="G19" s="102">
        <f t="shared" si="1"/>
        <v>12.55</v>
      </c>
      <c r="H19" s="150"/>
      <c r="I19" s="152"/>
      <c r="J19" s="10"/>
    </row>
    <row r="20" spans="1:10" ht="44.25" customHeight="1" thickBot="1">
      <c r="A20" s="88"/>
      <c r="B20" s="88"/>
      <c r="C20" s="88"/>
      <c r="D20" s="89"/>
      <c r="E20" s="89"/>
      <c r="F20" s="23" t="s">
        <v>474</v>
      </c>
      <c r="G20" s="104">
        <f>SUM(G5:G19)</f>
        <v>4203.49</v>
      </c>
      <c r="H20" s="105"/>
      <c r="I20" s="96"/>
      <c r="J20" s="6"/>
    </row>
    <row r="21" spans="1:10" ht="20.25" customHeight="1">
      <c r="A21" s="17"/>
      <c r="B21" s="17"/>
      <c r="C21" s="16"/>
      <c r="D21" s="16"/>
      <c r="E21" s="20"/>
      <c r="F21" s="16"/>
      <c r="G21" s="15"/>
    </row>
  </sheetData>
  <sheetProtection algorithmName="SHA-512" hashValue="5Pp7GOQ2IwjsVaa6V5csFjrF8w2uIn7Zch7wl8WITvdYavP5gdC5t4efx6hvvyL6sHvg2ErwQUdm2MIgTX7QaQ==" saltValue="rEzRynl0RVBOq0ZPEdGs9g==" spinCount="100000" sheet="1" objects="1" scenarios="1"/>
  <mergeCells count="6">
    <mergeCell ref="I18:I19"/>
    <mergeCell ref="H18:H19"/>
    <mergeCell ref="A1:G1"/>
    <mergeCell ref="A3:G3"/>
    <mergeCell ref="H10:H11"/>
    <mergeCell ref="I10:I1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51C0-4801-4013-8C87-0A4C7CF72AD2}">
  <dimension ref="A1:J17"/>
  <sheetViews>
    <sheetView zoomScale="60" zoomScaleNormal="60" workbookViewId="0">
      <selection activeCell="F5" sqref="F5:F15"/>
    </sheetView>
  </sheetViews>
  <sheetFormatPr defaultColWidth="9.140625" defaultRowHeight="15"/>
  <cols>
    <col min="1" max="1" width="32.7109375" style="10" customWidth="1"/>
    <col min="2" max="2" width="8.28515625" style="10" bestFit="1" customWidth="1"/>
    <col min="3" max="3" width="77.28515625" style="7" customWidth="1"/>
    <col min="4" max="4" width="9.140625" style="6"/>
    <col min="5" max="5" width="16.28515625" style="6" customWidth="1"/>
    <col min="6" max="6" width="20.7109375" style="8" customWidth="1"/>
    <col min="7" max="7" width="14.7109375" style="6" customWidth="1"/>
    <col min="8" max="8" width="36.7109375" style="9" customWidth="1"/>
    <col min="9" max="9" width="16.140625" style="3" customWidth="1"/>
    <col min="10" max="16384" width="9.140625" style="3"/>
  </cols>
  <sheetData>
    <row r="1" spans="1:10" ht="40.15" customHeight="1">
      <c r="A1" s="142" t="s">
        <v>0</v>
      </c>
      <c r="B1" s="142"/>
      <c r="C1" s="142"/>
      <c r="D1" s="142"/>
      <c r="E1" s="142"/>
      <c r="F1" s="142"/>
      <c r="G1" s="142"/>
    </row>
    <row r="2" spans="1:10" ht="21.75" customHeight="1" thickBot="1">
      <c r="A2" s="1"/>
      <c r="B2" s="1"/>
      <c r="C2" s="1"/>
      <c r="D2" s="1"/>
      <c r="E2" s="18"/>
      <c r="F2" s="1"/>
      <c r="G2" s="1"/>
    </row>
    <row r="3" spans="1:10" ht="30" customHeight="1">
      <c r="A3" s="143" t="s">
        <v>475</v>
      </c>
      <c r="B3" s="143"/>
      <c r="C3" s="143"/>
      <c r="D3" s="143"/>
      <c r="E3" s="143"/>
      <c r="F3" s="143"/>
      <c r="G3" s="144"/>
    </row>
    <row r="4" spans="1:10" ht="50.45" customHeight="1" thickBot="1">
      <c r="A4" s="24" t="s">
        <v>2</v>
      </c>
      <c r="B4" s="24" t="s">
        <v>3</v>
      </c>
      <c r="C4" s="24" t="s">
        <v>4</v>
      </c>
      <c r="D4" s="24" t="s">
        <v>5</v>
      </c>
      <c r="E4" s="25" t="s">
        <v>6</v>
      </c>
      <c r="F4" s="26" t="s">
        <v>7</v>
      </c>
      <c r="G4" s="27" t="s">
        <v>8</v>
      </c>
      <c r="H4" s="31"/>
      <c r="I4" s="6"/>
      <c r="J4" s="6"/>
    </row>
    <row r="5" spans="1:10" ht="15" customHeight="1" thickBot="1">
      <c r="A5" s="51" t="s">
        <v>476</v>
      </c>
      <c r="B5" s="32" t="s">
        <v>10</v>
      </c>
      <c r="C5" s="126" t="s">
        <v>477</v>
      </c>
      <c r="D5" s="127" t="s">
        <v>478</v>
      </c>
      <c r="E5" s="127">
        <v>60</v>
      </c>
      <c r="F5" s="11">
        <v>20.71</v>
      </c>
      <c r="G5" s="90">
        <f t="shared" ref="G5:G15" si="0">ROUND((E5*F5),2)</f>
        <v>1242.5999999999999</v>
      </c>
      <c r="H5" s="31"/>
      <c r="I5" s="6"/>
      <c r="J5" s="6"/>
    </row>
    <row r="6" spans="1:10" ht="30" customHeight="1" thickBot="1">
      <c r="A6" s="55" t="s">
        <v>476</v>
      </c>
      <c r="B6" s="36" t="s">
        <v>13</v>
      </c>
      <c r="C6" s="128" t="s">
        <v>479</v>
      </c>
      <c r="D6" s="129" t="s">
        <v>44</v>
      </c>
      <c r="E6" s="130">
        <v>60.8</v>
      </c>
      <c r="F6" s="11">
        <v>105.5</v>
      </c>
      <c r="G6" s="91">
        <f t="shared" si="0"/>
        <v>6414.4</v>
      </c>
      <c r="H6" s="31"/>
      <c r="I6" s="6"/>
      <c r="J6" s="6"/>
    </row>
    <row r="7" spans="1:10" ht="30" customHeight="1" thickBot="1">
      <c r="A7" s="55" t="s">
        <v>476</v>
      </c>
      <c r="B7" s="36" t="s">
        <v>16</v>
      </c>
      <c r="C7" s="128" t="s">
        <v>480</v>
      </c>
      <c r="D7" s="129" t="s">
        <v>44</v>
      </c>
      <c r="E7" s="130">
        <v>21.5</v>
      </c>
      <c r="F7" s="11">
        <v>120.76</v>
      </c>
      <c r="G7" s="91">
        <f t="shared" si="0"/>
        <v>2596.34</v>
      </c>
      <c r="H7" s="31"/>
      <c r="I7" s="6"/>
      <c r="J7" s="6"/>
    </row>
    <row r="8" spans="1:10" ht="30" customHeight="1" thickBot="1">
      <c r="A8" s="55" t="s">
        <v>476</v>
      </c>
      <c r="B8" s="36" t="s">
        <v>18</v>
      </c>
      <c r="C8" s="128" t="s">
        <v>481</v>
      </c>
      <c r="D8" s="129" t="s">
        <v>44</v>
      </c>
      <c r="E8" s="130">
        <v>21</v>
      </c>
      <c r="F8" s="11">
        <v>135.29</v>
      </c>
      <c r="G8" s="91">
        <f t="shared" si="0"/>
        <v>2841.09</v>
      </c>
      <c r="H8" s="31"/>
      <c r="I8" s="6"/>
      <c r="J8" s="6"/>
    </row>
    <row r="9" spans="1:10" ht="15" customHeight="1" thickBot="1">
      <c r="A9" s="55" t="s">
        <v>476</v>
      </c>
      <c r="B9" s="36" t="s">
        <v>20</v>
      </c>
      <c r="C9" s="128" t="s">
        <v>482</v>
      </c>
      <c r="D9" s="129" t="s">
        <v>15</v>
      </c>
      <c r="E9" s="129">
        <v>3</v>
      </c>
      <c r="F9" s="11">
        <v>479.74</v>
      </c>
      <c r="G9" s="91">
        <f t="shared" si="0"/>
        <v>1439.22</v>
      </c>
      <c r="H9" s="31"/>
      <c r="I9" s="6"/>
      <c r="J9" s="6"/>
    </row>
    <row r="10" spans="1:10" ht="15" customHeight="1" thickBot="1">
      <c r="A10" s="55" t="s">
        <v>476</v>
      </c>
      <c r="B10" s="36" t="s">
        <v>22</v>
      </c>
      <c r="C10" s="128" t="s">
        <v>483</v>
      </c>
      <c r="D10" s="129" t="s">
        <v>484</v>
      </c>
      <c r="E10" s="129">
        <v>5</v>
      </c>
      <c r="F10" s="11">
        <v>479.74</v>
      </c>
      <c r="G10" s="91">
        <f t="shared" si="0"/>
        <v>2398.6999999999998</v>
      </c>
      <c r="H10" s="31"/>
      <c r="I10" s="6"/>
      <c r="J10" s="6"/>
    </row>
    <row r="11" spans="1:10" ht="15" customHeight="1" thickBot="1">
      <c r="A11" s="55" t="s">
        <v>476</v>
      </c>
      <c r="B11" s="36" t="s">
        <v>24</v>
      </c>
      <c r="C11" s="128" t="s">
        <v>485</v>
      </c>
      <c r="D11" s="129" t="s">
        <v>478</v>
      </c>
      <c r="E11" s="129">
        <v>30</v>
      </c>
      <c r="F11" s="11">
        <v>32.35</v>
      </c>
      <c r="G11" s="91">
        <f t="shared" si="0"/>
        <v>970.5</v>
      </c>
      <c r="H11" s="31"/>
      <c r="I11" s="6"/>
      <c r="J11" s="6"/>
    </row>
    <row r="12" spans="1:10" ht="15" customHeight="1" thickBot="1">
      <c r="A12" s="55" t="s">
        <v>476</v>
      </c>
      <c r="B12" s="36" t="s">
        <v>26</v>
      </c>
      <c r="C12" s="128" t="s">
        <v>486</v>
      </c>
      <c r="D12" s="129" t="s">
        <v>487</v>
      </c>
      <c r="E12" s="129">
        <v>2</v>
      </c>
      <c r="F12" s="11">
        <v>23.99</v>
      </c>
      <c r="G12" s="91">
        <f t="shared" si="0"/>
        <v>47.98</v>
      </c>
      <c r="H12" s="31"/>
      <c r="I12" s="6"/>
      <c r="J12" s="6"/>
    </row>
    <row r="13" spans="1:10" ht="15" customHeight="1" thickBot="1">
      <c r="A13" s="55" t="s">
        <v>476</v>
      </c>
      <c r="B13" s="36" t="s">
        <v>28</v>
      </c>
      <c r="C13" s="128" t="s">
        <v>488</v>
      </c>
      <c r="D13" s="129" t="s">
        <v>15</v>
      </c>
      <c r="E13" s="129">
        <v>2</v>
      </c>
      <c r="F13" s="11">
        <v>39.479999999999997</v>
      </c>
      <c r="G13" s="91">
        <f>ROUND((E13*F13),2)</f>
        <v>78.959999999999994</v>
      </c>
      <c r="H13" s="31"/>
      <c r="I13" s="6"/>
      <c r="J13" s="6"/>
    </row>
    <row r="14" spans="1:10" ht="15" customHeight="1" thickBot="1">
      <c r="A14" s="55" t="s">
        <v>476</v>
      </c>
      <c r="B14" s="36" t="s">
        <v>30</v>
      </c>
      <c r="C14" s="128" t="s">
        <v>489</v>
      </c>
      <c r="D14" s="129" t="s">
        <v>490</v>
      </c>
      <c r="E14" s="129">
        <v>1</v>
      </c>
      <c r="F14" s="11">
        <v>25.64</v>
      </c>
      <c r="G14" s="91">
        <f t="shared" si="0"/>
        <v>25.64</v>
      </c>
      <c r="H14" s="149" t="s">
        <v>79</v>
      </c>
      <c r="I14" s="151">
        <f>ROUND(SUM(G5:G15),2)</f>
        <v>19019.78</v>
      </c>
      <c r="J14" s="6"/>
    </row>
    <row r="15" spans="1:10" ht="15" customHeight="1" thickBot="1">
      <c r="A15" s="74" t="s">
        <v>476</v>
      </c>
      <c r="B15" s="75" t="s">
        <v>32</v>
      </c>
      <c r="C15" s="131" t="s">
        <v>491</v>
      </c>
      <c r="D15" s="132" t="s">
        <v>490</v>
      </c>
      <c r="E15" s="132">
        <v>3</v>
      </c>
      <c r="F15" s="11">
        <v>321.45</v>
      </c>
      <c r="G15" s="102">
        <f t="shared" si="0"/>
        <v>964.35</v>
      </c>
      <c r="H15" s="150"/>
      <c r="I15" s="152"/>
      <c r="J15" s="6"/>
    </row>
    <row r="16" spans="1:10" ht="44.25" customHeight="1" thickBot="1">
      <c r="A16" s="88"/>
      <c r="B16" s="88"/>
      <c r="C16" s="88"/>
      <c r="D16" s="89"/>
      <c r="E16" s="89"/>
      <c r="F16" s="23" t="s">
        <v>492</v>
      </c>
      <c r="G16" s="104">
        <f>SUM(G5:G15)</f>
        <v>19019.779999999995</v>
      </c>
      <c r="H16" s="105"/>
      <c r="I16" s="96"/>
      <c r="J16" s="6"/>
    </row>
    <row r="17" spans="1:9" ht="20.25" customHeight="1">
      <c r="A17" s="17"/>
      <c r="B17" s="17"/>
      <c r="C17" s="16"/>
      <c r="D17" s="16"/>
      <c r="E17" s="20"/>
      <c r="F17" s="16"/>
      <c r="G17" s="15"/>
      <c r="H17" s="31"/>
      <c r="I17" s="6"/>
    </row>
  </sheetData>
  <sheetProtection algorithmName="SHA-512" hashValue="CZtAaoY74F9+qeisMyvq6uBAiIByEWXac0GmcMZtN9O/6xb1R7CqR2KFd7B9e+ZWB/A273yAdBj59mGDAk4L8A==" saltValue="KPiMNBHSCybo4U+H1Orkuw==" spinCount="100000" sheet="1" objects="1" scenarios="1"/>
  <mergeCells count="4">
    <mergeCell ref="A1:G1"/>
    <mergeCell ref="A3:G3"/>
    <mergeCell ref="H14:H15"/>
    <mergeCell ref="I14:I15"/>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EEB5D-F991-4A5E-AB74-5A8340D594BD}">
  <dimension ref="A1:G15"/>
  <sheetViews>
    <sheetView tabSelected="1" zoomScale="115" zoomScaleNormal="115" workbookViewId="0">
      <selection activeCell="F5" sqref="F5"/>
    </sheetView>
  </sheetViews>
  <sheetFormatPr defaultRowHeight="15"/>
  <cols>
    <col min="1" max="1" width="11.7109375" customWidth="1"/>
    <col min="2" max="2" width="51.28515625" customWidth="1"/>
    <col min="3" max="3" width="20.85546875" customWidth="1"/>
    <col min="4" max="4" width="23.85546875" customWidth="1"/>
  </cols>
  <sheetData>
    <row r="1" spans="1:7" ht="57.75" customHeight="1">
      <c r="A1" s="159" t="s">
        <v>0</v>
      </c>
      <c r="B1" s="159"/>
      <c r="C1" s="159"/>
      <c r="D1" s="22"/>
      <c r="E1" s="22"/>
      <c r="F1" s="22"/>
      <c r="G1" s="22"/>
    </row>
    <row r="2" spans="1:7">
      <c r="A2" s="160" t="s">
        <v>493</v>
      </c>
      <c r="B2" s="160"/>
      <c r="C2" s="160"/>
    </row>
    <row r="3" spans="1:7" ht="25.5">
      <c r="A3" s="133" t="s">
        <v>494</v>
      </c>
      <c r="B3" s="133" t="s">
        <v>495</v>
      </c>
      <c r="C3" s="133" t="s">
        <v>496</v>
      </c>
    </row>
    <row r="4" spans="1:7">
      <c r="A4" s="134">
        <v>1</v>
      </c>
      <c r="B4" s="135" t="s">
        <v>497</v>
      </c>
      <c r="C4" s="136">
        <f>'1. S'!G281</f>
        <v>2803279.0099999988</v>
      </c>
    </row>
    <row r="5" spans="1:7">
      <c r="A5" s="134">
        <v>5</v>
      </c>
      <c r="B5" s="135" t="s">
        <v>498</v>
      </c>
      <c r="C5" s="136">
        <f>'2. ER'!G20</f>
        <v>4203.49</v>
      </c>
    </row>
    <row r="6" spans="1:7">
      <c r="A6" s="134">
        <v>3</v>
      </c>
      <c r="B6" s="135" t="s">
        <v>499</v>
      </c>
      <c r="C6" s="136">
        <f>'3. MS'!G16</f>
        <v>19019.779999999995</v>
      </c>
    </row>
    <row r="7" spans="1:7" ht="38.25">
      <c r="A7" s="133" t="s">
        <v>500</v>
      </c>
      <c r="B7" s="137" t="s">
        <v>501</v>
      </c>
      <c r="C7" s="138">
        <f>ROUND(SUM(C4:C6),2)</f>
        <v>2826502.28</v>
      </c>
    </row>
    <row r="8" spans="1:7">
      <c r="A8" s="139"/>
      <c r="B8" s="139"/>
      <c r="C8" s="139"/>
    </row>
    <row r="9" spans="1:7" ht="58.5" customHeight="1">
      <c r="A9" s="161" t="s">
        <v>502</v>
      </c>
      <c r="B9" s="161"/>
      <c r="C9" s="161"/>
    </row>
    <row r="10" spans="1:7">
      <c r="A10" s="140"/>
      <c r="B10" s="140"/>
      <c r="C10" s="140"/>
    </row>
    <row r="11" spans="1:7">
      <c r="A11" s="139"/>
      <c r="B11" s="139"/>
      <c r="C11" s="141" t="s">
        <v>503</v>
      </c>
    </row>
    <row r="12" spans="1:7" ht="3.95" customHeight="1">
      <c r="A12" s="139"/>
      <c r="B12" s="139"/>
      <c r="C12" s="139"/>
    </row>
    <row r="13" spans="1:7" ht="291.75" customHeight="1">
      <c r="A13" s="157" t="s">
        <v>504</v>
      </c>
      <c r="B13" s="158"/>
      <c r="C13" s="158"/>
    </row>
    <row r="14" spans="1:7" ht="136.9" customHeight="1">
      <c r="A14" s="162" t="s">
        <v>505</v>
      </c>
      <c r="B14" s="163"/>
      <c r="C14" s="163"/>
    </row>
    <row r="15" spans="1:7" ht="66" customHeight="1">
      <c r="A15" s="157" t="s">
        <v>506</v>
      </c>
      <c r="B15" s="158"/>
      <c r="C15" s="158"/>
    </row>
  </sheetData>
  <sheetProtection algorithmName="SHA-512" hashValue="Ev7O1CqkZknk9an5dnquNOqGAl36i4DtnXaevAZ0ngJR3E4b85xnDSqEmMYfIWF+YJxDTLfeaRTWY4k/YQGSEw==" saltValue="EcXIztvnjJiLdtlE2EZ9Xw==" spinCount="100000" sheet="1" objects="1" scenarios="1"/>
  <mergeCells count="6">
    <mergeCell ref="A15:C15"/>
    <mergeCell ref="A1:C1"/>
    <mergeCell ref="A2:C2"/>
    <mergeCell ref="A9:C9"/>
    <mergeCell ref="A13:C13"/>
    <mergeCell ref="A14:C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667095-2462-4b9d-ac99-fb7dcc1d1e30">
      <Terms xmlns="http://schemas.microsoft.com/office/infopath/2007/PartnerControls"/>
    </lcf76f155ced4ddcb4097134ff3c332f>
    <TaxCatchAll xmlns="483828b8-123c-4286-9af1-8c814e0ee5a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C8AE82F6374DD4E867678B630CDE7F7" ma:contentTypeVersion="15" ma:contentTypeDescription="Kurkite naują dokumentą." ma:contentTypeScope="" ma:versionID="22e3684f8cc342f6eb39be73af4e4d92">
  <xsd:schema xmlns:xsd="http://www.w3.org/2001/XMLSchema" xmlns:xs="http://www.w3.org/2001/XMLSchema" xmlns:p="http://schemas.microsoft.com/office/2006/metadata/properties" xmlns:ns2="483828b8-123c-4286-9af1-8c814e0ee5a7" xmlns:ns3="8d667095-2462-4b9d-ac99-fb7dcc1d1e30" targetNamespace="http://schemas.microsoft.com/office/2006/metadata/properties" ma:root="true" ma:fieldsID="06877fbeb329e9de408b32b31f2e5c4d" ns2:_="" ns3:_="">
    <xsd:import namespace="483828b8-123c-4286-9af1-8c814e0ee5a7"/>
    <xsd:import namespace="8d667095-2462-4b9d-ac99-fb7dcc1d1e3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828b8-123c-4286-9af1-8c814e0ee5a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0a97f43f-1ad9-45fd-bfd0-f4c3e5058e75}" ma:internalName="TaxCatchAll" ma:showField="CatchAllData" ma:web="483828b8-123c-4286-9af1-8c814e0ee5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667095-2462-4b9d-ac99-fb7dcc1d1e3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8BEB5-7FA3-476D-A47D-0305845045D8}">
  <ds:schemaRefs>
    <ds:schemaRef ds:uri="http://schemas.microsoft.com/sharepoint/v3/contenttype/forms"/>
  </ds:schemaRefs>
</ds:datastoreItem>
</file>

<file path=customXml/itemProps2.xml><?xml version="1.0" encoding="utf-8"?>
<ds:datastoreItem xmlns:ds="http://schemas.openxmlformats.org/officeDocument/2006/customXml" ds:itemID="{CB78CA7A-900C-472B-9133-E97C3570DABC}">
  <ds:schemaRefs>
    <ds:schemaRef ds:uri="http://schemas.microsoft.com/office/2006/metadata/properties"/>
    <ds:schemaRef ds:uri="http://schemas.microsoft.com/office/infopath/2007/PartnerControls"/>
    <ds:schemaRef ds:uri="d490cdd6-07a9-441e-9dcf-c038f999323a"/>
    <ds:schemaRef ds:uri="a931e33f-e39b-46a4-bdb0-0fdf918434ff"/>
  </ds:schemaRefs>
</ds:datastoreItem>
</file>

<file path=customXml/itemProps3.xml><?xml version="1.0" encoding="utf-8"?>
<ds:datastoreItem xmlns:ds="http://schemas.openxmlformats.org/officeDocument/2006/customXml" ds:itemID="{C5221E34-6980-4000-8163-4E1FF3AAA9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vt:lpstr>
      <vt:lpstr>2. ER</vt:lpstr>
      <vt:lpstr>3. MS</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TRAKUMAS Darius</cp:lastModifiedBy>
  <cp:revision/>
  <dcterms:created xsi:type="dcterms:W3CDTF">2020-10-05T14:48:34Z</dcterms:created>
  <dcterms:modified xsi:type="dcterms:W3CDTF">2025-06-20T06:08:12Z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0x0101000C8AE82F6374DD4E867678B630CDE7F7</vt:lpwstr>
  </property>
  <property fmtid="{D5CDD505-2E9C-101B-9397-08002B2CF9AE}" pid="3" name="MediaServiceImageTags">
    <vt:lpwstr/>
  </property>
</Properties>
</file>