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estreikiene\AppData\Local\Microsoft\Windows\INetCache\Content.Outlook\58WA4U2W\"/>
    </mc:Choice>
  </mc:AlternateContent>
  <xr:revisionPtr revIDLastSave="0" documentId="13_ncr:1_{0056C1AE-AE2C-4160-A20B-B3FA21FB2484}" xr6:coauthVersionLast="47" xr6:coauthVersionMax="47" xr10:uidLastSave="{00000000-0000-0000-0000-000000000000}"/>
  <bookViews>
    <workbookView xWindow="-120" yWindow="-120" windowWidth="29040" windowHeight="15720" tabRatio="678" activeTab="2" xr2:uid="{AA0D1FF3-7F85-4E77-8748-101FC3F054E4}"/>
  </bookViews>
  <sheets>
    <sheet name="DKŽ Konstrukcinė dalis" sheetId="2" r:id="rId1"/>
    <sheet name="DKŽ Susisiekimo dalis" sheetId="4"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 i="4" l="1"/>
  <c r="I60" i="4" s="1"/>
  <c r="G59" i="4"/>
  <c r="I59" i="4" s="1"/>
  <c r="G40" i="4" l="1"/>
  <c r="G126" i="2"/>
  <c r="I126" i="2" s="1"/>
  <c r="G72" i="2"/>
  <c r="G62" i="2"/>
  <c r="G57" i="2"/>
  <c r="G41" i="2"/>
  <c r="G38" i="2"/>
  <c r="G32" i="2"/>
  <c r="G9" i="2"/>
  <c r="G6" i="2"/>
  <c r="G58" i="4" l="1"/>
  <c r="G57" i="4"/>
  <c r="G56" i="4"/>
  <c r="G55" i="4"/>
  <c r="G54" i="4"/>
  <c r="G53" i="4"/>
  <c r="G52" i="4"/>
  <c r="I56" i="4" s="1"/>
  <c r="G49" i="4"/>
  <c r="G48" i="4"/>
  <c r="G47" i="4"/>
  <c r="G46" i="4"/>
  <c r="G43" i="4"/>
  <c r="G42" i="4"/>
  <c r="G6" i="4"/>
  <c r="G116" i="2"/>
  <c r="G117" i="2"/>
  <c r="G118" i="2"/>
  <c r="G119" i="2"/>
  <c r="G120" i="2"/>
  <c r="G121" i="2"/>
  <c r="G111" i="2"/>
  <c r="G112" i="2"/>
  <c r="G113" i="2"/>
  <c r="G114" i="2"/>
  <c r="G115" i="2"/>
  <c r="G109" i="2"/>
  <c r="G110" i="2"/>
  <c r="G108" i="2"/>
  <c r="G105" i="2"/>
  <c r="G106" i="2"/>
  <c r="G102" i="2"/>
  <c r="G101" i="2"/>
  <c r="G100" i="2"/>
  <c r="G97" i="2"/>
  <c r="G82" i="2"/>
  <c r="G81" i="2"/>
  <c r="G64" i="2"/>
  <c r="G13" i="2"/>
  <c r="G45" i="4"/>
  <c r="G25" i="4"/>
  <c r="G16" i="4"/>
  <c r="G15" i="4"/>
  <c r="G11" i="4"/>
  <c r="G103" i="2"/>
  <c r="G104" i="2"/>
  <c r="G107" i="2"/>
  <c r="G122" i="2"/>
  <c r="G123" i="2"/>
  <c r="G95" i="2"/>
  <c r="G96" i="2"/>
  <c r="G98" i="2"/>
  <c r="G99" i="2"/>
  <c r="G93" i="2"/>
  <c r="G92" i="2"/>
  <c r="G91" i="2"/>
  <c r="G90" i="2"/>
  <c r="G89" i="2"/>
  <c r="G88" i="2"/>
  <c r="G87" i="2"/>
  <c r="G85" i="2"/>
  <c r="G84" i="2"/>
  <c r="G83" i="2"/>
  <c r="G78" i="2"/>
  <c r="G79" i="2"/>
  <c r="G80" i="2"/>
  <c r="G75" i="2"/>
  <c r="G76" i="2"/>
  <c r="G77" i="2"/>
  <c r="G74" i="2"/>
  <c r="G73" i="2"/>
  <c r="G86" i="2"/>
  <c r="G71" i="2"/>
  <c r="G70" i="2"/>
  <c r="G69" i="2"/>
  <c r="G68" i="2"/>
  <c r="G67" i="2"/>
  <c r="G66" i="2"/>
  <c r="G65" i="2"/>
  <c r="G63" i="2"/>
  <c r="G61" i="2"/>
  <c r="G60" i="2"/>
  <c r="G59" i="2"/>
  <c r="G52" i="2"/>
  <c r="G51" i="2"/>
  <c r="G50" i="2"/>
  <c r="G49" i="2"/>
  <c r="G48" i="2"/>
  <c r="G47" i="2"/>
  <c r="G46" i="2"/>
  <c r="G45" i="2"/>
  <c r="G44" i="2"/>
  <c r="G43" i="2"/>
  <c r="G40" i="2"/>
  <c r="G39" i="2"/>
  <c r="G34" i="2"/>
  <c r="G35" i="2"/>
  <c r="G36" i="2"/>
  <c r="G33" i="2"/>
  <c r="G31" i="2"/>
  <c r="G30" i="2"/>
  <c r="G24" i="2"/>
  <c r="G20" i="2"/>
  <c r="G21" i="2"/>
  <c r="G18" i="2"/>
  <c r="G14" i="2"/>
  <c r="G15" i="2"/>
  <c r="G16" i="2"/>
  <c r="G7" i="2"/>
  <c r="I58" i="4" l="1"/>
  <c r="G38" i="4"/>
  <c r="G37" i="4"/>
  <c r="G36" i="4"/>
  <c r="G35" i="4"/>
  <c r="G34" i="4"/>
  <c r="G33" i="4"/>
  <c r="G124" i="2"/>
  <c r="G125" i="2"/>
  <c r="G42" i="2"/>
  <c r="G37" i="2"/>
  <c r="G28" i="2"/>
  <c r="G10" i="2"/>
  <c r="G11" i="2"/>
  <c r="G12" i="2"/>
  <c r="G17" i="2"/>
  <c r="G5" i="2"/>
  <c r="G23" i="4"/>
  <c r="G24" i="4"/>
  <c r="I6" i="2" l="1"/>
  <c r="I125" i="2"/>
  <c r="G21" i="4"/>
  <c r="G22" i="4"/>
  <c r="G13" i="4"/>
  <c r="G8" i="4"/>
  <c r="G9" i="4"/>
  <c r="G7" i="4"/>
  <c r="G10" i="4"/>
  <c r="G94" i="2" l="1"/>
  <c r="I123" i="2" s="1"/>
  <c r="G58" i="2" l="1"/>
  <c r="G56" i="2"/>
  <c r="G55" i="2"/>
  <c r="G54" i="2"/>
  <c r="G50" i="4"/>
  <c r="I50" i="4" s="1"/>
  <c r="G44" i="4"/>
  <c r="G41" i="4"/>
  <c r="G20" i="4"/>
  <c r="I44" i="4" l="1"/>
  <c r="I93" i="2"/>
  <c r="G14" i="4"/>
  <c r="G12" i="4"/>
  <c r="G53" i="2"/>
  <c r="G29" i="2"/>
  <c r="G39" i="4" l="1"/>
  <c r="I40" i="4" s="1"/>
  <c r="G32" i="4"/>
  <c r="G19" i="4"/>
  <c r="G51" i="4"/>
  <c r="I51" i="4" s="1"/>
  <c r="G31" i="4"/>
  <c r="G30" i="4"/>
  <c r="G29" i="4"/>
  <c r="G28" i="4"/>
  <c r="G27" i="4"/>
  <c r="G26" i="4"/>
  <c r="G18" i="4"/>
  <c r="G17" i="4"/>
  <c r="G5" i="4"/>
  <c r="G27" i="2"/>
  <c r="G61" i="4" l="1"/>
  <c r="D7" i="3" s="1"/>
  <c r="I17" i="4"/>
  <c r="I38" i="4"/>
  <c r="I26" i="4"/>
  <c r="G8" i="2"/>
  <c r="G22" i="2" l="1"/>
  <c r="G19" i="2"/>
  <c r="I19" i="2" s="1"/>
  <c r="G26" i="2" l="1"/>
  <c r="G25" i="2" l="1"/>
  <c r="G23" i="2"/>
  <c r="G127" i="2" s="1"/>
  <c r="D6" i="3" s="1"/>
  <c r="D8" i="3" s="1"/>
  <c r="I53" i="2" l="1"/>
</calcChain>
</file>

<file path=xl/sharedStrings.xml><?xml version="1.0" encoding="utf-8"?>
<sst xmlns="http://schemas.openxmlformats.org/spreadsheetml/2006/main" count="766" uniqueCount="374">
  <si>
    <t>Kiekis</t>
  </si>
  <si>
    <t>vnt.</t>
  </si>
  <si>
    <t>m</t>
  </si>
  <si>
    <t>kompl.</t>
  </si>
  <si>
    <t xml:space="preserve">DARBŲ KIEKIŲ ŽINIARAŠTIS NR. 1 – KONSTRUKCIJŲ DALIS </t>
  </si>
  <si>
    <t>Skyrius</t>
  </si>
  <si>
    <t>Eilės Nr.</t>
  </si>
  <si>
    <t>Darbo pavadinimas, aprašymas</t>
  </si>
  <si>
    <t>Mato vnt.</t>
  </si>
  <si>
    <t>Vieneto kaina, Eur be PVM  (pildo Tiekėjas)</t>
  </si>
  <si>
    <t>Iš viso, Eur be PVM</t>
  </si>
  <si>
    <t>1. Paruošiamieji darbai</t>
  </si>
  <si>
    <t>1.1</t>
  </si>
  <si>
    <t>1.2</t>
  </si>
  <si>
    <t>1.3</t>
  </si>
  <si>
    <t>Iš viso skyriuje 1, Eur be PVM</t>
  </si>
  <si>
    <t>2.1</t>
  </si>
  <si>
    <t>2.2</t>
  </si>
  <si>
    <t>2.3</t>
  </si>
  <si>
    <t>2.4</t>
  </si>
  <si>
    <t>2.5</t>
  </si>
  <si>
    <t>2.6</t>
  </si>
  <si>
    <t>Iš viso skyriuje 2, Eur be PVM</t>
  </si>
  <si>
    <t>3.1</t>
  </si>
  <si>
    <t>3.2</t>
  </si>
  <si>
    <t>3.3</t>
  </si>
  <si>
    <t>3.4</t>
  </si>
  <si>
    <t>3.5</t>
  </si>
  <si>
    <t>3.6</t>
  </si>
  <si>
    <t>3.7</t>
  </si>
  <si>
    <t>3.8</t>
  </si>
  <si>
    <t>3.9</t>
  </si>
  <si>
    <t>3.10</t>
  </si>
  <si>
    <t>3.11</t>
  </si>
  <si>
    <t>Iš viso skyriuje 3, Eur be PVM</t>
  </si>
  <si>
    <t>4.1</t>
  </si>
  <si>
    <t>4.2</t>
  </si>
  <si>
    <t>4.3</t>
  </si>
  <si>
    <t>4.4</t>
  </si>
  <si>
    <t>Iš viso skyriuje 4, Eur be PVM</t>
  </si>
  <si>
    <t>5.1</t>
  </si>
  <si>
    <t>5.2</t>
  </si>
  <si>
    <t>5.3</t>
  </si>
  <si>
    <t>Iš viso skyriuje 5, Eur be PVM</t>
  </si>
  <si>
    <t>6.1</t>
  </si>
  <si>
    <t>6.2</t>
  </si>
  <si>
    <t>Iš viso skyriuje 6, Eur be PVM</t>
  </si>
  <si>
    <t>7.1</t>
  </si>
  <si>
    <t>Iš viso skyriuje 7, Eur be PVM</t>
  </si>
  <si>
    <t>IŠ VISO ŽINIARAŠTYJE 1, EUR BE PVM</t>
  </si>
  <si>
    <t>kg</t>
  </si>
  <si>
    <t>DARBŲ KIEKIŲ ŽINIARAŠČIŲ SANTRAUKA</t>
  </si>
  <si>
    <t>Darbų kiekių žin. nr.</t>
  </si>
  <si>
    <t>Žiniaraščio pavadinimas</t>
  </si>
  <si>
    <t>Vertė, EUR be PVM</t>
  </si>
  <si>
    <t xml:space="preserve">KONSTRUKCIJŲ DALIS </t>
  </si>
  <si>
    <t>Vertės į pasiūlymo formą</t>
  </si>
  <si>
    <t>Iš viso žiniaraščiuose  (Eur be PVM):</t>
  </si>
  <si>
    <t>Žiniaraščio priedas</t>
  </si>
  <si>
    <t>4.5</t>
  </si>
  <si>
    <t>m3</t>
  </si>
  <si>
    <t>2. Ardymo darbai</t>
  </si>
  <si>
    <t>4.6</t>
  </si>
  <si>
    <t>m2</t>
  </si>
  <si>
    <t>km</t>
  </si>
  <si>
    <t>5.4</t>
  </si>
  <si>
    <t>5.5</t>
  </si>
  <si>
    <t>5.6</t>
  </si>
  <si>
    <t>Pastaba: Tiekėjas pildo pasirinktinai I arba II dangos konstrukcijos variantą</t>
  </si>
  <si>
    <t>IŠ VISO ŽINIARAŠTYJE 2, EUR BE PVM</t>
  </si>
  <si>
    <t xml:space="preserve">DARBŲ KIEKIŲ ŽINIARAŠTIS NR. 2 – SUSISIEKIMO DALIS </t>
  </si>
  <si>
    <t>8.1</t>
  </si>
  <si>
    <t>Iš viso skyriuje 8, Eur be PVM</t>
  </si>
  <si>
    <t>Iš viso skyriuje 9, Eur be PVM</t>
  </si>
  <si>
    <t>9.1</t>
  </si>
  <si>
    <t xml:space="preserve">SUSISIEKIMO DALIS </t>
  </si>
  <si>
    <t>t</t>
  </si>
  <si>
    <t>1.4</t>
  </si>
  <si>
    <t>1.5</t>
  </si>
  <si>
    <t>1.6</t>
  </si>
  <si>
    <t>1.7</t>
  </si>
  <si>
    <t>1.8</t>
  </si>
  <si>
    <t>1.9</t>
  </si>
  <si>
    <t>1.10</t>
  </si>
  <si>
    <t>1.11</t>
  </si>
  <si>
    <t xml:space="preserve"> </t>
  </si>
  <si>
    <t>2.7</t>
  </si>
  <si>
    <t>2.8</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</si>
  <si>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</si>
  <si>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2.9</t>
  </si>
  <si>
    <t>2.10</t>
  </si>
  <si>
    <t>3.12</t>
  </si>
  <si>
    <t>3.13</t>
  </si>
  <si>
    <t>3.14</t>
  </si>
  <si>
    <t>3.15</t>
  </si>
  <si>
    <t>3.16</t>
  </si>
  <si>
    <t>Kelio ašinės linijos ir kelio juostos nužymėjimas trasoje</t>
  </si>
  <si>
    <t>Kelio ženklų skydų demontavimas nuo vienstiebių  atramų</t>
  </si>
  <si>
    <t>Kelio ženklų vienstiebių atramų demontavimas</t>
  </si>
  <si>
    <t>1.12</t>
  </si>
  <si>
    <t>10.1</t>
  </si>
  <si>
    <t>Iš viso skyriuje 10, Eur be PVM</t>
  </si>
  <si>
    <t>Kelio ženklų dvistiebių atramų demontavimas</t>
  </si>
  <si>
    <t>Kelio ženklų skydų demontavimas nuo dvistiebių atramų</t>
  </si>
  <si>
    <t>2. Žemės sankasos įrengimo darbai</t>
  </si>
  <si>
    <t>Plastikinių signalinių stulpelių pastatymas (A grupės)</t>
  </si>
  <si>
    <t>1.13</t>
  </si>
  <si>
    <t>Metalinių tilto turėklų išmontavimas</t>
  </si>
  <si>
    <t>Asfalto dangos ant tilto hvid=10 cm frezavimas su pakrovimu</t>
  </si>
  <si>
    <t>Asfalto drožlių išvežimas į Rangovo sandėliavimo vietą</t>
  </si>
  <si>
    <t>G/b tilto apsauginių bortų ardymas</t>
  </si>
  <si>
    <t>Tilto hidroizoliacijos ardymas</t>
  </si>
  <si>
    <t>Išlyginamojo betono sluoksnio išardymas</t>
  </si>
  <si>
    <t>2.11</t>
  </si>
  <si>
    <t>2.12</t>
  </si>
  <si>
    <t xml:space="preserve">Grunto kasimas prie krantinių atramų, pakrovimas ir išvežimas Rangovo pasirinktu atstumu </t>
  </si>
  <si>
    <t>G/b krantinių atramų ardymas</t>
  </si>
  <si>
    <t>3.  Krantinių atramų įrengimo darbai</t>
  </si>
  <si>
    <t>Grunto pagrindo planiravimas rankiniu būdu prieš betonuojant krantines atramas</t>
  </si>
  <si>
    <t>Paruošiamojo betono C12/15 sluoksnio h = 7 cm įrengimas prieš betonuojant krantines atramas</t>
  </si>
  <si>
    <t>Krantinių atramų betonavimas</t>
  </si>
  <si>
    <t>Krantinių atramų paviršių valymas aukšto slėgio vandens srove prieš padengiant bitumine hidroizoliacija</t>
  </si>
  <si>
    <t>Krantinių atramų paviršių, besiliečiančių su gruntu, padengimas bitumine hidroizoliacija nutepant 2 kartus</t>
  </si>
  <si>
    <t>Gerai drenuojančio grunto supylimas ir sutankinimas po ir už pereinamųjų plokščių</t>
  </si>
  <si>
    <t>Skaldos 0/45 prizmių įrengimas ir sutankinimas po gulekšniais</t>
  </si>
  <si>
    <t>Tarpų tarp pereinamųjų plokščių ir krantinių atramų sparnų užpylimas skalda 0/45 sl. hvid = 15 cm ir sutankinimas</t>
  </si>
  <si>
    <t>Armuoto betono sl. hvid = 10 cm tarpuose tarp pereinamųjų  plokščių ir krantinių atramų sparnų įrengimas</t>
  </si>
  <si>
    <t>Pereinamųjų plokščių  ir armuoto betono sl. paviršių valymas aukšto slėgio vandens srove</t>
  </si>
  <si>
    <t>Išlyginamojo betono sluoksnio h = 5 cm įrengimas ant pereinamųjų plokščių</t>
  </si>
  <si>
    <t>3.17</t>
  </si>
  <si>
    <t>3.18</t>
  </si>
  <si>
    <t>3.19</t>
  </si>
  <si>
    <t>3.20</t>
  </si>
  <si>
    <t>3.21</t>
  </si>
  <si>
    <t>3.22</t>
  </si>
  <si>
    <t>3.23</t>
  </si>
  <si>
    <t>3.24</t>
  </si>
  <si>
    <t>3.25</t>
  </si>
  <si>
    <t>3.26</t>
  </si>
  <si>
    <t>3.27</t>
  </si>
  <si>
    <t>3.28</t>
  </si>
  <si>
    <t>Išlyginamojo betono sluoksnio ir krantinių atramų galinių sienučių viršaus valymas aukšto slėgio vandens srove prieš klojant hidroizoliaciją</t>
  </si>
  <si>
    <t>Dvisluoksnės prilydomosios hidroizoliacijos įrengimas ant išlyginamojo betono sluoksnio ir krantinių atramų galinių sienučių viršaus, prieš tai nugruntuojant</t>
  </si>
  <si>
    <t>Apsauginio asfalto sluoksnio  h = 2 cm iš asfalto mišinio SMA 5 S klojimas ant pereinamųjų plokščių</t>
  </si>
  <si>
    <t>Skaldos 0/45 prizmių įrengimas ant pereinamųjų plokščių</t>
  </si>
  <si>
    <t>Apsauginio asfalto sluoksnio gruntavimas bitumine emulsija</t>
  </si>
  <si>
    <t>Asfalto pagrindo prizmės gruntavimas bitumine emulsija</t>
  </si>
  <si>
    <t>4 cm storio viršutinio asfalto sluoksnio iš mišinio AC 11 VN įrengimas</t>
  </si>
  <si>
    <t>Siūlių tarp betoninių konstrukcijų ir asfalto dangos hermetizavimas sandarinimo juosta</t>
  </si>
  <si>
    <t>Fasadinių krantinių atramų paviršių valymas aukšto slėgio vandens srove</t>
  </si>
  <si>
    <t>Fasadinių krantinių atramų paviršių gruntavimas</t>
  </si>
  <si>
    <t>Fasadinių krantinių atramų paviršių padengimas elastiniais apsauginiais betono dažais</t>
  </si>
  <si>
    <t xml:space="preserve"> 4. Tilto perdangos įrengimo darbai</t>
  </si>
  <si>
    <t>Turėklinių bortų (sunkiausio borto masė – 1,67 t) montavimas ant tilto perdangos</t>
  </si>
  <si>
    <t>Monolitinių ruožų betonavimas</t>
  </si>
  <si>
    <t>Tarpų tarp turėklinių bortų užtaisymas mastikomis</t>
  </si>
  <si>
    <t>4.7</t>
  </si>
  <si>
    <t>Vienprofilinių deformacinių pjūvių įrengimas</t>
  </si>
  <si>
    <t>4.8</t>
  </si>
  <si>
    <t>Tilto perdangos valymas aukšto slėgio vandens srove prieš įrengiant išlyginamąjį betono sluoksnį</t>
  </si>
  <si>
    <t>4.9</t>
  </si>
  <si>
    <t>4.10</t>
  </si>
  <si>
    <t>Išlyginamojo betono sluoksnio ir atitvarų bortų kraštų valymas aukšto slėgio vandens srove prieš klojant hidroizoliaciją</t>
  </si>
  <si>
    <t>4.11</t>
  </si>
  <si>
    <t>Dvisluoksnės prilydomosios hidroizoliacijos įrengimas ant išlyginamojo betono sluoksnio užlenkiant prie atitvarų bortų, prieš tai nugruntuojant</t>
  </si>
  <si>
    <t>4.12</t>
  </si>
  <si>
    <t>Lietaus vandens nutekėjimo šulinėlių po danga įrengimas</t>
  </si>
  <si>
    <t>4.13</t>
  </si>
  <si>
    <t>Drenažo juostos įrengimas</t>
  </si>
  <si>
    <t>4.14</t>
  </si>
  <si>
    <t>4.15</t>
  </si>
  <si>
    <t>Lietaus vandens nutekėjimo šulinėlių ant tilto įrengimas</t>
  </si>
  <si>
    <t>Lietaus vandens nutekėjimo sistemos įrengimas</t>
  </si>
  <si>
    <t>4.16</t>
  </si>
  <si>
    <t>Šalitilčio plokščių montavimas (sunkiausios masė 2,125 t) ant tilto perdangos</t>
  </si>
  <si>
    <t>4.17</t>
  </si>
  <si>
    <t>4.18</t>
  </si>
  <si>
    <t>Tarpų tarp šalitilčio plokščių ir turėklinių blokų sumonolitinimas</t>
  </si>
  <si>
    <t>4.19</t>
  </si>
  <si>
    <t>Tarpų tarp šalitilčio plokščių užtaisymas mastikomis</t>
  </si>
  <si>
    <t>4.20</t>
  </si>
  <si>
    <t>Apsauginio asfalto sluoksnio h = 2 cm iš asfalto mišinio SMA 5 S klojimas ant tilto perdangos</t>
  </si>
  <si>
    <t>4 cm storio apatinio asfalto sluoksnio iš mišinio AC 16 AS įrengimas</t>
  </si>
  <si>
    <t>Apatinio asfalto sluoksnio gruntavimas bitumine emulsija</t>
  </si>
  <si>
    <t>4.21</t>
  </si>
  <si>
    <t>4.22</t>
  </si>
  <si>
    <t>4.23</t>
  </si>
  <si>
    <t>4.24</t>
  </si>
  <si>
    <t>4.25</t>
  </si>
  <si>
    <t>4.26</t>
  </si>
  <si>
    <t>Asfalto dangos sluoksnio pašiurkštinimas, užberiant ir
pritankinant 2/5 frakcijos skaldelę</t>
  </si>
  <si>
    <t>4.27</t>
  </si>
  <si>
    <t>4.28</t>
  </si>
  <si>
    <t>4.29</t>
  </si>
  <si>
    <t>4.30</t>
  </si>
  <si>
    <t>4.31</t>
  </si>
  <si>
    <t>Atitvarų bortų viršutinės dalies ir šalitilčio plokščių valymas aukšto slėgio vandens srove prieš klojant epoksido dangą</t>
  </si>
  <si>
    <t>Atitvarų bortų viršutinės dalies ir šalitilčio plokščių padengimas epoksido danga su smėlio pabarstu h = 5 mm</t>
  </si>
  <si>
    <t>Vienpusių metalinių H2 W3 B apsauginių atitvarų įrengimas ant tilto atitvarų bortų</t>
  </si>
  <si>
    <t>Vienpusių metalinių H2 W4 A apsauginių atitvarų su paaukštinimo elementu įrengimas ant tilto atitvarų bortų</t>
  </si>
  <si>
    <t>Metalinių cinkuotų turėklų montavimas ant tilto ir krantinių atramų sparnų</t>
  </si>
  <si>
    <t>4.32</t>
  </si>
  <si>
    <t>4.33</t>
  </si>
  <si>
    <t>4.34</t>
  </si>
  <si>
    <t>4.35</t>
  </si>
  <si>
    <t>4.36</t>
  </si>
  <si>
    <t>4.37</t>
  </si>
  <si>
    <t>Tilto perdangos apačios ir fasadinių paviršių valymas aukšto slėgio vandens srove</t>
  </si>
  <si>
    <t>Tilto perdangos apatinės dalies paviršių gruntavimas hidrofobizuojančia gruntu</t>
  </si>
  <si>
    <t>Tilto perdangos apatinės dalies paviršių padengimas hidrofobizuojančia danga</t>
  </si>
  <si>
    <t>Atitvarų bortų ir kraštinių sijų fasadinių paviršių gruntavimas</t>
  </si>
  <si>
    <t>Atitvarų bortų ir kraštinių sijų fasadinių paviršių padengimas elastiniais apsauginiais betono dažais</t>
  </si>
  <si>
    <t>Atitvarų bortų ir šalitilčio plokščių apskardinimas ties tilto deformaciniais pjūviais</t>
  </si>
  <si>
    <t>4.38</t>
  </si>
  <si>
    <t>5. Tilto prieigų ir kūgių įrengimo darbai</t>
  </si>
  <si>
    <t>Lietaus vandens nutekėjimo šulinėlių tilto prieigose įrengimas</t>
  </si>
  <si>
    <t>5.7</t>
  </si>
  <si>
    <t>5.8</t>
  </si>
  <si>
    <t>5.9</t>
  </si>
  <si>
    <t>5.10</t>
  </si>
  <si>
    <t>5.11</t>
  </si>
  <si>
    <t>5.12</t>
  </si>
  <si>
    <t>5.13</t>
  </si>
  <si>
    <t>5.14</t>
  </si>
  <si>
    <t>5.15</t>
  </si>
  <si>
    <t>PVC Ø200 mm vamzdžių klojimas</t>
  </si>
  <si>
    <t>Vandens slopintuvų šlaito pade įrengimas</t>
  </si>
  <si>
    <t>Skaldos 0/45 sluoksnio h = 15 cm įrengimas ir sutankinimas po šlaitų tvirtinimo atrėmimo blokais</t>
  </si>
  <si>
    <t>Upės vagos šlaitų pagrindo planiravimas rankiniu būdu</t>
  </si>
  <si>
    <t>Upės vagos šlaitų tvirtinimas lauko akmenimis h = 30 cm subetonuojant</t>
  </si>
  <si>
    <t>Sankasos šlaitų pagrindo planiravimas rankiniu būdu</t>
  </si>
  <si>
    <t>6. Baigiamieji darbai</t>
  </si>
  <si>
    <t>6.3</t>
  </si>
  <si>
    <t>6.4</t>
  </si>
  <si>
    <t>6.5</t>
  </si>
  <si>
    <t>6.6</t>
  </si>
  <si>
    <t>Grunto pagrindo planiravimas rankiniu būdu</t>
  </si>
  <si>
    <t>Plotų tvirtinimas 10 cm esamu dirvožemio sluoksniu, paskleidžiant gruntą ir pasėjant žoles</t>
  </si>
  <si>
    <t>8.2</t>
  </si>
  <si>
    <t>10 . Vertikalaus kelio Ženklinimo įrengimo darbai</t>
  </si>
  <si>
    <t>Valstybinės reikšmės rajoninio kelio Nr. 1707 Veliuona–Tamošiai–Griciai 12,112 km tilto per Gausantę  rekonstravimas</t>
  </si>
  <si>
    <t>Monolitinės g/b plokštės išardymas</t>
  </si>
  <si>
    <t>G/b perdangos sijų išmontavimas (vieneto masė 3,6 t)</t>
  </si>
  <si>
    <t>Gelžbetoninių gręžtinių polių Ø450 mm, L = 7,0 m įrengimas nepertraukiamo gręžimo metodu</t>
  </si>
  <si>
    <t>Skaldos 0/45 sluoksnio h = 20 cm įrengimas ir sutankinimas prieš betonuojant krantines atramas</t>
  </si>
  <si>
    <t>8...16 cm storio asfalto pagrindo sluoksnio iš mišinio AC 22 PN įrengimas virš pereinamųjų plokščių</t>
  </si>
  <si>
    <t>4...12 cm storio viršutinio asfalto sluoksnio iš mišinio AC 11 VN įrengimas virš pereinamųjų plokščių</t>
  </si>
  <si>
    <t>Elastomerinių atraminių guolių įrengimas</t>
  </si>
  <si>
    <t>Tilto perdangos sijų (sunkiausios sijos masė – 14,5 t) montavimas, naudojant 100 t keliamosios galios kraną</t>
  </si>
  <si>
    <r>
      <t>Armuoto išlyginamojo betono sluoksnio h</t>
    </r>
    <r>
      <rPr>
        <vertAlign val="subscript"/>
        <sz val="11"/>
        <rFont val="Times New Roman"/>
        <family val="1"/>
      </rPr>
      <t>vid</t>
    </r>
    <r>
      <rPr>
        <sz val="11"/>
        <rFont val="Times New Roman"/>
        <family val="1"/>
      </rPr>
      <t xml:space="preserve"> = 9.5 cm įrengimas ant perdangos</t>
    </r>
  </si>
  <si>
    <t>Cementinio skiedinio sl. h=3 cm po šalitilčio plokštėm įrengimas</t>
  </si>
  <si>
    <t>Siūlių tarp deformacinio pjūvio ir asfalto dangos  hermetizavimas sandarinimo juosta</t>
  </si>
  <si>
    <t>Siūlių tarp deformacinio pjūvio ir g/b šalitilčio plokščių hermetizavimas sandarinimo juosta</t>
  </si>
  <si>
    <t>Betoninių kelio bortų 100.15.30 ant C20/25 betono pagrindo įrengimas</t>
  </si>
  <si>
    <t>Šlaitų tvirtinimo atrėmimo blokų AT-1 (2,0x0,5x0,4 m) įrengimas ant C20/25 betono pagrindo įrengimas</t>
  </si>
  <si>
    <t>Vandens nuvedimo latakų 500x400x240 mm ant skaldos 0/45 h=15 cm sluoksnio įrengimas</t>
  </si>
  <si>
    <t>Grunto pagrindo planiravimas rankiniu būdu prieš betonuojant atramine sienutę</t>
  </si>
  <si>
    <t>Skaldos 0/45 sluoksnio h = 30 cm įrengimas ir sutankinimas prieš betonuojant krantines atramas</t>
  </si>
  <si>
    <t>Atraminės sienos betonavimas</t>
  </si>
  <si>
    <t>5.16</t>
  </si>
  <si>
    <t>Drenažo pagrindo įrengimas iš skaldelės 5/11</t>
  </si>
  <si>
    <t>5.17</t>
  </si>
  <si>
    <t xml:space="preserve">Naujos drenažinės linijos iš PVC Ø128 mm drenažo vamzdžių su geotekstilės filtru klojimas, įrengiant drenažo prizmę iš skaldelės </t>
  </si>
  <si>
    <t>5.18</t>
  </si>
  <si>
    <t>Filtruojančios geosintetinės medžiagos paklojimas (svoris ≥ 170 g/m2)</t>
  </si>
  <si>
    <t>5.19</t>
  </si>
  <si>
    <t>Drenažinio žiočių vamzdžio Ø110 mm įrengimas</t>
  </si>
  <si>
    <t>5.20</t>
  </si>
  <si>
    <t>Drenažinio kilimo įrengimas</t>
  </si>
  <si>
    <t>5.28</t>
  </si>
  <si>
    <t>5.27</t>
  </si>
  <si>
    <t>5.21</t>
  </si>
  <si>
    <t>Atraminės sienutės paviršių valymas aukšto slėgio vandens srove prieš padengiant bitumine hidroizoliacija</t>
  </si>
  <si>
    <t>Atraminės sienutės paviršių, besiliečiančių su gruntu, padengimas bitumine hidroizoliacija nutepant 2 kartus</t>
  </si>
  <si>
    <t>Gerai drenuojančio grunto supylimas ir sutankinimas prie atraminės sienutės</t>
  </si>
  <si>
    <t>5.22</t>
  </si>
  <si>
    <t>5.23</t>
  </si>
  <si>
    <t>5.24</t>
  </si>
  <si>
    <t>5.25</t>
  </si>
  <si>
    <t>5.26</t>
  </si>
  <si>
    <t>Skaldos 0/45 sluoksnio h = 10 cm įrengimas ir sutankinimas po šlaitų tvirtinimo atrėmimo blokais</t>
  </si>
  <si>
    <t>Vandens nuvedimo latakų 200x300x100 mm ant skaldos 0/45 h=10 cm sluoksnio įrengimas</t>
  </si>
  <si>
    <t>Fasadinių atraminės sienutės paviršių valymas aukšto slėgio vandens srove</t>
  </si>
  <si>
    <t>Fasadinių atraminės sienutės paviršių gruntavimas</t>
  </si>
  <si>
    <t>Fasadinių atraminės sienutės paviršių padengimas elastiniais apsauginiais betono dažais ir papildomai antigrafiti danga</t>
  </si>
  <si>
    <t>Signalinių stulpelių išardymas (A grupės)</t>
  </si>
  <si>
    <t>Apsauginių metalinių vienpusių kelio atitvarų išardymas</t>
  </si>
  <si>
    <t>Esamų plastikinių pralaidų Ø 0,4 m išardymas nuovažose</t>
  </si>
  <si>
    <t>Metalo gaminių (kelio ženklų skydų, atramų be pamatų, apsauginių kelio atitvarų) pakrovimas ir išvežimas į užsakovo nurodytą vietą</t>
  </si>
  <si>
    <t>Statybinio laužo ir statybinių atliekų pakrovimas ir išvežimas rangovo pasirinktu atstumu</t>
  </si>
  <si>
    <t>Dirvožemio vid. 35 cm pašalinimas ekskavatoriumi, pakrovimas ir vežimas rangovo pasirinktu atstumu (sandėliavimui)</t>
  </si>
  <si>
    <t>Asfalto dangos frezavimas su pakrovimu (įskaitant ir nuovažas)</t>
  </si>
  <si>
    <t>Asfalto droženų išvežimas į rangovo sandėliavimo vietą (visos droženos panaudojamos įmaišymui į rengiamą skaldos pagrindą, grįžtamųjų medžiagų nelieka)</t>
  </si>
  <si>
    <t>Grunto kasimas ekskavatoriais iškasose, supylimas į pylimus ir sutankinimas (žemės sankasos praplatinimas)</t>
  </si>
  <si>
    <t>Grunto kasimas ekskavatoriais iškasose, pakrovimas į autosavivarčius ir išvežimas į rangovo pasirinktą vietą</t>
  </si>
  <si>
    <t>Pakopų įrengimas šlaituose ekskavatoriumi ir grunto sutankinimas vibroplokštėmis</t>
  </si>
  <si>
    <t>Rankiniai žemės darbai</t>
  </si>
  <si>
    <t>Žemės sankasos viršaus kvalifikuotas gruntų pagerinimas pagal MN GPSR 12 (20 cm storiu)</t>
  </si>
  <si>
    <t>Žemės sankasos viršaus planiravimas mechanizuotai</t>
  </si>
  <si>
    <t>Žemės sankasos viršaus tankinimas mechanizuotai</t>
  </si>
  <si>
    <t>Šlaitų ir griovio dugno planiravimas mechanizuotai</t>
  </si>
  <si>
    <t>Pakelės plotų planiravimas rankiniu būdu</t>
  </si>
  <si>
    <t>3. Važiuojamosios dalies pagrindų ir dangos įrengimo
darbai (DK 0.1 dangos konstrukcijos klasė) Variantas Nr.1</t>
  </si>
  <si>
    <t>≥33 cm apsauginio šalčiui atsparaus sluoksnio įrengimas</t>
  </si>
  <si>
    <t>20 cm skaldos pagrindo sluoksnio iš nesurištojo mineralinių medžiagų mišinio 0/45, pridedant iki 30 % NAG, įrengimas</t>
  </si>
  <si>
    <t>8 cm storio asfalto pagrindo sluoksnio iš mišinio AC 22 PN (B 70/100) įrengimas</t>
  </si>
  <si>
    <t>3. Važiuojamosios dalies pagrindų ir dangos įrengimo
darbai (DK 0.1 dangos konstrukcijos klasė) Variantas Nr.2</t>
  </si>
  <si>
    <t>Polimerais modifikuotos bituminės emulsijos (C40B5-S arba C60B4-S) tolygaus sluoksnio paskleidimas</t>
  </si>
  <si>
    <t>4 cm storio asfalto viršutinio sluoksnio iš mišinio AC 11 VN (B 70/100) įrengimas</t>
  </si>
  <si>
    <t>Asfalto dangos siūlių apdorojimas bitumine mase, klojant asfaltą „karštas prie šalto“</t>
  </si>
  <si>
    <t>≥28 cm šalčiui nejautrių medžiagų sluoksnio įrengimas</t>
  </si>
  <si>
    <t>25 cm skaldos pagrindo sluoksnio iš nesurištojo mineralinių medžiagų mišinio 0/45, pridedant iki 30 % NAG, įrengimas</t>
  </si>
  <si>
    <t>4. Kekraščių įrengimo darbai</t>
  </si>
  <si>
    <t>Kelkraščių apatinio sluoksnio įrengimas iš grunto pagal TRA SBR 19</t>
  </si>
  <si>
    <t>10 cm storio kelkraščių tvirtinimas skaldažole: skaldos nesurištuoju mineralinių medžiagų mišiniu 16/32, pridedant 15% dirvožemio ir užsėjant daugiamečių žolių mišiniu</t>
  </si>
  <si>
    <t>5. Nuovažų įrengimo darbai</t>
  </si>
  <si>
    <t>≥39 cm apsauginio šalčiui atsparaus sluoksnio (arba šalčiui nejautrių medžiagų sluoksnio) įrengimas</t>
  </si>
  <si>
    <t>6 cm storio asfalto pagrindo-dangos sluoksnio iš mišinio AC 16 PD (B 70/100) įrengimas</t>
  </si>
  <si>
    <t>Plastikinės Ø 0,4 m pralaidos su betoniniais antgaliais įrengimas</t>
  </si>
  <si>
    <t>6. Tvirtinimo darbai</t>
  </si>
  <si>
    <t>7.  Saugaus eismo priemonių įrengimo darbai</t>
  </si>
  <si>
    <t>8.5</t>
  </si>
  <si>
    <t>8.3</t>
  </si>
  <si>
    <t>8.4</t>
  </si>
  <si>
    <t>8. Apsauginių kelio atitvarų įrengimo darbai</t>
  </si>
  <si>
    <t>9.2</t>
  </si>
  <si>
    <t>9. Horizontalaus kelio ženklinimo įrengimo darbai</t>
  </si>
  <si>
    <t>11 . Kiti darbai</t>
  </si>
  <si>
    <t>11.1</t>
  </si>
  <si>
    <t>Iš viso skyriuje 11, Eur be PVM</t>
  </si>
  <si>
    <t>Dirvožemio atvežimas iš sandėliavimo vietos rangovo pasirinktu atstumu</t>
  </si>
  <si>
    <t>Šlaitų sutvirtinimas mechanizuotai, užpilant 10 cm storio (esamo) dirvožemio sluoksniu, užsėjant daugiamečių žolių mišiniu</t>
  </si>
  <si>
    <t>Pakelės plotų sutvirtinimas rankiniu būdu, užpilant 10 cm storio (esamo) dirvožemio sluoksniu, užsėjant daugiamečių žolių mišiniu</t>
  </si>
  <si>
    <t>Likusio perteklinio dirvožemio išvežimas rangovo pasirinktu atstumu, paskleidimas ir užsėjimas žole</t>
  </si>
  <si>
    <t>Griovio dugno sutvirtinimas užpilant 10 cm storio mineralinio užpildo sluoksniu pagal TRA UŽPILDAI 19 reikalavimus</t>
  </si>
  <si>
    <t>Griovio dugno sutvirtinimas užpilant 10 cm storio skaldos sluoksniu pagal TRA UŽPILDAI 19 reikalavimus</t>
  </si>
  <si>
    <t>Vienpusių apsauginių metalinių atitvarų N2 W4 A ant metalinių statramsčių įrengimas (kelkraščiuose)</t>
  </si>
  <si>
    <t>Vienpusių apsauginių metalinių atitvarų H1 W4 A ant metalinių statramsčių įrengimas (kelkraščiuose)</t>
  </si>
  <si>
    <t>Vienpusių apsauginių metalinių atitvarų H1 W3 A ant metalinių statramsčių įrengimas (kelkraščiuose)</t>
  </si>
  <si>
    <t>Perėjimo komponentų įrengimas tarp tilto atitvarų H2 W3 B ir kelio atitvarų H1 W3 A (2 m ilgio)</t>
  </si>
  <si>
    <t>Vienpusių apsauginių metalinių atitvarų N2 W4 A pradinių/galinių komponentų įrengimas (nuleidimai 4 m ilgio)</t>
  </si>
  <si>
    <t>Dangos ženklinimas 1.1 balta siaura ištisine 0,12 m pločio linija (polimerinėmis medžiagomis)</t>
  </si>
  <si>
    <t>Dangos ženklinimas 1.6 balta siaura punktyrine 0,12 m pločio linija (polimerinėmis medžiagomis)</t>
  </si>
  <si>
    <t>Kelio ženklų dvistiebių metalinių atramų (Ø76,1 mm) ant monolitinių betoninių pamatų įrengimas</t>
  </si>
  <si>
    <t>Inžinerinių tinklų apsauga (ant ryšių kabelio)</t>
  </si>
  <si>
    <t>Sankasos šlaitų tvirtinimas 10 cm dirvožemio sluoksniu, ant demblio ir apsėjant žole</t>
  </si>
  <si>
    <t>Augalinio sluoksnio nukasimas hvid=15 cm, pakrovimas į autosavivarčius ir vežimas sandėliavimui</t>
  </si>
  <si>
    <t>Eismo organizavimas įrengiant laikiną tiltą (ar kitokios konstrukcijos statinį) ir privažiuojamuosius kelius prie jo. Išardymas ir išvežimas atlikus darbus</t>
  </si>
  <si>
    <t>Statybinio laužo pakrovimas ir išvežimas Rangovo pasirinktu atstumu (gelžbetonis ir betonas)</t>
  </si>
  <si>
    <t>Statybinio laužo pakrovimas ir išvežimas Rangovo pasirinktu atstumu (hidroizoliacija)</t>
  </si>
  <si>
    <t>2.13</t>
  </si>
  <si>
    <r>
      <t>Išardytų statybinių medžiagų (metalas) pakrovimas ir išvežimas į Užsakovo nurodytą vietą</t>
    </r>
    <r>
      <rPr>
        <i/>
        <sz val="11"/>
        <rFont val="Times New Roman"/>
        <family val="1"/>
        <charset val="186"/>
      </rPr>
      <t xml:space="preserve"> (žiūrėti žiniaraščio priedą dėl išvežimo)</t>
    </r>
  </si>
  <si>
    <t xml:space="preserve">Pamatų duobių kasimas, pakrovimas (mechanizuotai) ir išvežimas Rangovo pasirinktu atstumu </t>
  </si>
  <si>
    <t xml:space="preserve">Pamatų duobių kasimas, pakrovimas (rankiniu būdu) ir išvežimas Rangovo pasirinktu atstumu </t>
  </si>
  <si>
    <t xml:space="preserve">Armatūros gaminių sudėjimas į betonuojamas konstrukcijas  </t>
  </si>
  <si>
    <t>Pereinamųjų plokščių (vieneto masė – 2,35 t) montavimas</t>
  </si>
  <si>
    <t>Gulekšnių (sunkiausio gulekšnio masė – 2,875 t) montavimas</t>
  </si>
  <si>
    <t>Gulekšnių  sumonolitinimas</t>
  </si>
  <si>
    <t>Pereinamųjų plokščių sumonolitinimas</t>
  </si>
  <si>
    <t>3.29</t>
  </si>
  <si>
    <t>3.30</t>
  </si>
  <si>
    <t>3.31</t>
  </si>
  <si>
    <t>3.32</t>
  </si>
  <si>
    <t>3.33</t>
  </si>
  <si>
    <t>3.34</t>
  </si>
  <si>
    <t>4.39</t>
  </si>
  <si>
    <t>4.40</t>
  </si>
  <si>
    <t>5.29</t>
  </si>
  <si>
    <t>5.30</t>
  </si>
  <si>
    <t>7. Kiti darbai</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</si>
  <si>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</si>
  <si>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Kėdainių kelių tarnybos Kėdainių meistrija, Birutės g. 4, Kėdainiai.</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</si>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</sst>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27" x14ac:knownFonts="1">
    <font>
      <sz val="11"/>
      <color theme="1"/>
      <name val="Calibri"/>
      <family val="2"/>
      <charset val="186"/>
      <scheme val="minor"/>
    </font>
    <font>
      <sz val="10"/>
      <name val="Arial"/>
      <family val="2"/>
      <charset val="186"/>
    </font>
    <font>
      <sz val="8"/>
      <name val="Calibri"/>
      <family val="2"/>
      <charset val="186"/>
      <scheme val="minor"/>
    </font>
    <font>
      <sz val="11"/>
      <color rgb="FF000000"/>
      <name val="Calibri"/>
      <family val="2"/>
      <charset val="186"/>
    </font>
    <font>
      <b/>
      <sz val="11"/>
      <name val="Times New Roman"/>
      <family val="1"/>
      <charset val="186"/>
    </font>
    <font>
      <sz val="11"/>
      <name val="Times New Roman"/>
      <family val="1"/>
      <charset val="186"/>
    </font>
    <font>
      <i/>
      <sz val="11"/>
      <name val="Times New Roman"/>
      <family val="1"/>
      <charset val="186"/>
    </font>
    <font>
      <b/>
      <sz val="12"/>
      <color rgb="FF000000"/>
      <name val="Times New Roman"/>
      <family val="1"/>
      <charset val="186"/>
    </font>
    <font>
      <sz val="11"/>
      <color rgb="FFFF0000"/>
      <name val="Times New Roman"/>
      <family val="1"/>
      <charset val="186"/>
    </font>
    <font>
      <sz val="11"/>
      <color theme="1"/>
      <name val="Times New Roman"/>
      <family val="1"/>
      <charset val="186"/>
    </font>
    <font>
      <b/>
      <sz val="11"/>
      <color rgb="FF000000"/>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9"/>
      <name val="Times New Roman"/>
      <family val="1"/>
      <charset val="186"/>
    </font>
    <font>
      <i/>
      <sz val="10"/>
      <name val="Times New Roman"/>
      <family val="1"/>
      <charset val="186"/>
    </font>
    <font>
      <b/>
      <sz val="11"/>
      <color rgb="FFFF0000"/>
      <name val="Times New Roman"/>
      <family val="1"/>
      <charset val="186"/>
    </font>
    <font>
      <sz val="11"/>
      <name val="Times New Roman"/>
      <family val="1"/>
    </font>
    <font>
      <i/>
      <sz val="11"/>
      <name val="Times New Roman"/>
      <family val="1"/>
    </font>
    <font>
      <b/>
      <sz val="11"/>
      <name val="Times New Roman"/>
      <family val="1"/>
    </font>
    <font>
      <sz val="11"/>
      <color rgb="FFFF0000"/>
      <name val="Times New Roman"/>
      <family val="1"/>
    </font>
    <font>
      <vertAlign val="subscript"/>
      <sz val="11"/>
      <name val="Times New Roman"/>
      <family val="1"/>
    </font>
    <font>
      <sz val="11"/>
      <name val="Calibri"/>
      <family val="2"/>
      <charset val="186"/>
      <scheme val="minor"/>
    </font>
    <font>
      <sz val="11"/>
      <color rgb="FFFF0000"/>
      <name val="Calibri"/>
      <family val="2"/>
      <charset val="186"/>
      <scheme val="minor"/>
    </font>
    <font>
      <b/>
      <i/>
      <sz val="10"/>
      <name val="Times New Roman"/>
      <family val="1"/>
      <charset val="186"/>
    </font>
    <font>
      <i/>
      <sz val="11"/>
      <color rgb="FFFF0000"/>
      <name val="Times New Roman"/>
      <family val="1"/>
    </font>
    <font>
      <b/>
      <sz val="11"/>
      <color rgb="FFFF0000"/>
      <name val="Times New Roman"/>
      <family val="1"/>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2F2F2"/>
        <bgColor rgb="FFFFFFFF"/>
      </patternFill>
    </fill>
    <fill>
      <patternFill patternType="solid">
        <fgColor theme="6"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0" fontId="3" fillId="0" borderId="0" applyNumberFormat="0" applyBorder="0" applyProtection="0"/>
    <xf numFmtId="0" fontId="3" fillId="0" borderId="0" applyNumberFormat="0" applyBorder="0" applyProtection="0"/>
    <xf numFmtId="0" fontId="3" fillId="0" borderId="0"/>
    <xf numFmtId="0" fontId="3" fillId="0" borderId="0"/>
    <xf numFmtId="0" fontId="1" fillId="0" borderId="0"/>
  </cellStyleXfs>
  <cellXfs count="292">
    <xf numFmtId="0" fontId="0" fillId="0" borderId="0" xfId="0"/>
    <xf numFmtId="0" fontId="5" fillId="0" borderId="0" xfId="0" applyFont="1" applyProtection="1">
      <protection locked="0"/>
    </xf>
    <xf numFmtId="49" fontId="6" fillId="0" borderId="6" xfId="0" applyNumberFormat="1" applyFont="1" applyBorder="1" applyAlignment="1">
      <alignment horizontal="center" vertical="center" wrapText="1"/>
    </xf>
    <xf numFmtId="0" fontId="5" fillId="0" borderId="7" xfId="0" applyFont="1" applyBorder="1" applyAlignment="1">
      <alignment horizontal="left" vertical="center" wrapText="1"/>
    </xf>
    <xf numFmtId="49" fontId="5" fillId="0" borderId="7" xfId="0" applyNumberFormat="1" applyFont="1" applyBorder="1" applyAlignment="1">
      <alignment horizontal="center" vertical="center" wrapText="1"/>
    </xf>
    <xf numFmtId="2" fontId="5" fillId="0" borderId="7" xfId="0" applyNumberFormat="1" applyFont="1" applyBorder="1" applyAlignment="1">
      <alignment horizontal="center" vertical="center"/>
    </xf>
    <xf numFmtId="4" fontId="5" fillId="0" borderId="8"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2" fontId="5" fillId="0" borderId="1" xfId="0" applyNumberFormat="1" applyFont="1" applyBorder="1" applyAlignment="1">
      <alignment horizontal="center" vertical="center"/>
    </xf>
    <xf numFmtId="4" fontId="5" fillId="0" borderId="9"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5" fillId="0" borderId="11" xfId="0" applyNumberFormat="1" applyFont="1" applyBorder="1" applyAlignment="1">
      <alignment horizontal="center" vertical="center"/>
    </xf>
    <xf numFmtId="0" fontId="5" fillId="0" borderId="11" xfId="0" applyFont="1" applyBorder="1" applyAlignment="1">
      <alignment horizontal="left" vertical="center" wrapText="1"/>
    </xf>
    <xf numFmtId="49" fontId="5" fillId="0" borderId="11" xfId="0" applyNumberFormat="1" applyFont="1" applyBorder="1" applyAlignment="1">
      <alignment horizontal="center" vertical="center" wrapText="1"/>
    </xf>
    <xf numFmtId="2" fontId="5" fillId="0" borderId="11" xfId="0" applyNumberFormat="1" applyFont="1" applyBorder="1" applyAlignment="1">
      <alignment horizontal="center" vertical="center"/>
    </xf>
    <xf numFmtId="4" fontId="5" fillId="0" borderId="12" xfId="0" applyNumberFormat="1" applyFont="1" applyBorder="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4" fontId="4" fillId="0" borderId="14" xfId="0" applyNumberFormat="1" applyFont="1" applyBorder="1" applyAlignment="1" applyProtection="1">
      <alignment horizontal="center" vertical="center"/>
      <protection locked="0"/>
    </xf>
    <xf numFmtId="49" fontId="6" fillId="0" borderId="15" xfId="0" applyNumberFormat="1" applyFont="1" applyBorder="1" applyAlignment="1">
      <alignment horizontal="center" vertical="center" wrapText="1"/>
    </xf>
    <xf numFmtId="49" fontId="5" fillId="0" borderId="16" xfId="0"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7" xfId="0" applyFont="1" applyBorder="1" applyAlignment="1">
      <alignment horizontal="center" vertical="center"/>
    </xf>
    <xf numFmtId="4" fontId="5" fillId="0" borderId="18" xfId="0" applyNumberFormat="1" applyFont="1" applyBorder="1" applyAlignment="1">
      <alignment horizontal="center" vertical="center" wrapText="1"/>
    </xf>
    <xf numFmtId="0" fontId="5" fillId="0" borderId="0" xfId="0" applyFont="1" applyAlignment="1" applyProtection="1">
      <alignment wrapText="1"/>
      <protection locked="0"/>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wrapText="1"/>
    </xf>
    <xf numFmtId="0" fontId="5" fillId="0" borderId="11" xfId="0" applyFont="1" applyBorder="1" applyAlignment="1">
      <alignment horizontal="center" vertical="center"/>
    </xf>
    <xf numFmtId="2" fontId="5" fillId="0" borderId="11" xfId="0" applyNumberFormat="1" applyFont="1" applyBorder="1" applyAlignment="1">
      <alignment horizontal="center" vertical="center" wrapText="1"/>
    </xf>
    <xf numFmtId="0" fontId="5" fillId="0" borderId="7" xfId="0" applyFont="1" applyBorder="1" applyAlignment="1">
      <alignment horizontal="center" vertical="center"/>
    </xf>
    <xf numFmtId="4" fontId="4" fillId="3" borderId="7" xfId="4" applyNumberFormat="1" applyFont="1" applyFill="1" applyBorder="1" applyAlignment="1" applyProtection="1">
      <alignment horizontal="center" vertical="center" wrapText="1"/>
      <protection locked="0"/>
    </xf>
    <xf numFmtId="4" fontId="4" fillId="3" borderId="1" xfId="4" applyNumberFormat="1" applyFont="1" applyFill="1" applyBorder="1" applyAlignment="1" applyProtection="1">
      <alignment horizontal="center" vertical="center" wrapText="1"/>
      <protection locked="0"/>
    </xf>
    <xf numFmtId="4" fontId="4" fillId="3" borderId="11" xfId="4" applyNumberFormat="1" applyFont="1" applyFill="1" applyBorder="1" applyAlignment="1" applyProtection="1">
      <alignment horizontal="center" vertical="center" wrapText="1"/>
      <protection locked="0"/>
    </xf>
    <xf numFmtId="4" fontId="4" fillId="0" borderId="21" xfId="0" applyNumberFormat="1" applyFont="1" applyBorder="1" applyAlignment="1" applyProtection="1">
      <alignment horizontal="center" vertical="center" wrapText="1"/>
      <protection locked="0"/>
    </xf>
    <xf numFmtId="4" fontId="4" fillId="0" borderId="22" xfId="0" applyNumberFormat="1" applyFont="1" applyBorder="1" applyAlignment="1" applyProtection="1">
      <alignment horizontal="center" vertical="center"/>
      <protection locked="0"/>
    </xf>
    <xf numFmtId="4" fontId="4" fillId="0" borderId="21" xfId="0" applyNumberFormat="1" applyFont="1" applyBorder="1" applyAlignment="1" applyProtection="1">
      <alignment horizontal="center" vertical="center"/>
      <protection locked="0"/>
    </xf>
    <xf numFmtId="4" fontId="4" fillId="0" borderId="0" xfId="0" applyNumberFormat="1" applyFont="1" applyAlignment="1" applyProtection="1">
      <alignment horizontal="center" vertical="center"/>
      <protection locked="0"/>
    </xf>
    <xf numFmtId="0" fontId="4" fillId="0" borderId="0" xfId="4" applyFont="1" applyAlignment="1">
      <alignment vertical="center" wrapText="1"/>
    </xf>
    <xf numFmtId="0" fontId="4" fillId="0" borderId="0" xfId="4" applyFont="1" applyAlignment="1">
      <alignment vertical="center"/>
    </xf>
    <xf numFmtId="0" fontId="4" fillId="0" borderId="0" xfId="0" applyFont="1" applyAlignment="1" applyProtection="1">
      <alignment horizontal="center" vertical="center" wrapText="1"/>
      <protection locked="0"/>
    </xf>
    <xf numFmtId="0" fontId="8" fillId="0" borderId="0" xfId="0" applyFont="1" applyProtection="1">
      <protection locked="0"/>
    </xf>
    <xf numFmtId="0" fontId="9" fillId="0" borderId="0" xfId="0" applyFont="1" applyProtection="1">
      <protection locked="0"/>
    </xf>
    <xf numFmtId="0" fontId="10" fillId="0" borderId="0" xfId="1" applyFont="1" applyAlignment="1" applyProtection="1">
      <alignment horizontal="center" vertical="center" wrapText="1"/>
    </xf>
    <xf numFmtId="0" fontId="10" fillId="0" borderId="0" xfId="1" applyNumberFormat="1" applyFont="1" applyAlignment="1" applyProtection="1">
      <alignment horizontal="center" vertical="center" wrapText="1"/>
    </xf>
    <xf numFmtId="0" fontId="8" fillId="0" borderId="0" xfId="0" applyFont="1" applyAlignment="1" applyProtection="1">
      <alignment wrapText="1"/>
      <protection locked="0"/>
    </xf>
    <xf numFmtId="4" fontId="4" fillId="0" borderId="0" xfId="4" applyNumberFormat="1" applyFont="1" applyAlignment="1">
      <alignment horizontal="right"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4" fontId="4" fillId="0" borderId="0" xfId="3" applyNumberFormat="1" applyFont="1" applyAlignment="1">
      <alignment horizontal="center" vertical="center" wrapText="1"/>
    </xf>
    <xf numFmtId="0" fontId="4" fillId="0" borderId="0" xfId="4" applyFont="1" applyAlignment="1">
      <alignment horizontal="center" vertical="center"/>
    </xf>
    <xf numFmtId="4" fontId="4" fillId="3" borderId="17" xfId="4" applyNumberFormat="1" applyFont="1" applyFill="1" applyBorder="1" applyAlignment="1" applyProtection="1">
      <alignment horizontal="center" vertical="center" wrapText="1"/>
      <protection locked="0"/>
    </xf>
    <xf numFmtId="0" fontId="4" fillId="0" borderId="24" xfId="3" applyFont="1" applyBorder="1" applyAlignment="1">
      <alignment horizontal="center" vertical="center" wrapText="1"/>
    </xf>
    <xf numFmtId="4" fontId="4" fillId="0" borderId="25" xfId="3"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4" fillId="0" borderId="1" xfId="0" applyNumberFormat="1" applyFont="1" applyBorder="1" applyAlignment="1">
      <alignment horizontal="center" vertical="center"/>
    </xf>
    <xf numFmtId="0" fontId="12" fillId="0" borderId="1" xfId="0" applyFont="1" applyBorder="1" applyAlignment="1">
      <alignment horizontal="right" vertical="center"/>
    </xf>
    <xf numFmtId="0" fontId="13" fillId="0" borderId="0" xfId="0" applyFont="1"/>
    <xf numFmtId="0" fontId="15" fillId="0" borderId="0" xfId="0" applyFont="1" applyAlignment="1">
      <alignment horizontal="left" vertical="center"/>
    </xf>
    <xf numFmtId="2" fontId="5" fillId="0" borderId="17" xfId="0" applyNumberFormat="1" applyFont="1" applyBorder="1" applyAlignment="1">
      <alignment horizontal="center" vertical="center"/>
    </xf>
    <xf numFmtId="4" fontId="4" fillId="0" borderId="22" xfId="0" applyNumberFormat="1" applyFont="1" applyBorder="1" applyAlignment="1" applyProtection="1">
      <alignment horizontal="center" vertical="center" wrapText="1"/>
      <protection locked="0"/>
    </xf>
    <xf numFmtId="4" fontId="5" fillId="0" borderId="5" xfId="0" applyNumberFormat="1" applyFont="1" applyBorder="1" applyAlignment="1">
      <alignment horizontal="center" vertical="center" wrapText="1"/>
    </xf>
    <xf numFmtId="4" fontId="5" fillId="0" borderId="25" xfId="0" applyNumberFormat="1" applyFont="1" applyBorder="1" applyAlignment="1">
      <alignment horizontal="center" vertical="center" wrapText="1"/>
    </xf>
    <xf numFmtId="0" fontId="4" fillId="0" borderId="28" xfId="2" applyFont="1" applyBorder="1" applyAlignment="1" applyProtection="1">
      <alignment horizontal="center" vertical="center" wrapText="1"/>
    </xf>
    <xf numFmtId="0" fontId="4" fillId="0" borderId="19" xfId="2" applyFont="1" applyBorder="1" applyAlignment="1" applyProtection="1">
      <alignment horizontal="center" vertical="center" wrapText="1"/>
    </xf>
    <xf numFmtId="0" fontId="4" fillId="0" borderId="23" xfId="2" applyFont="1" applyBorder="1" applyAlignment="1" applyProtection="1">
      <alignment horizontal="center" vertical="center" wrapText="1"/>
    </xf>
    <xf numFmtId="0" fontId="4" fillId="0" borderId="23" xfId="2" applyNumberFormat="1" applyFont="1" applyBorder="1" applyAlignment="1" applyProtection="1">
      <alignment horizontal="center" vertical="center" wrapText="1"/>
    </xf>
    <xf numFmtId="0" fontId="4" fillId="0" borderId="23" xfId="1" applyFont="1" applyBorder="1" applyAlignment="1" applyProtection="1">
      <alignment horizontal="center" vertical="center" wrapText="1"/>
    </xf>
    <xf numFmtId="0" fontId="4" fillId="0" borderId="14" xfId="1" applyFont="1" applyBorder="1" applyAlignment="1" applyProtection="1">
      <alignment horizontal="center" vertical="center" wrapText="1"/>
    </xf>
    <xf numFmtId="49" fontId="6" fillId="0" borderId="1"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2" fontId="5" fillId="0" borderId="7" xfId="0" applyNumberFormat="1" applyFont="1" applyBorder="1" applyAlignment="1">
      <alignment horizontal="center" vertical="center" wrapText="1"/>
    </xf>
    <xf numFmtId="0" fontId="5" fillId="0" borderId="27" xfId="0" applyFont="1" applyBorder="1" applyAlignment="1">
      <alignment horizontal="center" vertical="center"/>
    </xf>
    <xf numFmtId="49" fontId="6" fillId="0" borderId="11" xfId="0" applyNumberFormat="1" applyFont="1" applyBorder="1" applyAlignment="1">
      <alignment horizontal="center" vertical="center" wrapText="1"/>
    </xf>
    <xf numFmtId="0" fontId="17" fillId="0" borderId="17" xfId="0" applyFont="1" applyBorder="1" applyAlignment="1">
      <alignment horizontal="left" vertical="center" wrapText="1"/>
    </xf>
    <xf numFmtId="2" fontId="17" fillId="0" borderId="17" xfId="0" applyNumberFormat="1" applyFont="1" applyBorder="1" applyAlignment="1">
      <alignment horizontal="center" vertical="center"/>
    </xf>
    <xf numFmtId="4" fontId="17" fillId="0" borderId="18" xfId="0" applyNumberFormat="1" applyFont="1" applyBorder="1" applyAlignment="1">
      <alignment horizontal="center" vertical="center" wrapText="1"/>
    </xf>
    <xf numFmtId="0" fontId="17" fillId="0" borderId="4" xfId="0" applyFont="1" applyBorder="1" applyAlignment="1">
      <alignment horizontal="left" vertical="center" wrapText="1"/>
    </xf>
    <xf numFmtId="49" fontId="17" fillId="0" borderId="4" xfId="0" applyNumberFormat="1" applyFont="1" applyBorder="1" applyAlignment="1">
      <alignment horizontal="center" vertical="center" wrapText="1"/>
    </xf>
    <xf numFmtId="4" fontId="17" fillId="0" borderId="5" xfId="0" applyNumberFormat="1" applyFont="1" applyBorder="1" applyAlignment="1">
      <alignment horizontal="center" vertical="center" wrapText="1"/>
    </xf>
    <xf numFmtId="0" fontId="17" fillId="0" borderId="1" xfId="0" applyFont="1" applyBorder="1" applyAlignment="1">
      <alignment horizontal="left" vertical="center" wrapText="1"/>
    </xf>
    <xf numFmtId="49" fontId="17" fillId="0" borderId="36"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7" fillId="0" borderId="11" xfId="0" applyNumberFormat="1" applyFont="1" applyBorder="1" applyAlignment="1">
      <alignment horizontal="center" vertical="center" wrapText="1"/>
    </xf>
    <xf numFmtId="2" fontId="17" fillId="0" borderId="11" xfId="0" applyNumberFormat="1" applyFont="1" applyBorder="1" applyAlignment="1">
      <alignment horizontal="center" vertical="center"/>
    </xf>
    <xf numFmtId="4" fontId="19" fillId="3" borderId="11" xfId="3" applyNumberFormat="1" applyFont="1" applyFill="1" applyBorder="1" applyAlignment="1" applyProtection="1">
      <alignment horizontal="center" vertical="center" wrapText="1"/>
      <protection locked="0"/>
    </xf>
    <xf numFmtId="0" fontId="17" fillId="0" borderId="1" xfId="0" applyFont="1" applyBorder="1" applyAlignment="1">
      <alignment horizontal="center" vertical="center"/>
    </xf>
    <xf numFmtId="2" fontId="17" fillId="0" borderId="1" xfId="0" applyNumberFormat="1" applyFont="1" applyBorder="1" applyAlignment="1">
      <alignment horizontal="center" vertical="center" wrapText="1"/>
    </xf>
    <xf numFmtId="4" fontId="19" fillId="3" borderId="1" xfId="4" applyNumberFormat="1" applyFont="1" applyFill="1" applyBorder="1" applyAlignment="1" applyProtection="1">
      <alignment horizontal="center" vertical="center" wrapText="1"/>
      <protection locked="0"/>
    </xf>
    <xf numFmtId="4" fontId="17" fillId="0" borderId="1" xfId="0" applyNumberFormat="1" applyFont="1" applyBorder="1" applyAlignment="1">
      <alignment horizontal="center" vertical="center" wrapText="1"/>
    </xf>
    <xf numFmtId="2" fontId="17" fillId="0" borderId="11" xfId="0" applyNumberFormat="1" applyFont="1" applyBorder="1" applyAlignment="1">
      <alignment horizontal="center" vertical="center" wrapText="1"/>
    </xf>
    <xf numFmtId="4" fontId="19" fillId="3" borderId="11" xfId="4" applyNumberFormat="1" applyFont="1" applyFill="1" applyBorder="1" applyAlignment="1" applyProtection="1">
      <alignment horizontal="center" vertical="center" wrapText="1"/>
      <protection locked="0"/>
    </xf>
    <xf numFmtId="4" fontId="17" fillId="0" borderId="12"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2" fontId="17" fillId="0" borderId="17" xfId="0" applyNumberFormat="1" applyFont="1" applyBorder="1" applyAlignment="1">
      <alignment horizontal="center" vertical="center" wrapText="1"/>
    </xf>
    <xf numFmtId="4" fontId="19" fillId="3" borderId="17" xfId="4" applyNumberFormat="1" applyFont="1" applyFill="1" applyBorder="1" applyAlignment="1" applyProtection="1">
      <alignment horizontal="center" vertical="center" wrapText="1"/>
      <protection locked="0"/>
    </xf>
    <xf numFmtId="4" fontId="17" fillId="0" borderId="17" xfId="0" applyNumberFormat="1" applyFont="1" applyBorder="1" applyAlignment="1">
      <alignment horizontal="center" vertical="center" wrapText="1"/>
    </xf>
    <xf numFmtId="0" fontId="17" fillId="0" borderId="7" xfId="0" applyFont="1" applyBorder="1" applyAlignment="1">
      <alignment horizontal="left" vertical="center" wrapText="1"/>
    </xf>
    <xf numFmtId="2" fontId="17" fillId="0" borderId="35" xfId="0" applyNumberFormat="1" applyFont="1" applyBorder="1" applyAlignment="1">
      <alignment horizontal="center" vertical="center"/>
    </xf>
    <xf numFmtId="164" fontId="17" fillId="3" borderId="36" xfId="0" applyNumberFormat="1" applyFont="1" applyFill="1" applyBorder="1" applyAlignment="1" applyProtection="1">
      <alignment horizontal="center" vertical="center"/>
      <protection locked="0"/>
    </xf>
    <xf numFmtId="4" fontId="17" fillId="0" borderId="8" xfId="0" applyNumberFormat="1" applyFont="1" applyBorder="1" applyAlignment="1">
      <alignment horizontal="center" vertical="center" wrapText="1"/>
    </xf>
    <xf numFmtId="49" fontId="17" fillId="0" borderId="2" xfId="0" applyNumberFormat="1" applyFont="1" applyBorder="1" applyAlignment="1">
      <alignment horizontal="center" vertical="center"/>
    </xf>
    <xf numFmtId="164" fontId="17" fillId="3" borderId="1" xfId="0" applyNumberFormat="1" applyFont="1" applyFill="1" applyBorder="1" applyAlignment="1" applyProtection="1">
      <alignment horizontal="center" vertical="center"/>
      <protection locked="0"/>
    </xf>
    <xf numFmtId="4" fontId="17" fillId="0" borderId="39" xfId="0" applyNumberFormat="1" applyFont="1" applyBorder="1" applyAlignment="1">
      <alignment horizontal="center" vertical="center" wrapText="1"/>
    </xf>
    <xf numFmtId="4" fontId="17" fillId="0" borderId="9" xfId="0" applyNumberFormat="1" applyFont="1" applyBorder="1" applyAlignment="1">
      <alignment horizontal="center" vertical="center" wrapText="1"/>
    </xf>
    <xf numFmtId="0" fontId="17" fillId="0" borderId="11" xfId="0" applyFont="1" applyBorder="1" applyAlignment="1">
      <alignment horizontal="left" vertical="center" wrapText="1"/>
    </xf>
    <xf numFmtId="0" fontId="17" fillId="0" borderId="11" xfId="0" applyFont="1" applyBorder="1" applyAlignment="1">
      <alignment horizontal="center" vertical="center"/>
    </xf>
    <xf numFmtId="49" fontId="6" fillId="0" borderId="19" xfId="0" applyNumberFormat="1" applyFont="1" applyBorder="1" applyAlignment="1">
      <alignment horizontal="center" vertical="center" wrapText="1"/>
    </xf>
    <xf numFmtId="4" fontId="19" fillId="3" borderId="7" xfId="4" applyNumberFormat="1" applyFont="1" applyFill="1" applyBorder="1" applyAlignment="1" applyProtection="1">
      <alignment horizontal="center" vertical="center" wrapText="1"/>
      <protection locked="0"/>
    </xf>
    <xf numFmtId="49" fontId="18" fillId="0" borderId="1" xfId="0" applyNumberFormat="1" applyFont="1" applyBorder="1" applyAlignment="1">
      <alignment horizontal="center" vertical="center" wrapText="1"/>
    </xf>
    <xf numFmtId="49" fontId="17" fillId="0" borderId="27" xfId="0" applyNumberFormat="1" applyFont="1" applyBorder="1" applyAlignment="1">
      <alignment horizontal="center" vertical="center" wrapText="1"/>
    </xf>
    <xf numFmtId="49" fontId="18" fillId="0" borderId="17" xfId="0" applyNumberFormat="1" applyFont="1" applyBorder="1" applyAlignment="1">
      <alignment horizontal="center" vertical="center" wrapText="1"/>
    </xf>
    <xf numFmtId="49" fontId="17" fillId="0" borderId="17" xfId="0" applyNumberFormat="1" applyFont="1" applyBorder="1" applyAlignment="1">
      <alignment horizontal="center" vertical="center" wrapText="1"/>
    </xf>
    <xf numFmtId="4" fontId="17" fillId="3" borderId="17" xfId="0" applyNumberFormat="1" applyFont="1" applyFill="1" applyBorder="1" applyAlignment="1" applyProtection="1">
      <alignment horizontal="center" vertical="center" wrapText="1"/>
      <protection locked="0"/>
    </xf>
    <xf numFmtId="4" fontId="17" fillId="3" borderId="1" xfId="0" applyNumberFormat="1" applyFont="1" applyFill="1" applyBorder="1" applyAlignment="1" applyProtection="1">
      <alignment horizontal="center" vertical="center" wrapText="1"/>
      <protection locked="0"/>
    </xf>
    <xf numFmtId="49" fontId="18" fillId="0" borderId="11" xfId="0" applyNumberFormat="1" applyFont="1" applyBorder="1" applyAlignment="1">
      <alignment horizontal="center" vertical="center" wrapText="1"/>
    </xf>
    <xf numFmtId="4" fontId="17" fillId="3" borderId="11" xfId="0" applyNumberFormat="1" applyFont="1" applyFill="1" applyBorder="1" applyAlignment="1" applyProtection="1">
      <alignment horizontal="center" vertical="center" wrapText="1"/>
      <protection locked="0"/>
    </xf>
    <xf numFmtId="0" fontId="4" fillId="0" borderId="43" xfId="2" applyFont="1" applyBorder="1" applyAlignment="1" applyProtection="1">
      <alignment horizontal="center" vertical="center" wrapText="1"/>
    </xf>
    <xf numFmtId="0" fontId="5" fillId="6" borderId="17" xfId="0" applyFont="1" applyFill="1" applyBorder="1" applyAlignment="1">
      <alignment horizontal="center" vertical="center"/>
    </xf>
    <xf numFmtId="2" fontId="5" fillId="6" borderId="17" xfId="0" applyNumberFormat="1" applyFont="1" applyFill="1" applyBorder="1" applyAlignment="1">
      <alignment horizontal="center" vertical="center" wrapText="1"/>
    </xf>
    <xf numFmtId="0" fontId="5" fillId="6" borderId="1" xfId="0" applyFont="1" applyFill="1" applyBorder="1" applyAlignment="1">
      <alignment horizontal="center" vertical="center"/>
    </xf>
    <xf numFmtId="2" fontId="5" fillId="6" borderId="1" xfId="0" applyNumberFormat="1" applyFont="1" applyFill="1" applyBorder="1" applyAlignment="1">
      <alignment horizontal="center" vertical="center" wrapText="1"/>
    </xf>
    <xf numFmtId="0" fontId="5" fillId="6" borderId="11" xfId="0" applyFont="1" applyFill="1" applyBorder="1" applyAlignment="1">
      <alignment horizontal="center" vertical="center"/>
    </xf>
    <xf numFmtId="2" fontId="5" fillId="6" borderId="11" xfId="0" applyNumberFormat="1" applyFont="1" applyFill="1" applyBorder="1" applyAlignment="1">
      <alignment horizontal="center" vertical="center" wrapText="1"/>
    </xf>
    <xf numFmtId="49" fontId="6" fillId="6" borderId="17" xfId="0" applyNumberFormat="1" applyFont="1" applyFill="1" applyBorder="1" applyAlignment="1">
      <alignment horizontal="center" vertical="center" wrapText="1"/>
    </xf>
    <xf numFmtId="49" fontId="6" fillId="6" borderId="11" xfId="0" applyNumberFormat="1" applyFont="1" applyFill="1" applyBorder="1" applyAlignment="1">
      <alignment horizontal="center" vertical="center" wrapText="1"/>
    </xf>
    <xf numFmtId="2" fontId="5" fillId="0" borderId="27" xfId="0" applyNumberFormat="1" applyFont="1" applyBorder="1" applyAlignment="1">
      <alignment horizontal="center" vertical="center"/>
    </xf>
    <xf numFmtId="0" fontId="5" fillId="0" borderId="23" xfId="0" applyFont="1" applyBorder="1" applyAlignment="1">
      <alignment horizontal="left" vertical="center" wrapText="1"/>
    </xf>
    <xf numFmtId="0" fontId="5" fillId="0" borderId="23" xfId="0" applyFont="1" applyBorder="1" applyAlignment="1">
      <alignment horizontal="center" vertical="center"/>
    </xf>
    <xf numFmtId="2" fontId="5" fillId="0" borderId="23" xfId="0" applyNumberFormat="1" applyFont="1" applyBorder="1" applyAlignment="1">
      <alignment horizontal="center" vertical="center"/>
    </xf>
    <xf numFmtId="4" fontId="5" fillId="0" borderId="14"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 fontId="5" fillId="3" borderId="23"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0" fontId="20" fillId="0" borderId="0" xfId="0" applyFont="1" applyAlignment="1" applyProtection="1">
      <alignment wrapText="1"/>
      <protection locked="0"/>
    </xf>
    <xf numFmtId="0" fontId="20" fillId="0" borderId="0" xfId="0" applyFont="1" applyAlignment="1" applyProtection="1">
      <alignment vertical="center" wrapText="1"/>
      <protection locked="0"/>
    </xf>
    <xf numFmtId="0" fontId="17" fillId="0" borderId="1" xfId="0" applyFont="1" applyBorder="1" applyAlignment="1">
      <alignment horizontal="center" vertical="center" wrapText="1"/>
    </xf>
    <xf numFmtId="49" fontId="17" fillId="0" borderId="1" xfId="0" applyNumberFormat="1" applyFont="1" applyBorder="1" applyAlignment="1">
      <alignment horizontal="left" vertical="center" wrapText="1"/>
    </xf>
    <xf numFmtId="0" fontId="17" fillId="0" borderId="4" xfId="0" applyFont="1" applyBorder="1" applyAlignment="1">
      <alignment horizontal="center" vertical="center" wrapText="1"/>
    </xf>
    <xf numFmtId="0" fontId="17" fillId="0" borderId="27" xfId="0" applyFont="1" applyBorder="1" applyAlignment="1">
      <alignment horizontal="left" vertical="center" wrapText="1"/>
    </xf>
    <xf numFmtId="49" fontId="18" fillId="0" borderId="37" xfId="0" applyNumberFormat="1" applyFont="1" applyBorder="1" applyAlignment="1">
      <alignment horizontal="center" vertical="center" wrapText="1"/>
    </xf>
    <xf numFmtId="164" fontId="17" fillId="3" borderId="4" xfId="0" applyNumberFormat="1" applyFont="1" applyFill="1" applyBorder="1" applyAlignment="1" applyProtection="1">
      <alignment horizontal="center" vertical="center"/>
      <protection locked="0"/>
    </xf>
    <xf numFmtId="0" fontId="17" fillId="0" borderId="11" xfId="0" applyFont="1" applyBorder="1" applyAlignment="1">
      <alignment horizontal="center" vertical="center" wrapText="1"/>
    </xf>
    <xf numFmtId="0" fontId="17" fillId="0" borderId="0" xfId="0" applyFont="1" applyAlignment="1" applyProtection="1">
      <alignment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protection locked="0"/>
    </xf>
    <xf numFmtId="0" fontId="17" fillId="0" borderId="17" xfId="0" applyFont="1" applyBorder="1" applyAlignment="1">
      <alignment horizontal="center" vertical="center" wrapText="1"/>
    </xf>
    <xf numFmtId="0" fontId="17" fillId="0" borderId="0" xfId="0" applyFont="1" applyAlignment="1" applyProtection="1">
      <alignment wrapText="1"/>
      <protection locked="0"/>
    </xf>
    <xf numFmtId="4" fontId="17" fillId="3" borderId="4" xfId="0" applyNumberFormat="1" applyFont="1" applyFill="1" applyBorder="1" applyAlignment="1" applyProtection="1">
      <alignment horizontal="center" vertical="center" wrapText="1"/>
      <protection locked="0"/>
    </xf>
    <xf numFmtId="0" fontId="17" fillId="0" borderId="0" xfId="0" applyFont="1" applyAlignment="1">
      <alignment vertical="center"/>
    </xf>
    <xf numFmtId="49" fontId="17" fillId="0" borderId="4" xfId="0" applyNumberFormat="1" applyFont="1" applyBorder="1" applyAlignment="1">
      <alignment horizontal="left" vertical="center" wrapText="1"/>
    </xf>
    <xf numFmtId="2" fontId="17" fillId="0" borderId="7" xfId="0" applyNumberFormat="1" applyFont="1" applyBorder="1" applyAlignment="1">
      <alignment horizontal="center" vertical="center" wrapText="1"/>
    </xf>
    <xf numFmtId="4" fontId="17" fillId="0" borderId="4" xfId="0" applyNumberFormat="1" applyFont="1" applyBorder="1" applyAlignment="1">
      <alignment horizontal="center" vertical="center" wrapText="1"/>
    </xf>
    <xf numFmtId="2" fontId="17" fillId="0" borderId="7" xfId="0" applyNumberFormat="1" applyFont="1" applyBorder="1" applyAlignment="1">
      <alignment horizontal="center" vertical="center"/>
    </xf>
    <xf numFmtId="49" fontId="18" fillId="0" borderId="6"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0" fontId="17" fillId="0" borderId="41"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49" fontId="18" fillId="0" borderId="46"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7" fillId="0" borderId="42" xfId="0" applyFont="1" applyBorder="1" applyAlignment="1">
      <alignment horizontal="center" vertical="center" wrapText="1"/>
    </xf>
    <xf numFmtId="4" fontId="19" fillId="3" borderId="27" xfId="4" applyNumberFormat="1" applyFont="1" applyFill="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protection locked="0"/>
    </xf>
    <xf numFmtId="4" fontId="19" fillId="0" borderId="22" xfId="0" applyNumberFormat="1" applyFont="1" applyBorder="1" applyAlignment="1" applyProtection="1">
      <alignment horizontal="center" vertical="center" wrapText="1"/>
      <protection locked="0"/>
    </xf>
    <xf numFmtId="0" fontId="19" fillId="0" borderId="0" xfId="4" applyFont="1" applyAlignment="1">
      <alignment vertical="center" wrapText="1"/>
    </xf>
    <xf numFmtId="0" fontId="19" fillId="0" borderId="0" xfId="4" applyFont="1" applyAlignment="1">
      <alignment vertical="center"/>
    </xf>
    <xf numFmtId="0" fontId="19" fillId="0" borderId="24" xfId="3" applyFont="1" applyBorder="1" applyAlignment="1">
      <alignment horizontal="center" vertical="center" wrapText="1"/>
    </xf>
    <xf numFmtId="4" fontId="19" fillId="0" borderId="25" xfId="3" applyNumberFormat="1" applyFont="1" applyBorder="1" applyAlignment="1">
      <alignment horizontal="center" vertical="center" wrapText="1"/>
    </xf>
    <xf numFmtId="0" fontId="19" fillId="0" borderId="0" xfId="0" applyFont="1" applyAlignment="1" applyProtection="1">
      <alignment horizontal="center" vertical="center" wrapText="1"/>
      <protection locked="0"/>
    </xf>
    <xf numFmtId="4" fontId="19" fillId="0" borderId="0" xfId="0" applyNumberFormat="1" applyFont="1" applyAlignment="1" applyProtection="1">
      <alignment horizontal="center" vertical="center"/>
      <protection locked="0"/>
    </xf>
    <xf numFmtId="4" fontId="19" fillId="0" borderId="0" xfId="4" applyNumberFormat="1" applyFont="1" applyAlignment="1">
      <alignment horizontal="right" vertical="center" wrapText="1"/>
    </xf>
    <xf numFmtId="4" fontId="19" fillId="0" borderId="0" xfId="4" applyNumberFormat="1" applyFont="1" applyAlignment="1">
      <alignment horizontal="right" vertical="center"/>
    </xf>
    <xf numFmtId="0" fontId="19" fillId="0" borderId="0" xfId="4" applyFont="1" applyAlignment="1">
      <alignment horizontal="right" vertical="center"/>
    </xf>
    <xf numFmtId="4" fontId="19" fillId="0" borderId="0" xfId="3" applyNumberFormat="1" applyFont="1" applyAlignment="1">
      <alignment horizontal="center" vertical="center" wrapText="1"/>
    </xf>
    <xf numFmtId="0" fontId="17" fillId="0" borderId="0" xfId="0" applyFont="1" applyProtection="1">
      <protection locked="0"/>
    </xf>
    <xf numFmtId="0" fontId="22" fillId="0" borderId="0" xfId="0" applyFont="1"/>
    <xf numFmtId="4" fontId="4" fillId="0" borderId="19" xfId="0" applyNumberFormat="1" applyFont="1" applyBorder="1" applyAlignment="1" applyProtection="1">
      <alignment horizontal="center" vertical="center" wrapText="1"/>
      <protection locked="0"/>
    </xf>
    <xf numFmtId="49" fontId="5" fillId="0" borderId="17" xfId="0" applyNumberFormat="1" applyFont="1" applyBorder="1" applyAlignment="1">
      <alignment horizontal="center" vertical="center"/>
    </xf>
    <xf numFmtId="0" fontId="5" fillId="6" borderId="36" xfId="0" applyFont="1" applyFill="1" applyBorder="1" applyAlignment="1">
      <alignment horizontal="left" vertical="center" wrapText="1"/>
    </xf>
    <xf numFmtId="0" fontId="5" fillId="6" borderId="36" xfId="0" applyFont="1" applyFill="1" applyBorder="1" applyAlignment="1">
      <alignment horizontal="center" vertical="center" wrapText="1"/>
    </xf>
    <xf numFmtId="165" fontId="5" fillId="0" borderId="17" xfId="0" applyNumberFormat="1" applyFont="1" applyBorder="1" applyAlignment="1">
      <alignment horizontal="center" vertical="center"/>
    </xf>
    <xf numFmtId="4" fontId="4" fillId="3" borderId="16" xfId="3" applyNumberFormat="1" applyFont="1" applyFill="1" applyBorder="1" applyAlignment="1" applyProtection="1">
      <alignment horizontal="center" vertical="center" wrapText="1"/>
      <protection locked="0"/>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164" fontId="5" fillId="3" borderId="16"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0" fontId="5" fillId="6" borderId="4" xfId="0" applyFont="1" applyFill="1" applyBorder="1" applyAlignment="1">
      <alignment horizontal="left" vertical="center" wrapText="1"/>
    </xf>
    <xf numFmtId="0" fontId="5" fillId="6" borderId="4" xfId="0" applyFont="1" applyFill="1" applyBorder="1" applyAlignment="1">
      <alignment horizontal="center" vertical="center" wrapText="1"/>
    </xf>
    <xf numFmtId="164" fontId="5" fillId="3" borderId="38" xfId="0" applyNumberFormat="1" applyFont="1" applyFill="1" applyBorder="1" applyAlignment="1" applyProtection="1">
      <alignment horizontal="center" vertical="center"/>
      <protection locked="0"/>
    </xf>
    <xf numFmtId="49" fontId="5" fillId="0" borderId="4" xfId="0" applyNumberFormat="1" applyFont="1" applyBorder="1" applyAlignment="1">
      <alignment horizontal="center" vertical="center"/>
    </xf>
    <xf numFmtId="0" fontId="5" fillId="6" borderId="38" xfId="0" applyFont="1" applyFill="1" applyBorder="1" applyAlignment="1">
      <alignment horizontal="center" vertical="center" wrapText="1"/>
    </xf>
    <xf numFmtId="0" fontId="5" fillId="6" borderId="27" xfId="0" applyFont="1" applyFill="1" applyBorder="1" applyAlignment="1">
      <alignment horizontal="left" vertical="center" wrapText="1"/>
    </xf>
    <xf numFmtId="0" fontId="5" fillId="6" borderId="40" xfId="0" applyFont="1" applyFill="1" applyBorder="1" applyAlignment="1">
      <alignment horizontal="center" vertical="center" wrapText="1"/>
    </xf>
    <xf numFmtId="4" fontId="4" fillId="3" borderId="40" xfId="3" applyNumberFormat="1" applyFont="1" applyFill="1" applyBorder="1" applyAlignment="1" applyProtection="1">
      <alignment horizontal="center" vertical="center" wrapText="1"/>
      <protection locked="0"/>
    </xf>
    <xf numFmtId="164" fontId="5" fillId="3" borderId="17" xfId="0" applyNumberFormat="1" applyFont="1" applyFill="1" applyBorder="1" applyAlignment="1" applyProtection="1">
      <alignment horizontal="center" vertical="center"/>
      <protection locked="0"/>
    </xf>
    <xf numFmtId="164" fontId="5" fillId="3" borderId="1" xfId="0" applyNumberFormat="1" applyFont="1" applyFill="1" applyBorder="1" applyAlignment="1" applyProtection="1">
      <alignment horizontal="center" vertical="center"/>
      <protection locked="0"/>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164" fontId="5" fillId="3" borderId="4" xfId="0" applyNumberFormat="1" applyFont="1" applyFill="1" applyBorder="1" applyAlignment="1" applyProtection="1">
      <alignment horizontal="center" vertical="center"/>
      <protection locked="0"/>
    </xf>
    <xf numFmtId="164" fontId="5" fillId="3" borderId="11" xfId="0" applyNumberFormat="1" applyFont="1" applyFill="1" applyBorder="1" applyAlignment="1" applyProtection="1">
      <alignment horizontal="center" vertical="center"/>
      <protection locked="0"/>
    </xf>
    <xf numFmtId="0" fontId="5" fillId="6" borderId="17" xfId="0" applyFont="1" applyFill="1" applyBorder="1" applyAlignment="1">
      <alignment horizontal="left" vertical="center" wrapText="1"/>
    </xf>
    <xf numFmtId="49" fontId="5" fillId="0" borderId="40" xfId="0" applyNumberFormat="1" applyFont="1" applyBorder="1" applyAlignment="1">
      <alignment horizontal="center" vertical="center"/>
    </xf>
    <xf numFmtId="0" fontId="5" fillId="6" borderId="11" xfId="0" applyFont="1" applyFill="1" applyBorder="1" applyAlignment="1">
      <alignment horizontal="left" vertical="center" wrapText="1"/>
    </xf>
    <xf numFmtId="49" fontId="6" fillId="0" borderId="46" xfId="0" applyNumberFormat="1" applyFont="1" applyBorder="1" applyAlignment="1">
      <alignment horizontal="center" vertical="center" wrapText="1"/>
    </xf>
    <xf numFmtId="49" fontId="5" fillId="0" borderId="47" xfId="0" applyNumberFormat="1" applyFont="1" applyBorder="1" applyAlignment="1">
      <alignment horizontal="center" vertical="center" wrapText="1"/>
    </xf>
    <xf numFmtId="4" fontId="5" fillId="3" borderId="7" xfId="0" applyNumberFormat="1" applyFont="1" applyFill="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49" fontId="5" fillId="0" borderId="20" xfId="0" applyNumberFormat="1" applyFont="1" applyBorder="1" applyAlignment="1">
      <alignment horizontal="center" vertical="center" wrapText="1"/>
    </xf>
    <xf numFmtId="4" fontId="5" fillId="3" borderId="1" xfId="0" applyNumberFormat="1" applyFont="1" applyFill="1" applyBorder="1" applyAlignment="1" applyProtection="1">
      <alignment horizontal="center" vertical="center" wrapText="1"/>
      <protection locked="0"/>
    </xf>
    <xf numFmtId="0" fontId="23" fillId="0" borderId="0" xfId="0" applyFont="1"/>
    <xf numFmtId="0" fontId="16" fillId="0" borderId="0" xfId="4" applyFont="1" applyAlignment="1">
      <alignment vertical="center" wrapText="1"/>
    </xf>
    <xf numFmtId="0" fontId="16" fillId="0" borderId="0" xfId="4" applyFont="1" applyAlignment="1">
      <alignment vertical="center"/>
    </xf>
    <xf numFmtId="0" fontId="16" fillId="0" borderId="0" xfId="4" applyFont="1" applyAlignment="1">
      <alignment horizontal="center" vertical="center"/>
    </xf>
    <xf numFmtId="4" fontId="16" fillId="0" borderId="0" xfId="3" applyNumberFormat="1" applyFont="1" applyAlignment="1">
      <alignment horizontal="center" vertical="center" wrapText="1"/>
    </xf>
    <xf numFmtId="0" fontId="4" fillId="0" borderId="0" xfId="1" applyFont="1" applyAlignment="1" applyProtection="1">
      <alignment horizontal="center" vertical="center" wrapText="1"/>
    </xf>
    <xf numFmtId="0" fontId="4" fillId="0" borderId="0" xfId="1" applyNumberFormat="1" applyFont="1" applyAlignment="1" applyProtection="1">
      <alignment horizontal="center" vertical="center" wrapText="1"/>
    </xf>
    <xf numFmtId="4" fontId="19" fillId="0" borderId="13" xfId="0" applyNumberFormat="1" applyFont="1" applyBorder="1" applyAlignment="1" applyProtection="1">
      <alignment horizontal="center" vertical="center" wrapText="1"/>
      <protection locked="0"/>
    </xf>
    <xf numFmtId="165" fontId="17" fillId="0" borderId="1" xfId="0" applyNumberFormat="1" applyFont="1" applyBorder="1" applyAlignment="1">
      <alignment horizontal="center" vertical="center" wrapText="1"/>
    </xf>
    <xf numFmtId="4" fontId="4" fillId="3" borderId="36" xfId="4" applyNumberFormat="1" applyFont="1" applyFill="1" applyBorder="1" applyAlignment="1" applyProtection="1">
      <alignment horizontal="center" vertical="center" wrapText="1"/>
      <protection locked="0"/>
    </xf>
    <xf numFmtId="4" fontId="5" fillId="0" borderId="48" xfId="0" applyNumberFormat="1" applyFont="1" applyBorder="1" applyAlignment="1">
      <alignment horizontal="center" vertical="center" wrapText="1"/>
    </xf>
    <xf numFmtId="0" fontId="5" fillId="0" borderId="0" xfId="0" applyFont="1" applyAlignment="1" applyProtection="1">
      <alignment horizontal="center" vertical="center" wrapText="1"/>
      <protection locked="0"/>
    </xf>
    <xf numFmtId="2" fontId="5" fillId="0" borderId="36" xfId="0" applyNumberFormat="1" applyFont="1" applyBorder="1" applyAlignment="1">
      <alignment horizontal="center" vertical="center" wrapText="1"/>
    </xf>
    <xf numFmtId="0" fontId="5" fillId="0" borderId="27" xfId="0" applyFont="1" applyBorder="1" applyAlignment="1">
      <alignment horizontal="left" vertical="center" wrapText="1"/>
    </xf>
    <xf numFmtId="49" fontId="5" fillId="0" borderId="1" xfId="0" applyNumberFormat="1" applyFont="1" applyBorder="1" applyAlignment="1">
      <alignment horizontal="center" vertical="center" wrapText="1"/>
    </xf>
    <xf numFmtId="49" fontId="5" fillId="0" borderId="36" xfId="0" applyNumberFormat="1" applyFont="1" applyBorder="1" applyAlignment="1">
      <alignment horizontal="center" vertical="center" wrapText="1"/>
    </xf>
    <xf numFmtId="0" fontId="5" fillId="0" borderId="36" xfId="0" applyFont="1" applyBorder="1" applyAlignment="1">
      <alignment horizontal="left" vertical="center" wrapText="1"/>
    </xf>
    <xf numFmtId="0" fontId="5" fillId="0" borderId="36" xfId="0" applyFont="1" applyBorder="1" applyAlignment="1">
      <alignment horizontal="center" vertical="center"/>
    </xf>
    <xf numFmtId="2" fontId="5" fillId="0" borderId="36" xfId="0" applyNumberFormat="1" applyFont="1" applyBorder="1" applyAlignment="1">
      <alignment horizontal="center" vertical="center"/>
    </xf>
    <xf numFmtId="49" fontId="6" fillId="0" borderId="49"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35" xfId="0" applyNumberFormat="1" applyFont="1" applyBorder="1" applyAlignment="1">
      <alignment horizontal="center" vertical="center" wrapText="1"/>
    </xf>
    <xf numFmtId="4" fontId="5" fillId="3" borderId="36" xfId="0" applyNumberFormat="1" applyFont="1" applyFill="1" applyBorder="1" applyAlignment="1" applyProtection="1">
      <alignment horizontal="center" vertical="center" wrapText="1"/>
      <protection locked="0"/>
    </xf>
    <xf numFmtId="0" fontId="4" fillId="0" borderId="31" xfId="2" applyFont="1" applyBorder="1" applyAlignment="1" applyProtection="1">
      <alignment horizontal="center" vertical="center" wrapText="1"/>
    </xf>
    <xf numFmtId="0" fontId="4" fillId="0" borderId="50" xfId="2" applyFont="1" applyBorder="1" applyAlignment="1" applyProtection="1">
      <alignment horizontal="center" vertical="center" wrapText="1"/>
    </xf>
    <xf numFmtId="0" fontId="4" fillId="0" borderId="50" xfId="2" applyNumberFormat="1" applyFont="1" applyBorder="1" applyAlignment="1" applyProtection="1">
      <alignment horizontal="center" vertical="center" wrapText="1"/>
    </xf>
    <xf numFmtId="0" fontId="4" fillId="0" borderId="50" xfId="1" applyFont="1" applyBorder="1" applyAlignment="1" applyProtection="1">
      <alignment horizontal="center" vertical="center" wrapText="1"/>
    </xf>
    <xf numFmtId="0" fontId="4" fillId="0" borderId="51" xfId="1" applyFont="1" applyBorder="1" applyAlignment="1" applyProtection="1">
      <alignment horizontal="center" vertical="center" wrapText="1"/>
    </xf>
    <xf numFmtId="49" fontId="17" fillId="0" borderId="7" xfId="0" applyNumberFormat="1" applyFont="1" applyBorder="1" applyAlignment="1">
      <alignment horizontal="center" vertical="center"/>
    </xf>
    <xf numFmtId="0" fontId="17" fillId="0" borderId="50" xfId="0" applyFont="1" applyBorder="1" applyAlignment="1">
      <alignment horizontal="left" vertical="center" wrapText="1"/>
    </xf>
    <xf numFmtId="49" fontId="17" fillId="0" borderId="50" xfId="0" applyNumberFormat="1" applyFont="1" applyBorder="1" applyAlignment="1">
      <alignment horizontal="center" vertical="center" wrapText="1"/>
    </xf>
    <xf numFmtId="2" fontId="17" fillId="0" borderId="50" xfId="0" applyNumberFormat="1" applyFont="1" applyBorder="1" applyAlignment="1">
      <alignment horizontal="center" vertical="center"/>
    </xf>
    <xf numFmtId="4" fontId="19" fillId="3" borderId="50" xfId="3" applyNumberFormat="1" applyFont="1" applyFill="1" applyBorder="1" applyAlignment="1" applyProtection="1">
      <alignment horizontal="center" vertical="center" wrapText="1"/>
      <protection locked="0"/>
    </xf>
    <xf numFmtId="4" fontId="17" fillId="0" borderId="51" xfId="0" applyNumberFormat="1" applyFont="1" applyBorder="1" applyAlignment="1">
      <alignment horizontal="center" vertical="center" wrapText="1"/>
    </xf>
    <xf numFmtId="49" fontId="18" fillId="0" borderId="49" xfId="0" applyNumberFormat="1" applyFont="1" applyBorder="1" applyAlignment="1">
      <alignment horizontal="center" vertical="center" wrapText="1"/>
    </xf>
    <xf numFmtId="49" fontId="17" fillId="0" borderId="7" xfId="0" applyNumberFormat="1" applyFont="1" applyBorder="1" applyAlignment="1">
      <alignment horizontal="justify" vertical="center" wrapText="1"/>
    </xf>
    <xf numFmtId="49" fontId="18" fillId="0" borderId="4" xfId="0" applyNumberFormat="1" applyFont="1" applyBorder="1" applyAlignment="1">
      <alignment horizontal="center" vertical="center" wrapText="1"/>
    </xf>
    <xf numFmtId="2" fontId="17" fillId="0" borderId="38" xfId="0" applyNumberFormat="1" applyFont="1" applyBorder="1" applyAlignment="1">
      <alignment horizontal="center" vertical="center" wrapText="1"/>
    </xf>
    <xf numFmtId="49" fontId="17" fillId="0" borderId="1" xfId="0" applyNumberFormat="1" applyFont="1" applyBorder="1" applyAlignment="1">
      <alignment horizontal="justify" vertical="center" wrapText="1"/>
    </xf>
    <xf numFmtId="0" fontId="17" fillId="0" borderId="7" xfId="0" applyFont="1" applyBorder="1" applyAlignment="1">
      <alignment horizontal="center" vertical="center"/>
    </xf>
    <xf numFmtId="0" fontId="17" fillId="0" borderId="1" xfId="0" applyFont="1" applyBorder="1" applyAlignment="1">
      <alignment vertical="center"/>
    </xf>
    <xf numFmtId="49" fontId="6" fillId="0" borderId="49" xfId="4" applyNumberFormat="1" applyFont="1" applyBorder="1" applyAlignment="1">
      <alignment horizontal="center" vertical="center" wrapText="1"/>
    </xf>
    <xf numFmtId="49" fontId="5" fillId="0" borderId="27" xfId="4" applyNumberFormat="1" applyFont="1" applyBorder="1" applyAlignment="1">
      <alignment horizontal="center" vertical="center" wrapText="1"/>
    </xf>
    <xf numFmtId="0" fontId="5" fillId="0" borderId="27" xfId="4" applyFont="1" applyBorder="1" applyAlignment="1">
      <alignment horizontal="left" vertical="center" wrapText="1"/>
    </xf>
    <xf numFmtId="0" fontId="5" fillId="0" borderId="27" xfId="0" applyFont="1" applyBorder="1" applyAlignment="1">
      <alignment horizontal="center" vertical="center" wrapText="1"/>
    </xf>
    <xf numFmtId="4" fontId="5" fillId="3" borderId="27" xfId="4" applyNumberFormat="1" applyFont="1" applyFill="1" applyBorder="1" applyAlignment="1" applyProtection="1">
      <alignment horizontal="center" vertical="center" wrapText="1"/>
      <protection locked="0"/>
    </xf>
    <xf numFmtId="0" fontId="9" fillId="0" borderId="0" xfId="0" applyFont="1" applyAlignment="1" applyProtection="1">
      <alignment wrapText="1"/>
      <protection locked="0"/>
    </xf>
    <xf numFmtId="49" fontId="5" fillId="0" borderId="23" xfId="0" applyNumberFormat="1" applyFont="1" applyBorder="1" applyAlignment="1">
      <alignment horizontal="left" vertical="center" wrapText="1"/>
    </xf>
    <xf numFmtId="0" fontId="24" fillId="0" borderId="0" xfId="0" applyFont="1"/>
    <xf numFmtId="49" fontId="25" fillId="0" borderId="46" xfId="0" applyNumberFormat="1" applyFont="1" applyBorder="1" applyAlignment="1">
      <alignment horizontal="center" vertical="center" wrapText="1"/>
    </xf>
    <xf numFmtId="49" fontId="20" fillId="0" borderId="1" xfId="0" applyNumberFormat="1"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2" fontId="20" fillId="0" borderId="1" xfId="0" applyNumberFormat="1" applyFont="1" applyBorder="1" applyAlignment="1">
      <alignment horizontal="center" vertical="center" wrapText="1"/>
    </xf>
    <xf numFmtId="4" fontId="26" fillId="3" borderId="1" xfId="4" applyNumberFormat="1" applyFont="1" applyFill="1" applyBorder="1" applyAlignment="1" applyProtection="1">
      <alignment horizontal="center" vertical="center" wrapText="1"/>
      <protection locked="0"/>
    </xf>
    <xf numFmtId="4" fontId="20" fillId="0" borderId="9" xfId="0" applyNumberFormat="1" applyFont="1" applyBorder="1" applyAlignment="1">
      <alignment horizontal="center" vertical="center" wrapText="1"/>
    </xf>
    <xf numFmtId="49" fontId="20" fillId="0" borderId="2" xfId="0" applyNumberFormat="1" applyFont="1" applyBorder="1" applyAlignment="1">
      <alignment horizontal="center" vertical="center"/>
    </xf>
    <xf numFmtId="49" fontId="20" fillId="0" borderId="4" xfId="0" applyNumberFormat="1" applyFont="1" applyBorder="1" applyAlignment="1">
      <alignment horizontal="center" vertical="center"/>
    </xf>
    <xf numFmtId="0" fontId="11" fillId="4" borderId="0" xfId="1" applyFont="1" applyFill="1" applyAlignment="1" applyProtection="1">
      <alignment horizontal="center" vertical="center" wrapText="1"/>
    </xf>
    <xf numFmtId="0" fontId="4" fillId="2" borderId="3" xfId="1" applyFont="1" applyFill="1" applyBorder="1" applyAlignment="1" applyProtection="1">
      <alignment horizontal="center" vertical="center"/>
    </xf>
    <xf numFmtId="0" fontId="4" fillId="2" borderId="29" xfId="1" applyFont="1" applyFill="1" applyBorder="1" applyAlignment="1" applyProtection="1">
      <alignment horizontal="center" vertical="center"/>
    </xf>
    <xf numFmtId="0" fontId="4" fillId="2" borderId="30" xfId="1" applyFont="1" applyFill="1" applyBorder="1" applyAlignment="1" applyProtection="1">
      <alignment horizontal="center" vertical="center"/>
    </xf>
    <xf numFmtId="0" fontId="7" fillId="4" borderId="0" xfId="1" applyFont="1" applyFill="1" applyAlignment="1" applyProtection="1">
      <alignment horizontal="center" vertical="center" wrapText="1"/>
    </xf>
    <xf numFmtId="0" fontId="8" fillId="0" borderId="32"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11" fillId="2" borderId="1" xfId="0" applyFont="1" applyFill="1" applyBorder="1" applyAlignment="1">
      <alignment horizontal="center" vertical="center" wrapText="1"/>
    </xf>
    <xf numFmtId="0" fontId="12" fillId="5" borderId="2"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0"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0" xfId="0" applyFont="1" applyBorder="1" applyAlignment="1">
      <alignment horizontal="center" vertical="center" wrapText="1"/>
    </xf>
    <xf numFmtId="0" fontId="15" fillId="0" borderId="0" xfId="0" applyFont="1" applyAlignment="1">
      <alignment horizontal="left" vertical="center" wrapText="1"/>
    </xf>
  </cellXfs>
  <cellStyles count="6">
    <cellStyle name="Įprastas" xfId="0" builtinId="0"/>
    <cellStyle name="Normal 2 2" xfId="1" xr:uid="{7D528CD1-1370-4A59-8A42-833A188A1C18}"/>
    <cellStyle name="Normal 3" xfId="4" xr:uid="{D21A0A6C-C59B-4EF7-8513-C1A9DD79049E}"/>
    <cellStyle name="Normal 3 2" xfId="5" xr:uid="{A7C471B8-4DEE-45A3-A251-DFAC61458B8D}"/>
    <cellStyle name="TableStyleLight1" xfId="3" xr:uid="{43B7AB8F-A131-4979-98A6-A3193EA091B2}"/>
    <cellStyle name="TableStyleLight1 2" xfId="2" xr:uid="{E9D89B39-51A7-4E38-9713-3687678499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1008-AD4B-49A3-8131-80A9D7280224}">
  <dimension ref="A1:K129"/>
  <sheetViews>
    <sheetView topLeftCell="A76" zoomScale="85" zoomScaleNormal="85" workbookViewId="0">
      <selection activeCell="G85" sqref="G85:G86"/>
    </sheetView>
  </sheetViews>
  <sheetFormatPr defaultColWidth="9.140625" defaultRowHeight="15" x14ac:dyDescent="0.25"/>
  <cols>
    <col min="1" max="1" width="42.5703125" style="217" customWidth="1"/>
    <col min="2" max="2" width="9.140625" style="217"/>
    <col min="3" max="3" width="79.5703125" style="217" customWidth="1"/>
    <col min="4" max="4" width="12" style="217" customWidth="1"/>
    <col min="5" max="5" width="9.140625" style="217"/>
    <col min="6" max="6" width="19.140625" style="217" customWidth="1"/>
    <col min="7" max="7" width="17.5703125" style="217" customWidth="1"/>
    <col min="8" max="8" width="17.140625" style="217" customWidth="1"/>
    <col min="9" max="9" width="15.85546875" style="217" customWidth="1"/>
    <col min="10" max="16384" width="9.140625" style="217"/>
  </cols>
  <sheetData>
    <row r="1" spans="1:11" s="181" customFormat="1" ht="15.75" x14ac:dyDescent="0.25">
      <c r="A1" s="275" t="s">
        <v>240</v>
      </c>
      <c r="B1" s="275"/>
      <c r="C1" s="275"/>
      <c r="D1" s="275"/>
      <c r="E1" s="275"/>
      <c r="F1" s="275"/>
      <c r="G1" s="275"/>
      <c r="H1" s="1"/>
      <c r="I1" s="1"/>
      <c r="J1" s="1"/>
      <c r="K1" s="1"/>
    </row>
    <row r="2" spans="1:11" s="181" customFormat="1" ht="15.75" thickBot="1" x14ac:dyDescent="0.3">
      <c r="A2" s="222"/>
      <c r="B2" s="222"/>
      <c r="C2" s="222"/>
      <c r="D2" s="222"/>
      <c r="E2" s="223"/>
      <c r="F2" s="222"/>
      <c r="G2" s="222"/>
      <c r="H2" s="1"/>
      <c r="I2" s="1"/>
      <c r="J2" s="1"/>
      <c r="K2" s="1"/>
    </row>
    <row r="3" spans="1:11" s="181" customFormat="1" ht="15.75" thickBot="1" x14ac:dyDescent="0.3">
      <c r="A3" s="276" t="s">
        <v>4</v>
      </c>
      <c r="B3" s="277"/>
      <c r="C3" s="277"/>
      <c r="D3" s="277"/>
      <c r="E3" s="277"/>
      <c r="F3" s="277"/>
      <c r="G3" s="278"/>
      <c r="H3" s="1"/>
      <c r="I3" s="1"/>
      <c r="J3" s="1"/>
      <c r="K3" s="1"/>
    </row>
    <row r="4" spans="1:11" s="181" customFormat="1" ht="45" customHeight="1" thickBot="1" x14ac:dyDescent="0.3">
      <c r="A4" s="64" t="s">
        <v>5</v>
      </c>
      <c r="B4" s="240" t="s">
        <v>6</v>
      </c>
      <c r="C4" s="241" t="s">
        <v>7</v>
      </c>
      <c r="D4" s="241" t="s">
        <v>8</v>
      </c>
      <c r="E4" s="242" t="s">
        <v>0</v>
      </c>
      <c r="F4" s="243" t="s">
        <v>9</v>
      </c>
      <c r="G4" s="244" t="s">
        <v>10</v>
      </c>
      <c r="H4" s="1"/>
      <c r="I4" s="1"/>
      <c r="J4" s="1"/>
      <c r="K4" s="1"/>
    </row>
    <row r="5" spans="1:11" ht="30" customHeight="1" thickBot="1" x14ac:dyDescent="0.3">
      <c r="A5" s="158" t="s">
        <v>11</v>
      </c>
      <c r="B5" s="245" t="s">
        <v>12</v>
      </c>
      <c r="C5" s="246" t="s">
        <v>346</v>
      </c>
      <c r="D5" s="247" t="s">
        <v>60</v>
      </c>
      <c r="E5" s="248">
        <v>600</v>
      </c>
      <c r="F5" s="249">
        <v>6.45</v>
      </c>
      <c r="G5" s="250">
        <f t="shared" ref="G5" si="0">ROUND((E5*F5),2)</f>
        <v>3870</v>
      </c>
      <c r="H5" s="138"/>
      <c r="I5" s="44"/>
      <c r="J5" s="44"/>
      <c r="K5" s="44"/>
    </row>
    <row r="6" spans="1:11" s="181" customFormat="1" ht="30" customHeight="1" thickBot="1" x14ac:dyDescent="0.3">
      <c r="A6" s="251" t="s">
        <v>11</v>
      </c>
      <c r="B6" s="86" t="s">
        <v>13</v>
      </c>
      <c r="C6" s="109" t="s">
        <v>347</v>
      </c>
      <c r="D6" s="87" t="s">
        <v>3</v>
      </c>
      <c r="E6" s="88">
        <v>1</v>
      </c>
      <c r="F6" s="89">
        <v>99997.3</v>
      </c>
      <c r="G6" s="96">
        <f t="shared" ref="G6" si="1">ROUND((E6*F6),2)</f>
        <v>99997.3</v>
      </c>
      <c r="H6" s="224" t="s">
        <v>15</v>
      </c>
      <c r="I6" s="18">
        <f>ROUND(SUM(G5:G6),2)</f>
        <v>103867.3</v>
      </c>
      <c r="J6" s="1"/>
      <c r="K6" s="1"/>
    </row>
    <row r="7" spans="1:11" ht="30" customHeight="1" x14ac:dyDescent="0.25">
      <c r="A7" s="144" t="s">
        <v>61</v>
      </c>
      <c r="B7" s="82" t="s">
        <v>16</v>
      </c>
      <c r="C7" s="75" t="s">
        <v>107</v>
      </c>
      <c r="D7" s="150" t="s">
        <v>76</v>
      </c>
      <c r="E7" s="102">
        <v>0.21</v>
      </c>
      <c r="F7" s="103">
        <v>100</v>
      </c>
      <c r="G7" s="77">
        <f>ROUND((E7*F7),2)</f>
        <v>21</v>
      </c>
      <c r="H7" s="138"/>
      <c r="I7" s="44"/>
      <c r="J7" s="44"/>
      <c r="K7" s="44"/>
    </row>
    <row r="8" spans="1:11" ht="30" customHeight="1" x14ac:dyDescent="0.25">
      <c r="A8" s="113" t="s">
        <v>61</v>
      </c>
      <c r="B8" s="105" t="s">
        <v>17</v>
      </c>
      <c r="C8" s="81" t="s">
        <v>108</v>
      </c>
      <c r="D8" s="140" t="s">
        <v>63</v>
      </c>
      <c r="E8" s="91">
        <v>57.2</v>
      </c>
      <c r="F8" s="106">
        <v>3.53</v>
      </c>
      <c r="G8" s="107">
        <f t="shared" ref="G8:G9" si="2">ROUND((E8*F8),2)</f>
        <v>201.92</v>
      </c>
      <c r="H8" s="138"/>
      <c r="I8" s="44"/>
      <c r="J8" s="44"/>
      <c r="K8" s="44"/>
    </row>
    <row r="9" spans="1:11" ht="30" customHeight="1" x14ac:dyDescent="0.25">
      <c r="A9" s="113" t="s">
        <v>61</v>
      </c>
      <c r="B9" s="105" t="s">
        <v>18</v>
      </c>
      <c r="C9" s="81" t="s">
        <v>109</v>
      </c>
      <c r="D9" s="140" t="s">
        <v>60</v>
      </c>
      <c r="E9" s="91">
        <v>5.72</v>
      </c>
      <c r="F9" s="106">
        <v>10.37</v>
      </c>
      <c r="G9" s="107">
        <f t="shared" si="2"/>
        <v>59.32</v>
      </c>
      <c r="H9" s="138"/>
      <c r="I9" s="44"/>
      <c r="J9" s="44"/>
      <c r="K9" s="44"/>
    </row>
    <row r="10" spans="1:11" ht="30" customHeight="1" x14ac:dyDescent="0.25">
      <c r="A10" s="113" t="s">
        <v>61</v>
      </c>
      <c r="B10" s="273" t="s">
        <v>19</v>
      </c>
      <c r="C10" s="81" t="s">
        <v>110</v>
      </c>
      <c r="D10" s="140" t="s">
        <v>60</v>
      </c>
      <c r="E10" s="91">
        <v>2.8</v>
      </c>
      <c r="F10" s="106">
        <v>80</v>
      </c>
      <c r="G10" s="107">
        <f t="shared" ref="G10:G21" si="3">ROUND((E10*F10),2)</f>
        <v>224</v>
      </c>
      <c r="H10" s="138"/>
      <c r="I10" s="44"/>
      <c r="J10" s="44"/>
      <c r="K10" s="44"/>
    </row>
    <row r="11" spans="1:11" ht="30" customHeight="1" x14ac:dyDescent="0.25">
      <c r="A11" s="113" t="s">
        <v>61</v>
      </c>
      <c r="B11" s="273" t="s">
        <v>20</v>
      </c>
      <c r="C11" s="81" t="s">
        <v>111</v>
      </c>
      <c r="D11" s="140" t="s">
        <v>63</v>
      </c>
      <c r="E11" s="91">
        <v>57.2</v>
      </c>
      <c r="F11" s="106">
        <v>6</v>
      </c>
      <c r="G11" s="107">
        <f t="shared" si="3"/>
        <v>343.2</v>
      </c>
      <c r="H11" s="138"/>
      <c r="I11" s="44"/>
      <c r="J11" s="44"/>
      <c r="K11" s="44"/>
    </row>
    <row r="12" spans="1:11" ht="30" customHeight="1" x14ac:dyDescent="0.25">
      <c r="A12" s="113" t="s">
        <v>61</v>
      </c>
      <c r="B12" s="273" t="s">
        <v>21</v>
      </c>
      <c r="C12" s="81" t="s">
        <v>112</v>
      </c>
      <c r="D12" s="140" t="s">
        <v>60</v>
      </c>
      <c r="E12" s="91">
        <v>5.2</v>
      </c>
      <c r="F12" s="106">
        <v>54</v>
      </c>
      <c r="G12" s="107">
        <f t="shared" si="3"/>
        <v>280.8</v>
      </c>
      <c r="H12" s="138"/>
      <c r="I12" s="44"/>
      <c r="J12" s="44"/>
      <c r="K12" s="44"/>
    </row>
    <row r="13" spans="1:11" ht="30" customHeight="1" x14ac:dyDescent="0.25">
      <c r="A13" s="113" t="s">
        <v>61</v>
      </c>
      <c r="B13" s="273" t="s">
        <v>86</v>
      </c>
      <c r="C13" s="81" t="s">
        <v>241</v>
      </c>
      <c r="D13" s="140" t="s">
        <v>60</v>
      </c>
      <c r="E13" s="91">
        <v>26.2</v>
      </c>
      <c r="F13" s="106">
        <v>80</v>
      </c>
      <c r="G13" s="107">
        <f t="shared" si="3"/>
        <v>2096</v>
      </c>
      <c r="H13" s="138"/>
      <c r="I13" s="44"/>
      <c r="J13" s="44"/>
      <c r="K13" s="44"/>
    </row>
    <row r="14" spans="1:11" s="181" customFormat="1" ht="30" customHeight="1" x14ac:dyDescent="0.25">
      <c r="A14" s="113" t="s">
        <v>61</v>
      </c>
      <c r="B14" s="273" t="s">
        <v>87</v>
      </c>
      <c r="C14" s="81" t="s">
        <v>242</v>
      </c>
      <c r="D14" s="140" t="s">
        <v>60</v>
      </c>
      <c r="E14" s="225">
        <v>7.125</v>
      </c>
      <c r="F14" s="106">
        <v>80</v>
      </c>
      <c r="G14" s="107">
        <f t="shared" si="3"/>
        <v>570</v>
      </c>
      <c r="H14" s="151"/>
      <c r="I14" s="24"/>
      <c r="J14" s="24"/>
      <c r="K14" s="24"/>
    </row>
    <row r="15" spans="1:11" s="181" customFormat="1" ht="30" customHeight="1" x14ac:dyDescent="0.25">
      <c r="A15" s="113" t="s">
        <v>61</v>
      </c>
      <c r="B15" s="273" t="s">
        <v>89</v>
      </c>
      <c r="C15" s="81" t="s">
        <v>115</v>
      </c>
      <c r="D15" s="140" t="s">
        <v>60</v>
      </c>
      <c r="E15" s="91">
        <v>220</v>
      </c>
      <c r="F15" s="106">
        <v>7.57</v>
      </c>
      <c r="G15" s="107">
        <f t="shared" si="3"/>
        <v>1665.4</v>
      </c>
      <c r="H15" s="151"/>
      <c r="I15" s="24"/>
      <c r="J15" s="24"/>
      <c r="K15" s="24"/>
    </row>
    <row r="16" spans="1:11" s="181" customFormat="1" ht="30" customHeight="1" x14ac:dyDescent="0.25">
      <c r="A16" s="113" t="s">
        <v>61</v>
      </c>
      <c r="B16" s="273" t="s">
        <v>90</v>
      </c>
      <c r="C16" s="81" t="s">
        <v>116</v>
      </c>
      <c r="D16" s="140" t="s">
        <v>60</v>
      </c>
      <c r="E16" s="91">
        <v>16.5</v>
      </c>
      <c r="F16" s="106">
        <v>54</v>
      </c>
      <c r="G16" s="107">
        <f t="shared" si="3"/>
        <v>891</v>
      </c>
      <c r="H16" s="151"/>
      <c r="I16" s="24"/>
      <c r="J16" s="24"/>
      <c r="K16" s="24"/>
    </row>
    <row r="17" spans="1:11" s="181" customFormat="1" ht="30" customHeight="1" x14ac:dyDescent="0.25">
      <c r="A17" s="113" t="s">
        <v>61</v>
      </c>
      <c r="B17" s="273" t="s">
        <v>113</v>
      </c>
      <c r="C17" s="141" t="s">
        <v>348</v>
      </c>
      <c r="D17" s="140" t="s">
        <v>76</v>
      </c>
      <c r="E17" s="91">
        <v>144.80000000000001</v>
      </c>
      <c r="F17" s="106">
        <v>12</v>
      </c>
      <c r="G17" s="108">
        <f t="shared" ref="G17:G18" si="4">ROUND((E17*F17),2)</f>
        <v>1737.6</v>
      </c>
      <c r="H17" s="151"/>
      <c r="I17" s="24"/>
      <c r="J17" s="24"/>
      <c r="K17" s="24"/>
    </row>
    <row r="18" spans="1:11" s="181" customFormat="1" ht="30" customHeight="1" thickBot="1" x14ac:dyDescent="0.3">
      <c r="A18" s="113" t="s">
        <v>61</v>
      </c>
      <c r="B18" s="273" t="s">
        <v>114</v>
      </c>
      <c r="C18" s="81" t="s">
        <v>349</v>
      </c>
      <c r="D18" s="142" t="s">
        <v>76</v>
      </c>
      <c r="E18" s="91">
        <v>0.75</v>
      </c>
      <c r="F18" s="145">
        <v>200</v>
      </c>
      <c r="G18" s="108">
        <f t="shared" si="4"/>
        <v>150</v>
      </c>
      <c r="H18" s="151"/>
      <c r="I18" s="24"/>
      <c r="J18" s="24"/>
      <c r="K18" s="24"/>
    </row>
    <row r="19" spans="1:11" s="181" customFormat="1" ht="30" customHeight="1" thickBot="1" x14ac:dyDescent="0.3">
      <c r="A19" s="253" t="s">
        <v>61</v>
      </c>
      <c r="B19" s="274" t="s">
        <v>350</v>
      </c>
      <c r="C19" s="204" t="s">
        <v>351</v>
      </c>
      <c r="D19" s="142" t="s">
        <v>76</v>
      </c>
      <c r="E19" s="254">
        <v>0.21</v>
      </c>
      <c r="F19" s="145">
        <v>600</v>
      </c>
      <c r="G19" s="80">
        <f t="shared" ref="G19" si="5">ROUND((E19*F19),2)</f>
        <v>126</v>
      </c>
      <c r="H19" s="224" t="s">
        <v>22</v>
      </c>
      <c r="I19" s="18">
        <f>ROUND(SUM(G7:G19),2)</f>
        <v>8366.24</v>
      </c>
      <c r="J19" s="24"/>
      <c r="K19" s="24"/>
    </row>
    <row r="20" spans="1:11" s="181" customFormat="1" ht="30" customHeight="1" x14ac:dyDescent="0.25">
      <c r="A20" s="158" t="s">
        <v>117</v>
      </c>
      <c r="B20" s="245" t="s">
        <v>23</v>
      </c>
      <c r="C20" s="252" t="s">
        <v>352</v>
      </c>
      <c r="D20" s="256" t="s">
        <v>60</v>
      </c>
      <c r="E20" s="155">
        <v>270</v>
      </c>
      <c r="F20" s="112">
        <v>13.19</v>
      </c>
      <c r="G20" s="104">
        <f t="shared" si="3"/>
        <v>3561.3</v>
      </c>
      <c r="H20" s="147"/>
      <c r="I20" s="24"/>
      <c r="J20" s="24"/>
      <c r="K20" s="24"/>
    </row>
    <row r="21" spans="1:11" s="181" customFormat="1" ht="30" customHeight="1" x14ac:dyDescent="0.25">
      <c r="A21" s="163" t="s">
        <v>117</v>
      </c>
      <c r="B21" s="83" t="s">
        <v>24</v>
      </c>
      <c r="C21" s="255" t="s">
        <v>353</v>
      </c>
      <c r="D21" s="90" t="s">
        <v>60</v>
      </c>
      <c r="E21" s="91">
        <v>30</v>
      </c>
      <c r="F21" s="92">
        <v>16.41</v>
      </c>
      <c r="G21" s="108">
        <f t="shared" si="3"/>
        <v>492.3</v>
      </c>
      <c r="H21" s="147"/>
      <c r="I21" s="24"/>
      <c r="J21" s="24"/>
      <c r="K21" s="24"/>
    </row>
    <row r="22" spans="1:11" ht="30" customHeight="1" x14ac:dyDescent="0.25">
      <c r="A22" s="163" t="s">
        <v>117</v>
      </c>
      <c r="B22" s="83" t="s">
        <v>25</v>
      </c>
      <c r="C22" s="81" t="s">
        <v>243</v>
      </c>
      <c r="D22" s="90" t="s">
        <v>2</v>
      </c>
      <c r="E22" s="91">
        <v>154</v>
      </c>
      <c r="F22" s="92">
        <v>165</v>
      </c>
      <c r="G22" s="108">
        <f t="shared" ref="G22" si="6">ROUND((E22*F22),2)</f>
        <v>25410</v>
      </c>
      <c r="H22" s="139"/>
      <c r="I22" s="44"/>
      <c r="J22" s="44"/>
      <c r="K22" s="44"/>
    </row>
    <row r="23" spans="1:11" ht="30" customHeight="1" x14ac:dyDescent="0.25">
      <c r="A23" s="163" t="s">
        <v>117</v>
      </c>
      <c r="B23" s="83" t="s">
        <v>26</v>
      </c>
      <c r="C23" s="81" t="s">
        <v>118</v>
      </c>
      <c r="D23" s="90" t="s">
        <v>63</v>
      </c>
      <c r="E23" s="91">
        <v>61</v>
      </c>
      <c r="F23" s="92">
        <v>12.3</v>
      </c>
      <c r="G23" s="108">
        <f t="shared" ref="G23:G25" si="7">ROUND((E23*F23),2)</f>
        <v>750.3</v>
      </c>
      <c r="H23" s="139"/>
      <c r="I23" s="44"/>
      <c r="J23" s="44"/>
      <c r="K23" s="44"/>
    </row>
    <row r="24" spans="1:11" ht="30" customHeight="1" x14ac:dyDescent="0.25">
      <c r="A24" s="163" t="s">
        <v>117</v>
      </c>
      <c r="B24" s="83" t="s">
        <v>27</v>
      </c>
      <c r="C24" s="81" t="s">
        <v>244</v>
      </c>
      <c r="D24" s="90" t="s">
        <v>60</v>
      </c>
      <c r="E24" s="91">
        <v>11.1</v>
      </c>
      <c r="F24" s="92">
        <v>138.80000000000001</v>
      </c>
      <c r="G24" s="108">
        <f t="shared" si="7"/>
        <v>1540.68</v>
      </c>
      <c r="H24" s="139"/>
      <c r="I24" s="44"/>
      <c r="J24" s="44"/>
      <c r="K24" s="44"/>
    </row>
    <row r="25" spans="1:11" ht="30" customHeight="1" x14ac:dyDescent="0.25">
      <c r="A25" s="163" t="s">
        <v>117</v>
      </c>
      <c r="B25" s="83" t="s">
        <v>28</v>
      </c>
      <c r="C25" s="81" t="s">
        <v>119</v>
      </c>
      <c r="D25" s="90" t="s">
        <v>60</v>
      </c>
      <c r="E25" s="91">
        <v>2.9</v>
      </c>
      <c r="F25" s="92">
        <v>460.69</v>
      </c>
      <c r="G25" s="108">
        <f t="shared" si="7"/>
        <v>1336</v>
      </c>
      <c r="H25" s="139"/>
      <c r="I25" s="44"/>
      <c r="J25" s="44"/>
      <c r="K25" s="44"/>
    </row>
    <row r="26" spans="1:11" s="181" customFormat="1" ht="30" customHeight="1" x14ac:dyDescent="0.25">
      <c r="A26" s="163" t="s">
        <v>117</v>
      </c>
      <c r="B26" s="83" t="s">
        <v>29</v>
      </c>
      <c r="C26" s="81" t="s">
        <v>120</v>
      </c>
      <c r="D26" s="90" t="s">
        <v>60</v>
      </c>
      <c r="E26" s="91">
        <v>54</v>
      </c>
      <c r="F26" s="92">
        <v>700.87</v>
      </c>
      <c r="G26" s="108">
        <f t="shared" ref="G26" si="8">ROUND((E26*F26),2)</f>
        <v>37846.980000000003</v>
      </c>
      <c r="H26" s="147"/>
      <c r="I26" s="24"/>
      <c r="J26" s="24"/>
      <c r="K26" s="24"/>
    </row>
    <row r="27" spans="1:11" s="181" customFormat="1" ht="30" customHeight="1" x14ac:dyDescent="0.25">
      <c r="A27" s="163" t="s">
        <v>117</v>
      </c>
      <c r="B27" s="83" t="s">
        <v>30</v>
      </c>
      <c r="C27" s="81" t="s">
        <v>354</v>
      </c>
      <c r="D27" s="90" t="s">
        <v>50</v>
      </c>
      <c r="E27" s="91">
        <v>6400</v>
      </c>
      <c r="F27" s="92">
        <v>3.45</v>
      </c>
      <c r="G27" s="108">
        <f t="shared" ref="G27:G32" si="9">ROUND((E27*F27),2)</f>
        <v>22080</v>
      </c>
      <c r="H27" s="147"/>
      <c r="I27" s="24"/>
      <c r="J27" s="24"/>
      <c r="K27" s="24"/>
    </row>
    <row r="28" spans="1:11" ht="30" customHeight="1" x14ac:dyDescent="0.25">
      <c r="A28" s="163" t="s">
        <v>117</v>
      </c>
      <c r="B28" s="83" t="s">
        <v>31</v>
      </c>
      <c r="C28" s="81" t="s">
        <v>121</v>
      </c>
      <c r="D28" s="90" t="s">
        <v>63</v>
      </c>
      <c r="E28" s="91">
        <v>100</v>
      </c>
      <c r="F28" s="92">
        <v>5.1100000000000003</v>
      </c>
      <c r="G28" s="108">
        <f t="shared" si="9"/>
        <v>511</v>
      </c>
      <c r="H28" s="139"/>
      <c r="I28" s="44"/>
      <c r="J28" s="44"/>
      <c r="K28" s="44"/>
    </row>
    <row r="29" spans="1:11" ht="30" customHeight="1" x14ac:dyDescent="0.25">
      <c r="A29" s="163" t="s">
        <v>117</v>
      </c>
      <c r="B29" s="83" t="s">
        <v>32</v>
      </c>
      <c r="C29" s="81" t="s">
        <v>122</v>
      </c>
      <c r="D29" s="90" t="s">
        <v>63</v>
      </c>
      <c r="E29" s="91">
        <v>100</v>
      </c>
      <c r="F29" s="92">
        <v>12.45</v>
      </c>
      <c r="G29" s="108">
        <f t="shared" si="9"/>
        <v>1245</v>
      </c>
      <c r="H29" s="139"/>
      <c r="I29" s="44"/>
      <c r="J29" s="44"/>
      <c r="K29" s="44"/>
    </row>
    <row r="30" spans="1:11" ht="30" customHeight="1" x14ac:dyDescent="0.25">
      <c r="A30" s="163" t="s">
        <v>117</v>
      </c>
      <c r="B30" s="83" t="s">
        <v>33</v>
      </c>
      <c r="C30" s="81" t="s">
        <v>123</v>
      </c>
      <c r="D30" s="90" t="s">
        <v>60</v>
      </c>
      <c r="E30" s="91">
        <v>250</v>
      </c>
      <c r="F30" s="92">
        <v>42.1</v>
      </c>
      <c r="G30" s="108">
        <f t="shared" si="9"/>
        <v>10525</v>
      </c>
      <c r="H30" s="139"/>
      <c r="I30" s="44"/>
      <c r="J30" s="44"/>
      <c r="K30" s="44"/>
    </row>
    <row r="31" spans="1:11" ht="30" customHeight="1" x14ac:dyDescent="0.25">
      <c r="A31" s="163" t="s">
        <v>117</v>
      </c>
      <c r="B31" s="83" t="s">
        <v>91</v>
      </c>
      <c r="C31" s="81" t="s">
        <v>124</v>
      </c>
      <c r="D31" s="90" t="s">
        <v>60</v>
      </c>
      <c r="E31" s="91">
        <v>11.6</v>
      </c>
      <c r="F31" s="92">
        <v>138.80000000000001</v>
      </c>
      <c r="G31" s="108">
        <f t="shared" si="9"/>
        <v>1610.08</v>
      </c>
      <c r="H31" s="139"/>
      <c r="I31" s="44"/>
      <c r="J31" s="44"/>
      <c r="K31" s="44"/>
    </row>
    <row r="32" spans="1:11" s="181" customFormat="1" ht="30" customHeight="1" x14ac:dyDescent="0.25">
      <c r="A32" s="163" t="s">
        <v>117</v>
      </c>
      <c r="B32" s="83" t="s">
        <v>92</v>
      </c>
      <c r="C32" s="81" t="s">
        <v>356</v>
      </c>
      <c r="D32" s="90" t="s">
        <v>1</v>
      </c>
      <c r="E32" s="91">
        <v>4</v>
      </c>
      <c r="F32" s="92">
        <v>1534.87</v>
      </c>
      <c r="G32" s="108">
        <f t="shared" si="9"/>
        <v>6139.48</v>
      </c>
      <c r="H32" s="147"/>
      <c r="I32" s="24"/>
      <c r="J32" s="24"/>
      <c r="K32" s="24"/>
    </row>
    <row r="33" spans="1:11" s="181" customFormat="1" ht="30" customHeight="1" x14ac:dyDescent="0.25">
      <c r="A33" s="163" t="s">
        <v>117</v>
      </c>
      <c r="B33" s="83" t="s">
        <v>93</v>
      </c>
      <c r="C33" s="141" t="s">
        <v>357</v>
      </c>
      <c r="D33" s="90" t="s">
        <v>60</v>
      </c>
      <c r="E33" s="91">
        <v>0.5</v>
      </c>
      <c r="F33" s="92">
        <v>1288.25</v>
      </c>
      <c r="G33" s="108">
        <f t="shared" ref="G33" si="10">ROUND((E33*F33),2)</f>
        <v>644.13</v>
      </c>
      <c r="H33" s="147"/>
      <c r="I33" s="24"/>
      <c r="J33" s="24"/>
      <c r="K33" s="24"/>
    </row>
    <row r="34" spans="1:11" s="181" customFormat="1" ht="30" customHeight="1" x14ac:dyDescent="0.25">
      <c r="A34" s="163" t="s">
        <v>117</v>
      </c>
      <c r="B34" s="83" t="s">
        <v>94</v>
      </c>
      <c r="C34" s="81" t="s">
        <v>355</v>
      </c>
      <c r="D34" s="90" t="s">
        <v>1</v>
      </c>
      <c r="E34" s="91">
        <v>16</v>
      </c>
      <c r="F34" s="92">
        <v>981.48</v>
      </c>
      <c r="G34" s="108">
        <f t="shared" ref="G34:G36" si="11">ROUND((E34*F34),2)</f>
        <v>15703.68</v>
      </c>
      <c r="H34" s="147"/>
      <c r="I34" s="24"/>
      <c r="J34" s="24"/>
      <c r="K34" s="24"/>
    </row>
    <row r="35" spans="1:11" s="181" customFormat="1" ht="30" customHeight="1" x14ac:dyDescent="0.25">
      <c r="A35" s="163" t="s">
        <v>117</v>
      </c>
      <c r="B35" s="83" t="s">
        <v>95</v>
      </c>
      <c r="C35" s="141" t="s">
        <v>358</v>
      </c>
      <c r="D35" s="90" t="s">
        <v>60</v>
      </c>
      <c r="E35" s="91">
        <v>1</v>
      </c>
      <c r="F35" s="92">
        <v>1104.58</v>
      </c>
      <c r="G35" s="108">
        <f t="shared" si="11"/>
        <v>1104.58</v>
      </c>
      <c r="H35" s="147"/>
      <c r="I35" s="24"/>
      <c r="J35" s="24"/>
      <c r="K35" s="24"/>
    </row>
    <row r="36" spans="1:11" s="181" customFormat="1" ht="30" customHeight="1" x14ac:dyDescent="0.25">
      <c r="A36" s="163" t="s">
        <v>117</v>
      </c>
      <c r="B36" s="83" t="s">
        <v>129</v>
      </c>
      <c r="C36" s="81" t="s">
        <v>354</v>
      </c>
      <c r="D36" s="90" t="s">
        <v>50</v>
      </c>
      <c r="E36" s="91">
        <v>23</v>
      </c>
      <c r="F36" s="92">
        <v>3.45</v>
      </c>
      <c r="G36" s="108">
        <f t="shared" si="11"/>
        <v>79.349999999999994</v>
      </c>
      <c r="H36" s="147"/>
      <c r="I36" s="24"/>
      <c r="J36" s="24"/>
      <c r="K36" s="24"/>
    </row>
    <row r="37" spans="1:11" s="181" customFormat="1" ht="30" customHeight="1" x14ac:dyDescent="0.25">
      <c r="A37" s="163" t="s">
        <v>117</v>
      </c>
      <c r="B37" s="83" t="s">
        <v>130</v>
      </c>
      <c r="C37" s="81" t="s">
        <v>125</v>
      </c>
      <c r="D37" s="90" t="s">
        <v>60</v>
      </c>
      <c r="E37" s="91">
        <v>3.3</v>
      </c>
      <c r="F37" s="92">
        <v>138.80000000000001</v>
      </c>
      <c r="G37" s="108">
        <f t="shared" ref="G37:G38" si="12">ROUND((E37*F37),2)</f>
        <v>458.04</v>
      </c>
      <c r="H37" s="147"/>
      <c r="I37" s="24"/>
      <c r="J37" s="24"/>
      <c r="K37" s="24"/>
    </row>
    <row r="38" spans="1:11" ht="30" customHeight="1" x14ac:dyDescent="0.25">
      <c r="A38" s="266" t="s">
        <v>117</v>
      </c>
      <c r="B38" s="267" t="s">
        <v>131</v>
      </c>
      <c r="C38" s="268" t="s">
        <v>126</v>
      </c>
      <c r="D38" s="269" t="s">
        <v>60</v>
      </c>
      <c r="E38" s="270">
        <v>2.2000000000000002</v>
      </c>
      <c r="F38" s="271">
        <v>573.9</v>
      </c>
      <c r="G38" s="272">
        <f t="shared" si="12"/>
        <v>1262.58</v>
      </c>
      <c r="H38" s="139"/>
      <c r="I38" s="44"/>
      <c r="J38" s="44"/>
      <c r="K38" s="44"/>
    </row>
    <row r="39" spans="1:11" ht="30" customHeight="1" x14ac:dyDescent="0.25">
      <c r="A39" s="163" t="s">
        <v>117</v>
      </c>
      <c r="B39" s="83" t="s">
        <v>132</v>
      </c>
      <c r="C39" s="81" t="s">
        <v>354</v>
      </c>
      <c r="D39" s="90" t="s">
        <v>50</v>
      </c>
      <c r="E39" s="91">
        <v>360</v>
      </c>
      <c r="F39" s="92">
        <v>3.45</v>
      </c>
      <c r="G39" s="108">
        <f t="shared" ref="G39:G52" si="13">ROUND((E39*F39),2)</f>
        <v>1242</v>
      </c>
      <c r="H39" s="139"/>
      <c r="I39" s="44"/>
      <c r="J39" s="44"/>
      <c r="K39" s="44"/>
    </row>
    <row r="40" spans="1:11" s="181" customFormat="1" ht="30" customHeight="1" x14ac:dyDescent="0.25">
      <c r="A40" s="163" t="s">
        <v>117</v>
      </c>
      <c r="B40" s="83" t="s">
        <v>133</v>
      </c>
      <c r="C40" s="81" t="s">
        <v>127</v>
      </c>
      <c r="D40" s="90" t="s">
        <v>63</v>
      </c>
      <c r="E40" s="91">
        <v>85.7</v>
      </c>
      <c r="F40" s="92">
        <v>5.1100000000000003</v>
      </c>
      <c r="G40" s="108">
        <f t="shared" si="13"/>
        <v>437.93</v>
      </c>
      <c r="H40" s="147"/>
      <c r="I40" s="24"/>
      <c r="J40" s="24"/>
      <c r="K40" s="24"/>
    </row>
    <row r="41" spans="1:11" ht="30" customHeight="1" x14ac:dyDescent="0.25">
      <c r="A41" s="163" t="s">
        <v>117</v>
      </c>
      <c r="B41" s="83" t="s">
        <v>134</v>
      </c>
      <c r="C41" s="81" t="s">
        <v>128</v>
      </c>
      <c r="D41" s="90" t="s">
        <v>60</v>
      </c>
      <c r="E41" s="91">
        <v>4.3</v>
      </c>
      <c r="F41" s="92">
        <v>473.62</v>
      </c>
      <c r="G41" s="108">
        <f t="shared" ref="G41" si="14">ROUND((E41*F41),2)</f>
        <v>2036.57</v>
      </c>
      <c r="H41" s="139"/>
      <c r="I41" s="44"/>
      <c r="J41" s="44"/>
      <c r="K41" s="44"/>
    </row>
    <row r="42" spans="1:11" ht="30" customHeight="1" x14ac:dyDescent="0.25">
      <c r="A42" s="163" t="s">
        <v>117</v>
      </c>
      <c r="B42" s="83" t="s">
        <v>135</v>
      </c>
      <c r="C42" s="81" t="s">
        <v>141</v>
      </c>
      <c r="D42" s="90" t="s">
        <v>63</v>
      </c>
      <c r="E42" s="91">
        <v>96.4</v>
      </c>
      <c r="F42" s="92">
        <v>5.1100000000000003</v>
      </c>
      <c r="G42" s="108">
        <f t="shared" si="13"/>
        <v>492.6</v>
      </c>
      <c r="H42" s="139"/>
      <c r="I42" s="44"/>
      <c r="J42" s="44"/>
      <c r="K42" s="44"/>
    </row>
    <row r="43" spans="1:11" ht="30" customHeight="1" x14ac:dyDescent="0.25">
      <c r="A43" s="163" t="s">
        <v>117</v>
      </c>
      <c r="B43" s="83" t="s">
        <v>136</v>
      </c>
      <c r="C43" s="81" t="s">
        <v>142</v>
      </c>
      <c r="D43" s="90" t="s">
        <v>63</v>
      </c>
      <c r="E43" s="91">
        <v>101.5</v>
      </c>
      <c r="F43" s="92">
        <v>40.619999999999997</v>
      </c>
      <c r="G43" s="108">
        <f t="shared" si="13"/>
        <v>4122.93</v>
      </c>
      <c r="H43" s="139"/>
      <c r="I43" s="44"/>
      <c r="J43" s="44"/>
      <c r="K43" s="44"/>
    </row>
    <row r="44" spans="1:11" ht="30" customHeight="1" x14ac:dyDescent="0.25">
      <c r="A44" s="163" t="s">
        <v>117</v>
      </c>
      <c r="B44" s="83" t="s">
        <v>137</v>
      </c>
      <c r="C44" s="81" t="s">
        <v>143</v>
      </c>
      <c r="D44" s="90" t="s">
        <v>63</v>
      </c>
      <c r="E44" s="91">
        <v>71.2</v>
      </c>
      <c r="F44" s="92">
        <v>46.67</v>
      </c>
      <c r="G44" s="108">
        <f t="shared" si="13"/>
        <v>3322.9</v>
      </c>
      <c r="H44" s="139"/>
      <c r="I44" s="44"/>
      <c r="J44" s="44"/>
      <c r="K44" s="44"/>
    </row>
    <row r="45" spans="1:11" ht="30" customHeight="1" x14ac:dyDescent="0.25">
      <c r="A45" s="163" t="s">
        <v>117</v>
      </c>
      <c r="B45" s="83" t="s">
        <v>138</v>
      </c>
      <c r="C45" s="81" t="s">
        <v>144</v>
      </c>
      <c r="D45" s="90" t="s">
        <v>60</v>
      </c>
      <c r="E45" s="91">
        <v>10.4</v>
      </c>
      <c r="F45" s="92">
        <v>138.80000000000001</v>
      </c>
      <c r="G45" s="108">
        <f t="shared" si="13"/>
        <v>1443.52</v>
      </c>
      <c r="H45" s="139"/>
      <c r="I45" s="44"/>
      <c r="J45" s="44"/>
      <c r="K45" s="44"/>
    </row>
    <row r="46" spans="1:11" s="181" customFormat="1" ht="30" customHeight="1" x14ac:dyDescent="0.25">
      <c r="A46" s="163" t="s">
        <v>117</v>
      </c>
      <c r="B46" s="83" t="s">
        <v>139</v>
      </c>
      <c r="C46" s="81" t="s">
        <v>145</v>
      </c>
      <c r="D46" s="90" t="s">
        <v>63</v>
      </c>
      <c r="E46" s="91">
        <v>26</v>
      </c>
      <c r="F46" s="92">
        <v>0.5</v>
      </c>
      <c r="G46" s="108">
        <f t="shared" si="13"/>
        <v>13</v>
      </c>
      <c r="H46" s="147"/>
      <c r="I46" s="24"/>
      <c r="J46" s="24"/>
      <c r="K46" s="24"/>
    </row>
    <row r="47" spans="1:11" ht="30" customHeight="1" x14ac:dyDescent="0.25">
      <c r="A47" s="163" t="s">
        <v>117</v>
      </c>
      <c r="B47" s="83" t="s">
        <v>140</v>
      </c>
      <c r="C47" s="81" t="s">
        <v>245</v>
      </c>
      <c r="D47" s="90" t="s">
        <v>63</v>
      </c>
      <c r="E47" s="91">
        <v>55.1</v>
      </c>
      <c r="F47" s="92">
        <v>42.14</v>
      </c>
      <c r="G47" s="108">
        <f t="shared" si="13"/>
        <v>2321.91</v>
      </c>
      <c r="H47" s="139"/>
      <c r="I47" s="44"/>
      <c r="J47" s="44"/>
      <c r="K47" s="44"/>
    </row>
    <row r="48" spans="1:11" s="181" customFormat="1" ht="30" customHeight="1" x14ac:dyDescent="0.25">
      <c r="A48" s="163" t="s">
        <v>117</v>
      </c>
      <c r="B48" s="83" t="s">
        <v>359</v>
      </c>
      <c r="C48" s="81" t="s">
        <v>146</v>
      </c>
      <c r="D48" s="90" t="s">
        <v>63</v>
      </c>
      <c r="E48" s="91">
        <v>55.9</v>
      </c>
      <c r="F48" s="92">
        <v>0.5</v>
      </c>
      <c r="G48" s="108">
        <f t="shared" si="13"/>
        <v>27.95</v>
      </c>
      <c r="H48" s="147"/>
      <c r="I48" s="24"/>
      <c r="J48" s="24"/>
      <c r="K48" s="24"/>
    </row>
    <row r="49" spans="1:11" ht="30" customHeight="1" x14ac:dyDescent="0.25">
      <c r="A49" s="163" t="s">
        <v>117</v>
      </c>
      <c r="B49" s="83" t="s">
        <v>360</v>
      </c>
      <c r="C49" s="81" t="s">
        <v>246</v>
      </c>
      <c r="D49" s="90" t="s">
        <v>63</v>
      </c>
      <c r="E49" s="91">
        <v>68.900000000000006</v>
      </c>
      <c r="F49" s="92">
        <v>37.299999999999997</v>
      </c>
      <c r="G49" s="108">
        <f t="shared" si="13"/>
        <v>2569.9699999999998</v>
      </c>
      <c r="H49" s="139"/>
      <c r="I49" s="44"/>
      <c r="J49" s="44"/>
      <c r="K49" s="44"/>
    </row>
    <row r="50" spans="1:11" ht="30" customHeight="1" x14ac:dyDescent="0.25">
      <c r="A50" s="163" t="s">
        <v>117</v>
      </c>
      <c r="B50" s="83" t="s">
        <v>361</v>
      </c>
      <c r="C50" s="81" t="s">
        <v>148</v>
      </c>
      <c r="D50" s="90" t="s">
        <v>2</v>
      </c>
      <c r="E50" s="91">
        <v>14</v>
      </c>
      <c r="F50" s="92">
        <v>6.58</v>
      </c>
      <c r="G50" s="108">
        <f t="shared" si="13"/>
        <v>92.12</v>
      </c>
      <c r="H50" s="139"/>
      <c r="I50" s="44"/>
      <c r="J50" s="44"/>
      <c r="K50" s="44"/>
    </row>
    <row r="51" spans="1:11" ht="30" customHeight="1" x14ac:dyDescent="0.25">
      <c r="A51" s="163" t="s">
        <v>117</v>
      </c>
      <c r="B51" s="83" t="s">
        <v>362</v>
      </c>
      <c r="C51" s="81" t="s">
        <v>149</v>
      </c>
      <c r="D51" s="90" t="s">
        <v>63</v>
      </c>
      <c r="E51" s="91">
        <v>80</v>
      </c>
      <c r="F51" s="92">
        <v>5.1100000000000003</v>
      </c>
      <c r="G51" s="108">
        <f t="shared" si="13"/>
        <v>408.8</v>
      </c>
      <c r="H51" s="147"/>
      <c r="I51" s="44"/>
      <c r="J51" s="44"/>
      <c r="K51" s="44"/>
    </row>
    <row r="52" spans="1:11" ht="30" customHeight="1" thickBot="1" x14ac:dyDescent="0.3">
      <c r="A52" s="163" t="s">
        <v>117</v>
      </c>
      <c r="B52" s="83" t="s">
        <v>363</v>
      </c>
      <c r="C52" s="81" t="s">
        <v>150</v>
      </c>
      <c r="D52" s="90" t="s">
        <v>63</v>
      </c>
      <c r="E52" s="91">
        <v>80</v>
      </c>
      <c r="F52" s="92">
        <v>15</v>
      </c>
      <c r="G52" s="108">
        <f t="shared" si="13"/>
        <v>1200</v>
      </c>
      <c r="H52" s="147"/>
      <c r="I52" s="44"/>
      <c r="J52" s="44"/>
      <c r="K52" s="44"/>
    </row>
    <row r="53" spans="1:11" ht="30" customHeight="1" thickBot="1" x14ac:dyDescent="0.3">
      <c r="A53" s="164" t="s">
        <v>117</v>
      </c>
      <c r="B53" s="86" t="s">
        <v>364</v>
      </c>
      <c r="C53" s="109" t="s">
        <v>151</v>
      </c>
      <c r="D53" s="110" t="s">
        <v>63</v>
      </c>
      <c r="E53" s="94">
        <v>80</v>
      </c>
      <c r="F53" s="95">
        <v>18.45</v>
      </c>
      <c r="G53" s="96">
        <f t="shared" ref="G53:G57" si="15">ROUND((E53*F53),2)</f>
        <v>1476</v>
      </c>
      <c r="H53" s="169" t="s">
        <v>34</v>
      </c>
      <c r="I53" s="149">
        <f>ROUND(SUM(G20:G53),2)</f>
        <v>153508.68</v>
      </c>
      <c r="J53" s="44"/>
      <c r="K53" s="44"/>
    </row>
    <row r="54" spans="1:11" s="181" customFormat="1" ht="30" customHeight="1" x14ac:dyDescent="0.25">
      <c r="A54" s="115" t="s">
        <v>152</v>
      </c>
      <c r="B54" s="116" t="s">
        <v>35</v>
      </c>
      <c r="C54" s="75" t="s">
        <v>247</v>
      </c>
      <c r="D54" s="150" t="s">
        <v>1</v>
      </c>
      <c r="E54" s="98">
        <v>14</v>
      </c>
      <c r="F54" s="117">
        <v>677.05</v>
      </c>
      <c r="G54" s="100">
        <f t="shared" ref="G54:G55" si="16">ROUND((E54*F54),2)</f>
        <v>9478.7000000000007</v>
      </c>
      <c r="H54" s="147"/>
      <c r="I54" s="151"/>
      <c r="J54" s="24"/>
      <c r="K54" s="24"/>
    </row>
    <row r="55" spans="1:11" s="181" customFormat="1" ht="30" customHeight="1" x14ac:dyDescent="0.25">
      <c r="A55" s="115" t="s">
        <v>152</v>
      </c>
      <c r="B55" s="84" t="s">
        <v>36</v>
      </c>
      <c r="C55" s="81" t="s">
        <v>248</v>
      </c>
      <c r="D55" s="140" t="s">
        <v>1</v>
      </c>
      <c r="E55" s="98">
        <v>7</v>
      </c>
      <c r="F55" s="118">
        <v>9173.02</v>
      </c>
      <c r="G55" s="93">
        <f t="shared" si="16"/>
        <v>64211.14</v>
      </c>
      <c r="H55" s="147"/>
      <c r="I55" s="24"/>
      <c r="J55" s="24"/>
      <c r="K55" s="24"/>
    </row>
    <row r="56" spans="1:11" ht="30" customHeight="1" x14ac:dyDescent="0.25">
      <c r="A56" s="115" t="s">
        <v>152</v>
      </c>
      <c r="B56" s="84" t="s">
        <v>37</v>
      </c>
      <c r="C56" s="81" t="s">
        <v>153</v>
      </c>
      <c r="D56" s="140" t="s">
        <v>1</v>
      </c>
      <c r="E56" s="98">
        <v>10</v>
      </c>
      <c r="F56" s="118">
        <v>1566.08</v>
      </c>
      <c r="G56" s="93">
        <f t="shared" si="15"/>
        <v>15660.8</v>
      </c>
      <c r="H56" s="139"/>
      <c r="I56" s="44"/>
      <c r="J56" s="44"/>
      <c r="K56" s="44"/>
    </row>
    <row r="57" spans="1:11" ht="30" customHeight="1" x14ac:dyDescent="0.25">
      <c r="A57" s="115" t="s">
        <v>152</v>
      </c>
      <c r="B57" s="84" t="s">
        <v>38</v>
      </c>
      <c r="C57" s="81" t="s">
        <v>154</v>
      </c>
      <c r="D57" s="140" t="s">
        <v>60</v>
      </c>
      <c r="E57" s="98">
        <v>15.5</v>
      </c>
      <c r="F57" s="118">
        <v>742.57</v>
      </c>
      <c r="G57" s="93">
        <f t="shared" si="15"/>
        <v>11509.84</v>
      </c>
      <c r="H57" s="139"/>
      <c r="I57" s="44"/>
      <c r="J57" s="44"/>
      <c r="K57" s="44"/>
    </row>
    <row r="58" spans="1:11" ht="30" customHeight="1" x14ac:dyDescent="0.25">
      <c r="A58" s="115" t="s">
        <v>152</v>
      </c>
      <c r="B58" s="84" t="s">
        <v>59</v>
      </c>
      <c r="C58" s="81" t="s">
        <v>354</v>
      </c>
      <c r="D58" s="140" t="s">
        <v>50</v>
      </c>
      <c r="E58" s="98">
        <v>1050</v>
      </c>
      <c r="F58" s="118">
        <v>3.45</v>
      </c>
      <c r="G58" s="93">
        <f t="shared" ref="G58:G93" si="17">ROUND((E58*F58),2)</f>
        <v>3622.5</v>
      </c>
      <c r="H58" s="139"/>
      <c r="I58" s="44"/>
      <c r="J58" s="44"/>
      <c r="K58" s="44"/>
    </row>
    <row r="59" spans="1:11" ht="30" customHeight="1" x14ac:dyDescent="0.25">
      <c r="A59" s="115" t="s">
        <v>152</v>
      </c>
      <c r="B59" s="84" t="s">
        <v>62</v>
      </c>
      <c r="C59" s="81" t="s">
        <v>155</v>
      </c>
      <c r="D59" s="142" t="s">
        <v>2</v>
      </c>
      <c r="E59" s="98">
        <v>13.1</v>
      </c>
      <c r="F59" s="152">
        <v>29.83</v>
      </c>
      <c r="G59" s="156">
        <f t="shared" si="17"/>
        <v>390.77</v>
      </c>
      <c r="H59" s="139"/>
      <c r="I59" s="44"/>
      <c r="J59" s="44"/>
      <c r="K59" s="44"/>
    </row>
    <row r="60" spans="1:11" s="181" customFormat="1" ht="30" customHeight="1" x14ac:dyDescent="0.25">
      <c r="A60" s="115" t="s">
        <v>152</v>
      </c>
      <c r="B60" s="84" t="s">
        <v>156</v>
      </c>
      <c r="C60" s="257" t="s">
        <v>157</v>
      </c>
      <c r="D60" s="142" t="s">
        <v>2</v>
      </c>
      <c r="E60" s="98">
        <v>22.6</v>
      </c>
      <c r="F60" s="152">
        <v>1238.82</v>
      </c>
      <c r="G60" s="156">
        <f t="shared" si="17"/>
        <v>27997.33</v>
      </c>
      <c r="H60" s="147"/>
      <c r="I60" s="24"/>
      <c r="J60" s="24"/>
      <c r="K60" s="24"/>
    </row>
    <row r="61" spans="1:11" s="181" customFormat="1" ht="30" customHeight="1" x14ac:dyDescent="0.25">
      <c r="A61" s="115" t="s">
        <v>152</v>
      </c>
      <c r="B61" s="84" t="s">
        <v>158</v>
      </c>
      <c r="C61" s="81" t="s">
        <v>159</v>
      </c>
      <c r="D61" s="142" t="s">
        <v>63</v>
      </c>
      <c r="E61" s="98">
        <v>145.69999999999999</v>
      </c>
      <c r="F61" s="152">
        <v>5.1100000000000003</v>
      </c>
      <c r="G61" s="156">
        <f t="shared" si="17"/>
        <v>744.53</v>
      </c>
      <c r="H61" s="147"/>
      <c r="I61" s="24"/>
      <c r="J61" s="24"/>
      <c r="K61" s="24"/>
    </row>
    <row r="62" spans="1:11" s="181" customFormat="1" ht="30" customHeight="1" x14ac:dyDescent="0.25">
      <c r="A62" s="115" t="s">
        <v>152</v>
      </c>
      <c r="B62" s="84" t="s">
        <v>160</v>
      </c>
      <c r="C62" s="153" t="s">
        <v>249</v>
      </c>
      <c r="D62" s="142" t="s">
        <v>60</v>
      </c>
      <c r="E62" s="98">
        <v>15.1</v>
      </c>
      <c r="F62" s="152">
        <v>392.61</v>
      </c>
      <c r="G62" s="156">
        <f t="shared" ref="G62" si="18">ROUND((E62*F62),2)</f>
        <v>5928.41</v>
      </c>
      <c r="H62" s="147"/>
      <c r="I62" s="24"/>
      <c r="J62" s="24"/>
      <c r="K62" s="24"/>
    </row>
    <row r="63" spans="1:11" s="181" customFormat="1" ht="30" customHeight="1" x14ac:dyDescent="0.25">
      <c r="A63" s="115" t="s">
        <v>152</v>
      </c>
      <c r="B63" s="84" t="s">
        <v>161</v>
      </c>
      <c r="C63" s="81" t="s">
        <v>354</v>
      </c>
      <c r="D63" s="142" t="s">
        <v>50</v>
      </c>
      <c r="E63" s="98">
        <v>506.2</v>
      </c>
      <c r="F63" s="152">
        <v>3.45</v>
      </c>
      <c r="G63" s="156">
        <f t="shared" si="17"/>
        <v>1746.39</v>
      </c>
      <c r="H63" s="147"/>
      <c r="I63" s="24"/>
      <c r="J63" s="24"/>
      <c r="K63" s="24"/>
    </row>
    <row r="64" spans="1:11" s="181" customFormat="1" ht="30" customHeight="1" x14ac:dyDescent="0.25">
      <c r="A64" s="115" t="s">
        <v>152</v>
      </c>
      <c r="B64" s="84" t="s">
        <v>163</v>
      </c>
      <c r="C64" s="78" t="s">
        <v>162</v>
      </c>
      <c r="D64" s="142" t="s">
        <v>63</v>
      </c>
      <c r="E64" s="98">
        <v>150.30000000000001</v>
      </c>
      <c r="F64" s="152">
        <v>5.1100000000000003</v>
      </c>
      <c r="G64" s="156">
        <f>ROUND((E64*F64),2)</f>
        <v>768.03</v>
      </c>
      <c r="H64" s="147"/>
      <c r="I64" s="24"/>
      <c r="J64" s="24"/>
      <c r="K64" s="24"/>
    </row>
    <row r="65" spans="1:11" s="181" customFormat="1" ht="30" customHeight="1" x14ac:dyDescent="0.25">
      <c r="A65" s="115" t="s">
        <v>152</v>
      </c>
      <c r="B65" s="84" t="s">
        <v>165</v>
      </c>
      <c r="C65" s="78" t="s">
        <v>164</v>
      </c>
      <c r="D65" s="142" t="s">
        <v>63</v>
      </c>
      <c r="E65" s="98">
        <v>150.30000000000001</v>
      </c>
      <c r="F65" s="152">
        <v>49.99</v>
      </c>
      <c r="G65" s="156">
        <f t="shared" si="17"/>
        <v>7513.5</v>
      </c>
      <c r="H65" s="147"/>
      <c r="I65" s="24"/>
      <c r="J65" s="24"/>
      <c r="K65" s="24"/>
    </row>
    <row r="66" spans="1:11" s="181" customFormat="1" ht="30" customHeight="1" x14ac:dyDescent="0.25">
      <c r="A66" s="115" t="s">
        <v>152</v>
      </c>
      <c r="B66" s="84" t="s">
        <v>167</v>
      </c>
      <c r="C66" s="78" t="s">
        <v>166</v>
      </c>
      <c r="D66" s="142" t="s">
        <v>1</v>
      </c>
      <c r="E66" s="98">
        <v>2</v>
      </c>
      <c r="F66" s="152">
        <v>404.17</v>
      </c>
      <c r="G66" s="156">
        <f t="shared" si="17"/>
        <v>808.34</v>
      </c>
      <c r="H66" s="147"/>
      <c r="I66" s="24"/>
      <c r="J66" s="24"/>
      <c r="K66" s="24"/>
    </row>
    <row r="67" spans="1:11" ht="30" customHeight="1" x14ac:dyDescent="0.25">
      <c r="A67" s="115" t="s">
        <v>152</v>
      </c>
      <c r="B67" s="84" t="s">
        <v>169</v>
      </c>
      <c r="C67" s="78" t="s">
        <v>168</v>
      </c>
      <c r="D67" s="142" t="s">
        <v>2</v>
      </c>
      <c r="E67" s="98">
        <v>32.25</v>
      </c>
      <c r="F67" s="152">
        <v>19.579999999999998</v>
      </c>
      <c r="G67" s="156">
        <f t="shared" si="17"/>
        <v>631.46</v>
      </c>
      <c r="H67" s="139"/>
      <c r="I67" s="44"/>
      <c r="J67" s="44"/>
      <c r="K67" s="44"/>
    </row>
    <row r="68" spans="1:11" ht="30" customHeight="1" x14ac:dyDescent="0.25">
      <c r="A68" s="115" t="s">
        <v>152</v>
      </c>
      <c r="B68" s="84" t="s">
        <v>170</v>
      </c>
      <c r="C68" s="78" t="s">
        <v>171</v>
      </c>
      <c r="D68" s="142" t="s">
        <v>1</v>
      </c>
      <c r="E68" s="98">
        <v>4</v>
      </c>
      <c r="F68" s="152">
        <v>553.62</v>
      </c>
      <c r="G68" s="156">
        <f t="shared" si="17"/>
        <v>2214.48</v>
      </c>
      <c r="H68" s="139"/>
      <c r="I68" s="44"/>
      <c r="J68" s="44"/>
      <c r="K68" s="44"/>
    </row>
    <row r="69" spans="1:11" s="181" customFormat="1" ht="30" customHeight="1" x14ac:dyDescent="0.25">
      <c r="A69" s="115" t="s">
        <v>152</v>
      </c>
      <c r="B69" s="84" t="s">
        <v>173</v>
      </c>
      <c r="C69" s="78" t="s">
        <v>172</v>
      </c>
      <c r="D69" s="142" t="s">
        <v>3</v>
      </c>
      <c r="E69" s="98">
        <v>1</v>
      </c>
      <c r="F69" s="152">
        <v>1630.44</v>
      </c>
      <c r="G69" s="156">
        <f t="shared" si="17"/>
        <v>1630.44</v>
      </c>
      <c r="H69" s="147"/>
      <c r="I69" s="24"/>
      <c r="J69" s="24"/>
      <c r="K69" s="24"/>
    </row>
    <row r="70" spans="1:11" s="181" customFormat="1" ht="30" customHeight="1" x14ac:dyDescent="0.25">
      <c r="A70" s="115" t="s">
        <v>152</v>
      </c>
      <c r="B70" s="84" t="s">
        <v>175</v>
      </c>
      <c r="C70" s="78" t="s">
        <v>250</v>
      </c>
      <c r="D70" s="142" t="s">
        <v>63</v>
      </c>
      <c r="E70" s="98">
        <v>62.6</v>
      </c>
      <c r="F70" s="152">
        <v>22</v>
      </c>
      <c r="G70" s="156">
        <f t="shared" si="17"/>
        <v>1377.2</v>
      </c>
      <c r="H70" s="147"/>
      <c r="I70" s="24"/>
      <c r="J70" s="24"/>
      <c r="K70" s="24"/>
    </row>
    <row r="71" spans="1:11" ht="30" customHeight="1" x14ac:dyDescent="0.25">
      <c r="A71" s="115" t="s">
        <v>152</v>
      </c>
      <c r="B71" s="84" t="s">
        <v>176</v>
      </c>
      <c r="C71" s="78" t="s">
        <v>174</v>
      </c>
      <c r="D71" s="142" t="s">
        <v>1</v>
      </c>
      <c r="E71" s="98">
        <v>16</v>
      </c>
      <c r="F71" s="152">
        <v>1025.8499999999999</v>
      </c>
      <c r="G71" s="156">
        <f t="shared" si="17"/>
        <v>16413.599999999999</v>
      </c>
      <c r="H71" s="139"/>
      <c r="I71" s="44"/>
      <c r="J71" s="44"/>
      <c r="K71" s="44"/>
    </row>
    <row r="72" spans="1:11" ht="30" customHeight="1" x14ac:dyDescent="0.25">
      <c r="A72" s="115" t="s">
        <v>152</v>
      </c>
      <c r="B72" s="84" t="s">
        <v>178</v>
      </c>
      <c r="C72" s="78" t="s">
        <v>177</v>
      </c>
      <c r="D72" s="142" t="s">
        <v>60</v>
      </c>
      <c r="E72" s="98">
        <v>0.33</v>
      </c>
      <c r="F72" s="152">
        <v>4297.58</v>
      </c>
      <c r="G72" s="156">
        <f t="shared" ref="G72" si="19">ROUND((E72*F72),2)</f>
        <v>1418.2</v>
      </c>
      <c r="H72" s="139"/>
      <c r="I72" s="44"/>
      <c r="J72" s="44"/>
      <c r="K72" s="44"/>
    </row>
    <row r="73" spans="1:11" ht="30" customHeight="1" x14ac:dyDescent="0.25">
      <c r="A73" s="115" t="s">
        <v>152</v>
      </c>
      <c r="B73" s="84" t="s">
        <v>180</v>
      </c>
      <c r="C73" s="154" t="s">
        <v>179</v>
      </c>
      <c r="D73" s="142" t="s">
        <v>2</v>
      </c>
      <c r="E73" s="98">
        <v>40.950000000000003</v>
      </c>
      <c r="F73" s="152">
        <v>29.83</v>
      </c>
      <c r="G73" s="156">
        <f t="shared" si="17"/>
        <v>1221.54</v>
      </c>
      <c r="H73" s="139"/>
      <c r="I73" s="44"/>
      <c r="J73" s="44"/>
      <c r="K73" s="44"/>
    </row>
    <row r="74" spans="1:11" ht="30" customHeight="1" x14ac:dyDescent="0.25">
      <c r="A74" s="115" t="s">
        <v>152</v>
      </c>
      <c r="B74" s="84" t="s">
        <v>184</v>
      </c>
      <c r="C74" s="154" t="s">
        <v>181</v>
      </c>
      <c r="D74" s="142" t="s">
        <v>63</v>
      </c>
      <c r="E74" s="98">
        <v>104.1</v>
      </c>
      <c r="F74" s="152">
        <v>46.67</v>
      </c>
      <c r="G74" s="156">
        <f t="shared" si="17"/>
        <v>4858.3500000000004</v>
      </c>
      <c r="H74" s="139"/>
      <c r="I74" s="44"/>
      <c r="J74" s="44"/>
      <c r="K74" s="44"/>
    </row>
    <row r="75" spans="1:11" ht="30" customHeight="1" x14ac:dyDescent="0.25">
      <c r="A75" s="115" t="s">
        <v>152</v>
      </c>
      <c r="B75" s="84" t="s">
        <v>185</v>
      </c>
      <c r="C75" s="154" t="s">
        <v>145</v>
      </c>
      <c r="D75" s="142" t="s">
        <v>63</v>
      </c>
      <c r="E75" s="98">
        <v>104.1</v>
      </c>
      <c r="F75" s="152">
        <v>0.5</v>
      </c>
      <c r="G75" s="156">
        <f t="shared" si="17"/>
        <v>52.05</v>
      </c>
      <c r="H75" s="139"/>
      <c r="I75" s="44"/>
      <c r="J75" s="44"/>
      <c r="K75" s="44"/>
    </row>
    <row r="76" spans="1:11" ht="30" customHeight="1" x14ac:dyDescent="0.25">
      <c r="A76" s="115" t="s">
        <v>152</v>
      </c>
      <c r="B76" s="84" t="s">
        <v>186</v>
      </c>
      <c r="C76" s="154" t="s">
        <v>182</v>
      </c>
      <c r="D76" s="142" t="s">
        <v>63</v>
      </c>
      <c r="E76" s="98">
        <v>104.1</v>
      </c>
      <c r="F76" s="152">
        <v>19.8</v>
      </c>
      <c r="G76" s="156">
        <f t="shared" si="17"/>
        <v>2061.1799999999998</v>
      </c>
      <c r="H76" s="139"/>
      <c r="I76" s="44"/>
      <c r="J76" s="44"/>
      <c r="K76" s="44"/>
    </row>
    <row r="77" spans="1:11" ht="30" customHeight="1" x14ac:dyDescent="0.25">
      <c r="A77" s="115" t="s">
        <v>152</v>
      </c>
      <c r="B77" s="84" t="s">
        <v>187</v>
      </c>
      <c r="C77" s="154" t="s">
        <v>183</v>
      </c>
      <c r="D77" s="142" t="s">
        <v>63</v>
      </c>
      <c r="E77" s="98">
        <v>104.1</v>
      </c>
      <c r="F77" s="152">
        <v>0.5</v>
      </c>
      <c r="G77" s="156">
        <f t="shared" si="17"/>
        <v>52.05</v>
      </c>
      <c r="H77" s="139"/>
      <c r="I77" s="44"/>
      <c r="J77" s="44"/>
      <c r="K77" s="44"/>
    </row>
    <row r="78" spans="1:11" ht="30" customHeight="1" x14ac:dyDescent="0.25">
      <c r="A78" s="115" t="s">
        <v>152</v>
      </c>
      <c r="B78" s="84" t="s">
        <v>188</v>
      </c>
      <c r="C78" s="154" t="s">
        <v>147</v>
      </c>
      <c r="D78" s="142" t="s">
        <v>63</v>
      </c>
      <c r="E78" s="98">
        <v>104.1</v>
      </c>
      <c r="F78" s="152">
        <v>19.579999999999998</v>
      </c>
      <c r="G78" s="156">
        <f t="shared" si="17"/>
        <v>2038.28</v>
      </c>
      <c r="H78" s="139"/>
      <c r="I78" s="44"/>
      <c r="J78" s="44"/>
      <c r="K78" s="44"/>
    </row>
    <row r="79" spans="1:11" s="181" customFormat="1" ht="30" customHeight="1" x14ac:dyDescent="0.25">
      <c r="A79" s="115" t="s">
        <v>152</v>
      </c>
      <c r="B79" s="84" t="s">
        <v>189</v>
      </c>
      <c r="C79" s="154" t="s">
        <v>148</v>
      </c>
      <c r="D79" s="142" t="s">
        <v>2</v>
      </c>
      <c r="E79" s="98">
        <v>27.2</v>
      </c>
      <c r="F79" s="152">
        <v>2.36</v>
      </c>
      <c r="G79" s="156">
        <f t="shared" si="17"/>
        <v>64.19</v>
      </c>
      <c r="H79" s="147"/>
      <c r="I79" s="24"/>
      <c r="J79" s="24"/>
      <c r="K79" s="24"/>
    </row>
    <row r="80" spans="1:11" ht="30" customHeight="1" x14ac:dyDescent="0.25">
      <c r="A80" s="115" t="s">
        <v>152</v>
      </c>
      <c r="B80" s="84" t="s">
        <v>191</v>
      </c>
      <c r="C80" s="154" t="s">
        <v>190</v>
      </c>
      <c r="D80" s="142" t="s">
        <v>63</v>
      </c>
      <c r="E80" s="98">
        <v>104.1</v>
      </c>
      <c r="F80" s="152">
        <v>0.19</v>
      </c>
      <c r="G80" s="156">
        <f t="shared" si="17"/>
        <v>19.78</v>
      </c>
      <c r="H80" s="139"/>
      <c r="I80" s="44"/>
      <c r="J80" s="44"/>
      <c r="K80" s="44"/>
    </row>
    <row r="81" spans="1:11" ht="30" customHeight="1" x14ac:dyDescent="0.25">
      <c r="A81" s="115" t="s">
        <v>152</v>
      </c>
      <c r="B81" s="84" t="s">
        <v>192</v>
      </c>
      <c r="C81" s="154" t="s">
        <v>251</v>
      </c>
      <c r="D81" s="142" t="s">
        <v>2</v>
      </c>
      <c r="E81" s="98">
        <v>30.6</v>
      </c>
      <c r="F81" s="152">
        <v>16.75</v>
      </c>
      <c r="G81" s="156">
        <f t="shared" si="17"/>
        <v>512.54999999999995</v>
      </c>
      <c r="H81" s="139"/>
      <c r="I81" s="44"/>
      <c r="J81" s="44"/>
      <c r="K81" s="44"/>
    </row>
    <row r="82" spans="1:11" ht="30" customHeight="1" x14ac:dyDescent="0.25">
      <c r="A82" s="115" t="s">
        <v>152</v>
      </c>
      <c r="B82" s="84" t="s">
        <v>193</v>
      </c>
      <c r="C82" s="154" t="s">
        <v>252</v>
      </c>
      <c r="D82" s="142" t="s">
        <v>2</v>
      </c>
      <c r="E82" s="98">
        <v>12.24</v>
      </c>
      <c r="F82" s="152">
        <v>16.75</v>
      </c>
      <c r="G82" s="156">
        <f t="shared" si="17"/>
        <v>205.02</v>
      </c>
      <c r="H82" s="139"/>
      <c r="I82" s="44"/>
      <c r="J82" s="44"/>
      <c r="K82" s="44"/>
    </row>
    <row r="83" spans="1:11" s="181" customFormat="1" ht="30" customHeight="1" x14ac:dyDescent="0.25">
      <c r="A83" s="115" t="s">
        <v>152</v>
      </c>
      <c r="B83" s="84" t="s">
        <v>194</v>
      </c>
      <c r="C83" s="154" t="s">
        <v>196</v>
      </c>
      <c r="D83" s="142" t="s">
        <v>63</v>
      </c>
      <c r="E83" s="98">
        <v>84.9</v>
      </c>
      <c r="F83" s="152">
        <v>5.1100000000000003</v>
      </c>
      <c r="G83" s="156">
        <f t="shared" si="17"/>
        <v>433.84</v>
      </c>
      <c r="H83" s="147"/>
      <c r="I83" s="24"/>
      <c r="J83" s="24"/>
      <c r="K83" s="24"/>
    </row>
    <row r="84" spans="1:11" ht="30" customHeight="1" x14ac:dyDescent="0.25">
      <c r="A84" s="115" t="s">
        <v>152</v>
      </c>
      <c r="B84" s="84" t="s">
        <v>195</v>
      </c>
      <c r="C84" s="154" t="s">
        <v>197</v>
      </c>
      <c r="D84" s="142" t="s">
        <v>63</v>
      </c>
      <c r="E84" s="98">
        <v>84.9</v>
      </c>
      <c r="F84" s="152">
        <v>77.98</v>
      </c>
      <c r="G84" s="156">
        <f t="shared" si="17"/>
        <v>6620.5</v>
      </c>
      <c r="H84" s="139"/>
      <c r="I84" s="44"/>
      <c r="J84" s="44"/>
      <c r="K84" s="44"/>
    </row>
    <row r="85" spans="1:11" s="181" customFormat="1" ht="30" customHeight="1" x14ac:dyDescent="0.25">
      <c r="A85" s="115" t="s">
        <v>152</v>
      </c>
      <c r="B85" s="84" t="s">
        <v>201</v>
      </c>
      <c r="C85" s="154" t="s">
        <v>198</v>
      </c>
      <c r="D85" s="142" t="s">
        <v>2</v>
      </c>
      <c r="E85" s="98">
        <v>20.25</v>
      </c>
      <c r="F85" s="152">
        <v>190</v>
      </c>
      <c r="G85" s="156">
        <f t="shared" si="17"/>
        <v>3847.5</v>
      </c>
      <c r="H85" s="147"/>
      <c r="I85" s="24"/>
      <c r="J85" s="24"/>
      <c r="K85" s="24"/>
    </row>
    <row r="86" spans="1:11" s="181" customFormat="1" ht="30" customHeight="1" x14ac:dyDescent="0.25">
      <c r="A86" s="115" t="s">
        <v>152</v>
      </c>
      <c r="B86" s="84" t="s">
        <v>202</v>
      </c>
      <c r="C86" s="78" t="s">
        <v>199</v>
      </c>
      <c r="D86" s="142" t="s">
        <v>2</v>
      </c>
      <c r="E86" s="98">
        <v>20</v>
      </c>
      <c r="F86" s="152">
        <v>230</v>
      </c>
      <c r="G86" s="156">
        <f t="shared" si="17"/>
        <v>4600</v>
      </c>
      <c r="H86" s="147"/>
      <c r="I86" s="24"/>
      <c r="J86" s="24"/>
      <c r="K86" s="24"/>
    </row>
    <row r="87" spans="1:11" s="181" customFormat="1" ht="30" customHeight="1" x14ac:dyDescent="0.25">
      <c r="A87" s="115" t="s">
        <v>152</v>
      </c>
      <c r="B87" s="84" t="s">
        <v>203</v>
      </c>
      <c r="C87" s="78" t="s">
        <v>200</v>
      </c>
      <c r="D87" s="142" t="s">
        <v>2</v>
      </c>
      <c r="E87" s="98">
        <v>20.7</v>
      </c>
      <c r="F87" s="152">
        <v>229.22</v>
      </c>
      <c r="G87" s="156">
        <f t="shared" si="17"/>
        <v>4744.8500000000004</v>
      </c>
      <c r="H87" s="147"/>
      <c r="I87" s="24"/>
      <c r="J87" s="24"/>
      <c r="K87" s="24"/>
    </row>
    <row r="88" spans="1:11" s="181" customFormat="1" ht="30" customHeight="1" x14ac:dyDescent="0.25">
      <c r="A88" s="115" t="s">
        <v>152</v>
      </c>
      <c r="B88" s="84" t="s">
        <v>204</v>
      </c>
      <c r="C88" s="154" t="s">
        <v>207</v>
      </c>
      <c r="D88" s="142" t="s">
        <v>63</v>
      </c>
      <c r="E88" s="98">
        <v>287.8</v>
      </c>
      <c r="F88" s="152">
        <v>5.1100000000000003</v>
      </c>
      <c r="G88" s="156">
        <f t="shared" si="17"/>
        <v>1470.66</v>
      </c>
      <c r="H88" s="147"/>
      <c r="I88" s="24"/>
      <c r="J88" s="24"/>
      <c r="K88" s="24"/>
    </row>
    <row r="89" spans="1:11" s="181" customFormat="1" ht="30" customHeight="1" x14ac:dyDescent="0.25">
      <c r="A89" s="115" t="s">
        <v>152</v>
      </c>
      <c r="B89" s="84" t="s">
        <v>205</v>
      </c>
      <c r="C89" s="154" t="s">
        <v>208</v>
      </c>
      <c r="D89" s="142" t="s">
        <v>63</v>
      </c>
      <c r="E89" s="98">
        <v>214.6</v>
      </c>
      <c r="F89" s="152">
        <v>15.24</v>
      </c>
      <c r="G89" s="156">
        <f t="shared" si="17"/>
        <v>3270.5</v>
      </c>
      <c r="H89" s="147"/>
      <c r="I89" s="24"/>
      <c r="J89" s="24"/>
      <c r="K89" s="24"/>
    </row>
    <row r="90" spans="1:11" s="181" customFormat="1" ht="30" customHeight="1" x14ac:dyDescent="0.25">
      <c r="A90" s="115" t="s">
        <v>152</v>
      </c>
      <c r="B90" s="84" t="s">
        <v>206</v>
      </c>
      <c r="C90" s="154" t="s">
        <v>209</v>
      </c>
      <c r="D90" s="142" t="s">
        <v>63</v>
      </c>
      <c r="E90" s="98">
        <v>214.6</v>
      </c>
      <c r="F90" s="152">
        <v>15.24</v>
      </c>
      <c r="G90" s="156">
        <f t="shared" si="17"/>
        <v>3270.5</v>
      </c>
      <c r="H90" s="147"/>
      <c r="I90" s="24"/>
      <c r="J90" s="24"/>
      <c r="K90" s="24"/>
    </row>
    <row r="91" spans="1:11" s="181" customFormat="1" ht="30" customHeight="1" x14ac:dyDescent="0.25">
      <c r="A91" s="115" t="s">
        <v>152</v>
      </c>
      <c r="B91" s="84" t="s">
        <v>213</v>
      </c>
      <c r="C91" s="154" t="s">
        <v>210</v>
      </c>
      <c r="D91" s="142" t="s">
        <v>63</v>
      </c>
      <c r="E91" s="98">
        <v>73.2</v>
      </c>
      <c r="F91" s="152">
        <v>26.25</v>
      </c>
      <c r="G91" s="156">
        <f t="shared" si="17"/>
        <v>1921.5</v>
      </c>
      <c r="H91" s="147"/>
      <c r="I91" s="24"/>
      <c r="J91" s="24"/>
      <c r="K91" s="24"/>
    </row>
    <row r="92" spans="1:11" s="181" customFormat="1" ht="30" customHeight="1" thickBot="1" x14ac:dyDescent="0.3">
      <c r="A92" s="115" t="s">
        <v>152</v>
      </c>
      <c r="B92" s="84" t="s">
        <v>365</v>
      </c>
      <c r="C92" s="154" t="s">
        <v>211</v>
      </c>
      <c r="D92" s="142" t="s">
        <v>63</v>
      </c>
      <c r="E92" s="98">
        <v>73.2</v>
      </c>
      <c r="F92" s="152">
        <v>26.25</v>
      </c>
      <c r="G92" s="156">
        <f t="shared" si="17"/>
        <v>1921.5</v>
      </c>
      <c r="H92" s="147"/>
      <c r="I92" s="24"/>
      <c r="J92" s="24"/>
      <c r="K92" s="24"/>
    </row>
    <row r="93" spans="1:11" s="181" customFormat="1" ht="30" customHeight="1" thickBot="1" x14ac:dyDescent="0.3">
      <c r="A93" s="115" t="s">
        <v>152</v>
      </c>
      <c r="B93" s="79" t="s">
        <v>366</v>
      </c>
      <c r="C93" s="154" t="s">
        <v>212</v>
      </c>
      <c r="D93" s="142" t="s">
        <v>63</v>
      </c>
      <c r="E93" s="88">
        <v>5.45</v>
      </c>
      <c r="F93" s="120">
        <v>228.53</v>
      </c>
      <c r="G93" s="156">
        <f t="shared" si="17"/>
        <v>1245.49</v>
      </c>
      <c r="H93" s="148" t="s">
        <v>39</v>
      </c>
      <c r="I93" s="168">
        <f>ROUND(SUM(G54:G93),2)</f>
        <v>218497.49</v>
      </c>
      <c r="J93" s="151"/>
      <c r="K93" s="151"/>
    </row>
    <row r="94" spans="1:11" s="181" customFormat="1" ht="30" customHeight="1" x14ac:dyDescent="0.25">
      <c r="A94" s="158" t="s">
        <v>214</v>
      </c>
      <c r="B94" s="159" t="s">
        <v>40</v>
      </c>
      <c r="C94" s="101" t="s">
        <v>215</v>
      </c>
      <c r="D94" s="160" t="s">
        <v>1</v>
      </c>
      <c r="E94" s="157">
        <v>4</v>
      </c>
      <c r="F94" s="112">
        <v>525.25</v>
      </c>
      <c r="G94" s="104">
        <f t="shared" ref="G94:G125" si="20">ROUND((E94*F94),2)</f>
        <v>2101</v>
      </c>
      <c r="H94" s="151"/>
      <c r="I94" s="151"/>
      <c r="J94" s="151"/>
      <c r="K94" s="151"/>
    </row>
    <row r="95" spans="1:11" s="181" customFormat="1" ht="30" customHeight="1" x14ac:dyDescent="0.25">
      <c r="A95" s="163" t="s">
        <v>214</v>
      </c>
      <c r="B95" s="84" t="s">
        <v>41</v>
      </c>
      <c r="C95" s="75" t="s">
        <v>225</v>
      </c>
      <c r="D95" s="161" t="s">
        <v>2</v>
      </c>
      <c r="E95" s="85">
        <v>25</v>
      </c>
      <c r="F95" s="99">
        <v>52.87</v>
      </c>
      <c r="G95" s="108">
        <f t="shared" si="20"/>
        <v>1321.75</v>
      </c>
      <c r="H95" s="151"/>
      <c r="I95" s="151"/>
      <c r="J95" s="151"/>
      <c r="K95" s="151"/>
    </row>
    <row r="96" spans="1:11" s="181" customFormat="1" ht="30" customHeight="1" x14ac:dyDescent="0.25">
      <c r="A96" s="163" t="s">
        <v>214</v>
      </c>
      <c r="B96" s="84" t="s">
        <v>42</v>
      </c>
      <c r="C96" s="75" t="s">
        <v>226</v>
      </c>
      <c r="D96" s="162" t="s">
        <v>1</v>
      </c>
      <c r="E96" s="85">
        <v>2</v>
      </c>
      <c r="F96" s="99">
        <v>258.44</v>
      </c>
      <c r="G96" s="108">
        <f t="shared" si="20"/>
        <v>516.88</v>
      </c>
      <c r="H96" s="151"/>
      <c r="I96" s="24"/>
      <c r="J96" s="24"/>
      <c r="K96" s="24"/>
    </row>
    <row r="97" spans="1:11" s="181" customFormat="1" ht="30" customHeight="1" x14ac:dyDescent="0.25">
      <c r="A97" s="163" t="s">
        <v>214</v>
      </c>
      <c r="B97" s="84" t="s">
        <v>65</v>
      </c>
      <c r="C97" s="75" t="s">
        <v>253</v>
      </c>
      <c r="D97" s="162" t="s">
        <v>2</v>
      </c>
      <c r="E97" s="85">
        <v>16</v>
      </c>
      <c r="F97" s="99">
        <v>45.82</v>
      </c>
      <c r="G97" s="108">
        <f t="shared" si="20"/>
        <v>733.12</v>
      </c>
      <c r="H97" s="151"/>
      <c r="I97" s="24"/>
      <c r="J97" s="24"/>
      <c r="K97" s="24"/>
    </row>
    <row r="98" spans="1:11" s="181" customFormat="1" ht="30" customHeight="1" x14ac:dyDescent="0.25">
      <c r="A98" s="163" t="s">
        <v>214</v>
      </c>
      <c r="B98" s="84" t="s">
        <v>66</v>
      </c>
      <c r="C98" s="75" t="s">
        <v>227</v>
      </c>
      <c r="D98" s="162" t="s">
        <v>60</v>
      </c>
      <c r="E98" s="85">
        <v>2.7</v>
      </c>
      <c r="F98" s="99">
        <v>138.80000000000001</v>
      </c>
      <c r="G98" s="77">
        <f t="shared" si="20"/>
        <v>374.76</v>
      </c>
      <c r="H98" s="151"/>
      <c r="I98" s="24"/>
      <c r="J98" s="24"/>
      <c r="K98" s="24"/>
    </row>
    <row r="99" spans="1:11" s="181" customFormat="1" ht="30" customHeight="1" x14ac:dyDescent="0.25">
      <c r="A99" s="163" t="s">
        <v>214</v>
      </c>
      <c r="B99" s="84" t="s">
        <v>67</v>
      </c>
      <c r="C99" s="75" t="s">
        <v>254</v>
      </c>
      <c r="D99" s="162" t="s">
        <v>2</v>
      </c>
      <c r="E99" s="76">
        <v>27</v>
      </c>
      <c r="F99" s="99">
        <v>150.49</v>
      </c>
      <c r="G99" s="77">
        <f t="shared" si="20"/>
        <v>4063.23</v>
      </c>
      <c r="H99" s="151"/>
      <c r="I99" s="24"/>
      <c r="J99" s="24"/>
      <c r="K99" s="24"/>
    </row>
    <row r="100" spans="1:11" s="181" customFormat="1" ht="30" customHeight="1" x14ac:dyDescent="0.25">
      <c r="A100" s="163" t="s">
        <v>214</v>
      </c>
      <c r="B100" s="84" t="s">
        <v>216</v>
      </c>
      <c r="C100" s="75" t="s">
        <v>228</v>
      </c>
      <c r="D100" s="162" t="s">
        <v>63</v>
      </c>
      <c r="E100" s="76">
        <v>150</v>
      </c>
      <c r="F100" s="99">
        <v>6.36</v>
      </c>
      <c r="G100" s="77">
        <f t="shared" si="20"/>
        <v>954</v>
      </c>
      <c r="H100" s="151"/>
      <c r="I100" s="24"/>
      <c r="J100" s="24"/>
      <c r="K100" s="24"/>
    </row>
    <row r="101" spans="1:11" s="181" customFormat="1" ht="30" customHeight="1" x14ac:dyDescent="0.25">
      <c r="A101" s="163" t="s">
        <v>214</v>
      </c>
      <c r="B101" s="84" t="s">
        <v>217</v>
      </c>
      <c r="C101" s="75" t="s">
        <v>255</v>
      </c>
      <c r="D101" s="162" t="s">
        <v>2</v>
      </c>
      <c r="E101" s="76">
        <v>11.2</v>
      </c>
      <c r="F101" s="99">
        <v>100.11</v>
      </c>
      <c r="G101" s="77">
        <f t="shared" si="20"/>
        <v>1121.23</v>
      </c>
      <c r="H101" s="151"/>
      <c r="I101" s="24"/>
      <c r="J101" s="24"/>
      <c r="K101" s="24"/>
    </row>
    <row r="102" spans="1:11" s="181" customFormat="1" ht="30" customHeight="1" x14ac:dyDescent="0.25">
      <c r="A102" s="163" t="s">
        <v>214</v>
      </c>
      <c r="B102" s="84" t="s">
        <v>218</v>
      </c>
      <c r="C102" s="75" t="s">
        <v>229</v>
      </c>
      <c r="D102" s="162" t="s">
        <v>63</v>
      </c>
      <c r="E102" s="76">
        <v>110</v>
      </c>
      <c r="F102" s="99">
        <v>101.4</v>
      </c>
      <c r="G102" s="77">
        <f t="shared" si="20"/>
        <v>11154</v>
      </c>
      <c r="H102" s="151"/>
      <c r="I102" s="24"/>
      <c r="J102" s="24"/>
      <c r="K102" s="24"/>
    </row>
    <row r="103" spans="1:11" s="181" customFormat="1" ht="30" customHeight="1" x14ac:dyDescent="0.25">
      <c r="A103" s="163" t="s">
        <v>214</v>
      </c>
      <c r="B103" s="84" t="s">
        <v>219</v>
      </c>
      <c r="C103" s="75" t="s">
        <v>230</v>
      </c>
      <c r="D103" s="162" t="s">
        <v>63</v>
      </c>
      <c r="E103" s="76">
        <v>180</v>
      </c>
      <c r="F103" s="99">
        <v>6.36</v>
      </c>
      <c r="G103" s="77">
        <f t="shared" si="20"/>
        <v>1144.8</v>
      </c>
      <c r="H103" s="151"/>
      <c r="I103" s="24"/>
      <c r="J103" s="24"/>
      <c r="K103" s="24"/>
    </row>
    <row r="104" spans="1:11" s="181" customFormat="1" ht="30" customHeight="1" x14ac:dyDescent="0.25">
      <c r="A104" s="163" t="s">
        <v>214</v>
      </c>
      <c r="B104" s="84" t="s">
        <v>220</v>
      </c>
      <c r="C104" s="81" t="s">
        <v>345</v>
      </c>
      <c r="D104" s="162" t="s">
        <v>63</v>
      </c>
      <c r="E104" s="76">
        <v>180</v>
      </c>
      <c r="F104" s="99">
        <v>16.239999999999998</v>
      </c>
      <c r="G104" s="77">
        <f t="shared" si="20"/>
        <v>2923.2</v>
      </c>
      <c r="H104" s="151"/>
      <c r="I104" s="24"/>
      <c r="J104" s="24"/>
      <c r="K104" s="24"/>
    </row>
    <row r="105" spans="1:11" ht="30" customHeight="1" x14ac:dyDescent="0.25">
      <c r="A105" s="163" t="s">
        <v>214</v>
      </c>
      <c r="B105" s="84" t="s">
        <v>221</v>
      </c>
      <c r="C105" s="255" t="s">
        <v>352</v>
      </c>
      <c r="D105" s="165" t="s">
        <v>60</v>
      </c>
      <c r="E105" s="76">
        <v>150</v>
      </c>
      <c r="F105" s="92">
        <v>9.9499999999999993</v>
      </c>
      <c r="G105" s="77">
        <f t="shared" si="20"/>
        <v>1492.5</v>
      </c>
      <c r="H105" s="138"/>
      <c r="I105" s="44"/>
      <c r="J105" s="44"/>
      <c r="K105" s="44"/>
    </row>
    <row r="106" spans="1:11" ht="30" customHeight="1" x14ac:dyDescent="0.25">
      <c r="A106" s="163" t="s">
        <v>214</v>
      </c>
      <c r="B106" s="84" t="s">
        <v>222</v>
      </c>
      <c r="C106" s="255" t="s">
        <v>353</v>
      </c>
      <c r="D106" s="165" t="s">
        <v>60</v>
      </c>
      <c r="E106" s="76">
        <v>30</v>
      </c>
      <c r="F106" s="92">
        <v>24.56</v>
      </c>
      <c r="G106" s="77">
        <f t="shared" si="20"/>
        <v>736.8</v>
      </c>
      <c r="H106" s="138"/>
      <c r="I106" s="44"/>
      <c r="J106" s="44"/>
      <c r="K106" s="44"/>
    </row>
    <row r="107" spans="1:11" s="181" customFormat="1" ht="30" customHeight="1" x14ac:dyDescent="0.25">
      <c r="A107" s="163" t="s">
        <v>214</v>
      </c>
      <c r="B107" s="84" t="s">
        <v>223</v>
      </c>
      <c r="C107" s="81" t="s">
        <v>256</v>
      </c>
      <c r="D107" s="165" t="s">
        <v>63</v>
      </c>
      <c r="E107" s="76">
        <v>40</v>
      </c>
      <c r="F107" s="92">
        <v>2.2999999999999998</v>
      </c>
      <c r="G107" s="77">
        <f t="shared" si="20"/>
        <v>92</v>
      </c>
      <c r="H107" s="151"/>
      <c r="I107" s="151"/>
      <c r="J107" s="151"/>
      <c r="K107" s="24"/>
    </row>
    <row r="108" spans="1:11" s="181" customFormat="1" ht="30" customHeight="1" x14ac:dyDescent="0.25">
      <c r="A108" s="163" t="s">
        <v>214</v>
      </c>
      <c r="B108" s="84" t="s">
        <v>224</v>
      </c>
      <c r="C108" s="81" t="s">
        <v>257</v>
      </c>
      <c r="D108" s="165" t="s">
        <v>60</v>
      </c>
      <c r="E108" s="76">
        <v>10.1</v>
      </c>
      <c r="F108" s="92">
        <v>138.80000000000001</v>
      </c>
      <c r="G108" s="77">
        <f t="shared" si="20"/>
        <v>1401.88</v>
      </c>
      <c r="H108" s="151"/>
      <c r="I108" s="151"/>
      <c r="J108" s="151"/>
      <c r="K108" s="24"/>
    </row>
    <row r="109" spans="1:11" s="181" customFormat="1" ht="30" customHeight="1" x14ac:dyDescent="0.25">
      <c r="A109" s="163" t="s">
        <v>214</v>
      </c>
      <c r="B109" s="84" t="s">
        <v>259</v>
      </c>
      <c r="C109" s="81" t="s">
        <v>258</v>
      </c>
      <c r="D109" s="165" t="s">
        <v>60</v>
      </c>
      <c r="E109" s="76">
        <v>20.3</v>
      </c>
      <c r="F109" s="92">
        <v>754.45</v>
      </c>
      <c r="G109" s="77">
        <f t="shared" si="20"/>
        <v>15315.34</v>
      </c>
      <c r="H109" s="151"/>
      <c r="I109" s="151"/>
      <c r="J109" s="151"/>
      <c r="K109" s="24"/>
    </row>
    <row r="110" spans="1:11" s="181" customFormat="1" ht="30" customHeight="1" x14ac:dyDescent="0.25">
      <c r="A110" s="163" t="s">
        <v>214</v>
      </c>
      <c r="B110" s="84" t="s">
        <v>261</v>
      </c>
      <c r="C110" s="81" t="s">
        <v>354</v>
      </c>
      <c r="D110" s="165" t="s">
        <v>50</v>
      </c>
      <c r="E110" s="76">
        <v>866</v>
      </c>
      <c r="F110" s="92">
        <v>3.45</v>
      </c>
      <c r="G110" s="77">
        <f t="shared" si="20"/>
        <v>2987.7</v>
      </c>
      <c r="H110" s="151"/>
      <c r="I110" s="151"/>
      <c r="J110" s="151"/>
      <c r="K110" s="24"/>
    </row>
    <row r="111" spans="1:11" s="181" customFormat="1" ht="30" customHeight="1" x14ac:dyDescent="0.25">
      <c r="A111" s="163" t="s">
        <v>214</v>
      </c>
      <c r="B111" s="84" t="s">
        <v>263</v>
      </c>
      <c r="C111" s="154" t="s">
        <v>260</v>
      </c>
      <c r="D111" s="165" t="s">
        <v>60</v>
      </c>
      <c r="E111" s="76">
        <v>1.1000000000000001</v>
      </c>
      <c r="F111" s="92">
        <v>44.97</v>
      </c>
      <c r="G111" s="77">
        <f t="shared" si="20"/>
        <v>49.47</v>
      </c>
      <c r="H111" s="151"/>
      <c r="I111" s="151"/>
      <c r="J111" s="151"/>
      <c r="K111" s="24"/>
    </row>
    <row r="112" spans="1:11" s="181" customFormat="1" ht="30" customHeight="1" x14ac:dyDescent="0.25">
      <c r="A112" s="163" t="s">
        <v>214</v>
      </c>
      <c r="B112" s="84" t="s">
        <v>265</v>
      </c>
      <c r="C112" s="154" t="s">
        <v>262</v>
      </c>
      <c r="D112" s="165" t="s">
        <v>2</v>
      </c>
      <c r="E112" s="76">
        <v>21</v>
      </c>
      <c r="F112" s="92">
        <v>25.14</v>
      </c>
      <c r="G112" s="77">
        <f t="shared" si="20"/>
        <v>527.94000000000005</v>
      </c>
      <c r="H112" s="151"/>
      <c r="I112" s="151"/>
      <c r="J112" s="151"/>
      <c r="K112" s="24"/>
    </row>
    <row r="113" spans="1:11" s="181" customFormat="1" ht="30" customHeight="1" x14ac:dyDescent="0.25">
      <c r="A113" s="163" t="s">
        <v>214</v>
      </c>
      <c r="B113" s="84" t="s">
        <v>267</v>
      </c>
      <c r="C113" s="154" t="s">
        <v>264</v>
      </c>
      <c r="D113" s="165" t="s">
        <v>63</v>
      </c>
      <c r="E113" s="76">
        <v>21</v>
      </c>
      <c r="F113" s="92">
        <v>9.43</v>
      </c>
      <c r="G113" s="77">
        <f t="shared" si="20"/>
        <v>198.03</v>
      </c>
      <c r="H113" s="151"/>
      <c r="I113" s="151"/>
      <c r="J113" s="151"/>
      <c r="K113" s="24"/>
    </row>
    <row r="114" spans="1:11" s="181" customFormat="1" ht="30" customHeight="1" x14ac:dyDescent="0.25">
      <c r="A114" s="163" t="s">
        <v>214</v>
      </c>
      <c r="B114" s="84" t="s">
        <v>271</v>
      </c>
      <c r="C114" s="154" t="s">
        <v>266</v>
      </c>
      <c r="D114" s="165" t="s">
        <v>2</v>
      </c>
      <c r="E114" s="76">
        <v>4</v>
      </c>
      <c r="F114" s="92">
        <v>24.44</v>
      </c>
      <c r="G114" s="77">
        <f t="shared" si="20"/>
        <v>97.76</v>
      </c>
      <c r="H114" s="151"/>
      <c r="I114" s="151"/>
      <c r="J114" s="151"/>
      <c r="K114" s="24"/>
    </row>
    <row r="115" spans="1:11" s="181" customFormat="1" ht="30" customHeight="1" x14ac:dyDescent="0.25">
      <c r="A115" s="163" t="s">
        <v>214</v>
      </c>
      <c r="B115" s="84" t="s">
        <v>275</v>
      </c>
      <c r="C115" s="154" t="s">
        <v>268</v>
      </c>
      <c r="D115" s="165" t="s">
        <v>63</v>
      </c>
      <c r="E115" s="76">
        <v>0.5</v>
      </c>
      <c r="F115" s="92">
        <v>32.15</v>
      </c>
      <c r="G115" s="77">
        <f t="shared" si="20"/>
        <v>16.079999999999998</v>
      </c>
      <c r="H115" s="151"/>
      <c r="I115" s="151"/>
      <c r="J115" s="151"/>
      <c r="K115" s="24"/>
    </row>
    <row r="116" spans="1:11" s="181" customFormat="1" ht="30" customHeight="1" x14ac:dyDescent="0.25">
      <c r="A116" s="163" t="s">
        <v>214</v>
      </c>
      <c r="B116" s="84" t="s">
        <v>276</v>
      </c>
      <c r="C116" s="154" t="s">
        <v>272</v>
      </c>
      <c r="D116" s="165" t="s">
        <v>63</v>
      </c>
      <c r="E116" s="76">
        <v>83</v>
      </c>
      <c r="F116" s="92">
        <v>5.1100000000000003</v>
      </c>
      <c r="G116" s="77">
        <f t="shared" si="20"/>
        <v>424.13</v>
      </c>
      <c r="H116" s="151"/>
      <c r="I116" s="151"/>
      <c r="J116" s="151"/>
      <c r="K116" s="24"/>
    </row>
    <row r="117" spans="1:11" s="181" customFormat="1" ht="30" customHeight="1" x14ac:dyDescent="0.25">
      <c r="A117" s="163" t="s">
        <v>214</v>
      </c>
      <c r="B117" s="84" t="s">
        <v>277</v>
      </c>
      <c r="C117" s="154" t="s">
        <v>273</v>
      </c>
      <c r="D117" s="165" t="s">
        <v>63</v>
      </c>
      <c r="E117" s="76">
        <v>83</v>
      </c>
      <c r="F117" s="92">
        <v>15.4</v>
      </c>
      <c r="G117" s="77">
        <f t="shared" si="20"/>
        <v>1278.2</v>
      </c>
      <c r="H117" s="151"/>
      <c r="I117" s="151"/>
      <c r="J117" s="151"/>
      <c r="K117" s="24"/>
    </row>
    <row r="118" spans="1:11" s="181" customFormat="1" ht="30" customHeight="1" x14ac:dyDescent="0.25">
      <c r="A118" s="163" t="s">
        <v>214</v>
      </c>
      <c r="B118" s="84" t="s">
        <v>278</v>
      </c>
      <c r="C118" s="154" t="s">
        <v>274</v>
      </c>
      <c r="D118" s="165" t="s">
        <v>60</v>
      </c>
      <c r="E118" s="76">
        <v>205</v>
      </c>
      <c r="F118" s="92">
        <v>39.06</v>
      </c>
      <c r="G118" s="77">
        <f t="shared" si="20"/>
        <v>8007.3</v>
      </c>
      <c r="H118" s="151"/>
      <c r="I118" s="151"/>
      <c r="J118" s="151"/>
      <c r="K118" s="24"/>
    </row>
    <row r="119" spans="1:11" s="181" customFormat="1" ht="30" customHeight="1" x14ac:dyDescent="0.25">
      <c r="A119" s="163" t="s">
        <v>214</v>
      </c>
      <c r="B119" s="84" t="s">
        <v>279</v>
      </c>
      <c r="C119" s="154" t="s">
        <v>280</v>
      </c>
      <c r="D119" s="165" t="s">
        <v>60</v>
      </c>
      <c r="E119" s="76">
        <v>0.6</v>
      </c>
      <c r="F119" s="92">
        <v>138.80000000000001</v>
      </c>
      <c r="G119" s="77">
        <f t="shared" si="20"/>
        <v>83.28</v>
      </c>
      <c r="H119" s="151"/>
      <c r="I119" s="151"/>
      <c r="J119" s="151"/>
      <c r="K119" s="24"/>
    </row>
    <row r="120" spans="1:11" s="181" customFormat="1" ht="30" customHeight="1" x14ac:dyDescent="0.25">
      <c r="A120" s="163" t="s">
        <v>214</v>
      </c>
      <c r="B120" s="84" t="s">
        <v>270</v>
      </c>
      <c r="C120" s="154" t="s">
        <v>281</v>
      </c>
      <c r="D120" s="165" t="s">
        <v>2</v>
      </c>
      <c r="E120" s="76">
        <v>18.899999999999999</v>
      </c>
      <c r="F120" s="92">
        <v>77.33</v>
      </c>
      <c r="G120" s="77">
        <f t="shared" si="20"/>
        <v>1461.54</v>
      </c>
      <c r="H120" s="151"/>
      <c r="I120" s="151"/>
      <c r="J120" s="151"/>
      <c r="K120" s="24"/>
    </row>
    <row r="121" spans="1:11" s="181" customFormat="1" ht="30" customHeight="1" x14ac:dyDescent="0.25">
      <c r="A121" s="163" t="s">
        <v>214</v>
      </c>
      <c r="B121" s="84" t="s">
        <v>269</v>
      </c>
      <c r="C121" s="154" t="s">
        <v>282</v>
      </c>
      <c r="D121" s="165" t="s">
        <v>63</v>
      </c>
      <c r="E121" s="76">
        <v>25</v>
      </c>
      <c r="F121" s="92">
        <v>5.1100000000000003</v>
      </c>
      <c r="G121" s="77">
        <f t="shared" si="20"/>
        <v>127.75</v>
      </c>
      <c r="H121" s="151"/>
      <c r="I121" s="151"/>
      <c r="J121" s="151"/>
      <c r="K121" s="24"/>
    </row>
    <row r="122" spans="1:11" s="181" customFormat="1" ht="30" customHeight="1" thickBot="1" x14ac:dyDescent="0.3">
      <c r="A122" s="163" t="s">
        <v>214</v>
      </c>
      <c r="B122" s="84" t="s">
        <v>367</v>
      </c>
      <c r="C122" s="81" t="s">
        <v>283</v>
      </c>
      <c r="D122" s="165" t="s">
        <v>63</v>
      </c>
      <c r="E122" s="76">
        <v>25</v>
      </c>
      <c r="F122" s="92">
        <v>10.62</v>
      </c>
      <c r="G122" s="77">
        <f t="shared" si="20"/>
        <v>265.5</v>
      </c>
      <c r="H122" s="151"/>
      <c r="I122" s="151"/>
      <c r="J122" s="151"/>
      <c r="K122" s="24"/>
    </row>
    <row r="123" spans="1:11" s="181" customFormat="1" ht="30" customHeight="1" thickBot="1" x14ac:dyDescent="0.3">
      <c r="A123" s="164" t="s">
        <v>214</v>
      </c>
      <c r="B123" s="114" t="s">
        <v>368</v>
      </c>
      <c r="C123" s="143" t="s">
        <v>284</v>
      </c>
      <c r="D123" s="166" t="s">
        <v>63</v>
      </c>
      <c r="E123" s="88">
        <v>25</v>
      </c>
      <c r="F123" s="167">
        <v>26.75</v>
      </c>
      <c r="G123" s="96">
        <f t="shared" si="20"/>
        <v>668.75</v>
      </c>
      <c r="H123" s="148" t="s">
        <v>43</v>
      </c>
      <c r="I123" s="168">
        <f>ROUND(SUM(G94:G123),2)</f>
        <v>61639.92</v>
      </c>
      <c r="J123" s="151"/>
      <c r="K123" s="24"/>
    </row>
    <row r="124" spans="1:11" s="181" customFormat="1" ht="30" customHeight="1" thickBot="1" x14ac:dyDescent="0.3">
      <c r="A124" s="113" t="s">
        <v>231</v>
      </c>
      <c r="B124" s="84" t="s">
        <v>44</v>
      </c>
      <c r="C124" s="81" t="s">
        <v>236</v>
      </c>
      <c r="D124" s="140" t="s">
        <v>63</v>
      </c>
      <c r="E124" s="76">
        <v>550</v>
      </c>
      <c r="F124" s="92">
        <v>6.36</v>
      </c>
      <c r="G124" s="108">
        <f t="shared" si="20"/>
        <v>3498</v>
      </c>
      <c r="H124" s="151"/>
      <c r="I124" s="151"/>
      <c r="J124" s="24"/>
      <c r="K124" s="24"/>
    </row>
    <row r="125" spans="1:11" s="181" customFormat="1" ht="30" customHeight="1" thickBot="1" x14ac:dyDescent="0.3">
      <c r="A125" s="119" t="s">
        <v>231</v>
      </c>
      <c r="B125" s="114" t="s">
        <v>45</v>
      </c>
      <c r="C125" s="109" t="s">
        <v>237</v>
      </c>
      <c r="D125" s="146" t="s">
        <v>63</v>
      </c>
      <c r="E125" s="88">
        <v>550</v>
      </c>
      <c r="F125" s="95">
        <v>2.39</v>
      </c>
      <c r="G125" s="96">
        <f t="shared" si="20"/>
        <v>1314.5</v>
      </c>
      <c r="H125" s="169" t="s">
        <v>46</v>
      </c>
      <c r="I125" s="149">
        <f>ROUND(SUM(G124:G125),2)</f>
        <v>4812.5</v>
      </c>
      <c r="J125" s="24"/>
      <c r="K125" s="24"/>
    </row>
    <row r="126" spans="1:11" customFormat="1" ht="60" customHeight="1" thickBot="1" x14ac:dyDescent="0.3">
      <c r="A126" s="258" t="s">
        <v>369</v>
      </c>
      <c r="B126" s="259" t="s">
        <v>47</v>
      </c>
      <c r="C126" s="260" t="s">
        <v>370</v>
      </c>
      <c r="D126" s="261" t="s">
        <v>3</v>
      </c>
      <c r="E126" s="261">
        <v>1</v>
      </c>
      <c r="F126" s="262">
        <v>4899.62</v>
      </c>
      <c r="G126" s="63">
        <f>ROUND((E126*F126),2)</f>
        <v>4899.62</v>
      </c>
      <c r="H126" s="17" t="s">
        <v>48</v>
      </c>
      <c r="I126" s="18">
        <f>ROUND(SUM(G126:G126),2)</f>
        <v>4899.62</v>
      </c>
      <c r="J126" s="263"/>
      <c r="K126" s="263"/>
    </row>
    <row r="127" spans="1:11" s="181" customFormat="1" ht="45" customHeight="1" thickBot="1" x14ac:dyDescent="0.3">
      <c r="A127" s="170"/>
      <c r="B127" s="171"/>
      <c r="C127" s="170"/>
      <c r="D127" s="171"/>
      <c r="E127" s="171"/>
      <c r="F127" s="172" t="s">
        <v>49</v>
      </c>
      <c r="G127" s="173">
        <f>SUM(G5:G126)</f>
        <v>555591.75</v>
      </c>
      <c r="H127" s="174"/>
      <c r="I127" s="175"/>
      <c r="J127" s="1"/>
      <c r="K127" s="1"/>
    </row>
    <row r="128" spans="1:11" s="181" customFormat="1" x14ac:dyDescent="0.25">
      <c r="A128" s="176"/>
      <c r="B128" s="177"/>
      <c r="C128" s="177"/>
      <c r="D128" s="177"/>
      <c r="E128" s="178"/>
      <c r="F128" s="177"/>
      <c r="G128" s="179"/>
      <c r="H128" s="180"/>
      <c r="I128" s="180"/>
      <c r="J128" s="1"/>
      <c r="K128" s="1"/>
    </row>
    <row r="129" spans="1:11" x14ac:dyDescent="0.25">
      <c r="A129" s="218"/>
      <c r="B129" s="219"/>
      <c r="C129" s="218"/>
      <c r="D129" s="219"/>
      <c r="E129" s="219"/>
      <c r="F129" s="220"/>
      <c r="G129" s="221"/>
      <c r="H129" s="40"/>
      <c r="I129" s="40"/>
      <c r="J129" s="40"/>
      <c r="K129" s="40"/>
    </row>
  </sheetData>
  <sheetProtection algorithmName="SHA-512" hashValue="6o1b8kHjLTDKp8HutIlIOHjpBpueVYnKjNPvcXwrdzOeszU/UbRJ4ZOoWS6gnoYaDW8YK7GmJS21JMwuo8mgiQ==" saltValue="lj7+gEhTO1NFhVAweOjSvg==" spinCount="100000" sheet="1" objects="1" scenarios="1"/>
  <mergeCells count="2">
    <mergeCell ref="A1:G1"/>
    <mergeCell ref="A3:G3"/>
  </mergeCells>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3F687-50E1-4D2B-B4D9-6D8ED142395D}">
  <dimension ref="A1:K63"/>
  <sheetViews>
    <sheetView topLeftCell="A41" zoomScale="80" zoomScaleNormal="80" workbookViewId="0">
      <selection activeCell="A51" sqref="A51"/>
    </sheetView>
  </sheetViews>
  <sheetFormatPr defaultRowHeight="15" x14ac:dyDescent="0.25"/>
  <cols>
    <col min="1" max="1" width="53.140625" customWidth="1"/>
    <col min="3" max="3" width="79.5703125" customWidth="1"/>
    <col min="4" max="4" width="12" customWidth="1"/>
    <col min="5" max="5" width="14.5703125" customWidth="1"/>
    <col min="6" max="6" width="19.140625" customWidth="1"/>
    <col min="7" max="7" width="17.5703125" customWidth="1"/>
    <col min="8" max="8" width="19.85546875" customWidth="1"/>
    <col min="9" max="9" width="15.85546875" customWidth="1"/>
  </cols>
  <sheetData>
    <row r="1" spans="1:11" ht="15.75" x14ac:dyDescent="0.25">
      <c r="A1" s="279" t="s">
        <v>240</v>
      </c>
      <c r="B1" s="279"/>
      <c r="C1" s="279"/>
      <c r="D1" s="279"/>
      <c r="E1" s="279"/>
      <c r="F1" s="279"/>
      <c r="G1" s="279"/>
      <c r="H1" s="40"/>
      <c r="I1" s="41"/>
      <c r="J1" s="41"/>
      <c r="K1" s="41"/>
    </row>
    <row r="2" spans="1:11" ht="15.75" thickBot="1" x14ac:dyDescent="0.3">
      <c r="A2" s="42"/>
      <c r="B2" s="42"/>
      <c r="C2" s="42"/>
      <c r="D2" s="42"/>
      <c r="E2" s="43"/>
      <c r="F2" s="42"/>
      <c r="G2" s="42"/>
      <c r="H2" s="40"/>
      <c r="I2" s="41"/>
      <c r="J2" s="41"/>
      <c r="K2" s="41"/>
    </row>
    <row r="3" spans="1:11" ht="15.75" thickBot="1" x14ac:dyDescent="0.3">
      <c r="A3" s="276" t="s">
        <v>70</v>
      </c>
      <c r="B3" s="277"/>
      <c r="C3" s="277"/>
      <c r="D3" s="277"/>
      <c r="E3" s="277"/>
      <c r="F3" s="277"/>
      <c r="G3" s="278"/>
      <c r="H3" s="1"/>
      <c r="I3" s="1"/>
      <c r="J3" s="41"/>
      <c r="K3" s="41"/>
    </row>
    <row r="4" spans="1:11" ht="45" customHeight="1" thickBot="1" x14ac:dyDescent="0.3">
      <c r="A4" s="121" t="s">
        <v>5</v>
      </c>
      <c r="B4" s="65" t="s">
        <v>6</v>
      </c>
      <c r="C4" s="66" t="s">
        <v>7</v>
      </c>
      <c r="D4" s="66" t="s">
        <v>8</v>
      </c>
      <c r="E4" s="67" t="s">
        <v>0</v>
      </c>
      <c r="F4" s="68" t="s">
        <v>9</v>
      </c>
      <c r="G4" s="69" t="s">
        <v>10</v>
      </c>
      <c r="H4" s="1"/>
      <c r="I4" s="1"/>
      <c r="J4" s="41"/>
      <c r="K4" s="41"/>
    </row>
    <row r="5" spans="1:11" ht="30" customHeight="1" x14ac:dyDescent="0.25">
      <c r="A5" s="97" t="s">
        <v>11</v>
      </c>
      <c r="B5" s="183" t="s">
        <v>12</v>
      </c>
      <c r="C5" s="184" t="s">
        <v>96</v>
      </c>
      <c r="D5" s="185" t="s">
        <v>64</v>
      </c>
      <c r="E5" s="186">
        <v>8.2000000000000003E-2</v>
      </c>
      <c r="F5" s="187">
        <v>376.68</v>
      </c>
      <c r="G5" s="23">
        <f t="shared" ref="G5:G58" si="0">ROUND((E5*F5),2)</f>
        <v>30.89</v>
      </c>
      <c r="H5" s="40"/>
      <c r="I5" s="40"/>
      <c r="J5" s="41"/>
      <c r="K5" s="41"/>
    </row>
    <row r="6" spans="1:11" ht="30" customHeight="1" x14ac:dyDescent="0.25">
      <c r="A6" s="97" t="s">
        <v>11</v>
      </c>
      <c r="B6" s="183" t="s">
        <v>13</v>
      </c>
      <c r="C6" s="188" t="s">
        <v>285</v>
      </c>
      <c r="D6" s="189" t="s">
        <v>1</v>
      </c>
      <c r="E6" s="60">
        <v>3</v>
      </c>
      <c r="F6" s="187">
        <v>4.8600000000000003</v>
      </c>
      <c r="G6" s="10">
        <f t="shared" ref="G6:G9" si="1">ROUND((E6*F6),2)</f>
        <v>14.58</v>
      </c>
      <c r="H6" s="40"/>
      <c r="I6" s="40"/>
      <c r="J6" s="41"/>
      <c r="K6" s="41"/>
    </row>
    <row r="7" spans="1:11" s="181" customFormat="1" ht="30" customHeight="1" x14ac:dyDescent="0.25">
      <c r="A7" s="70" t="s">
        <v>11</v>
      </c>
      <c r="B7" s="7" t="s">
        <v>14</v>
      </c>
      <c r="C7" s="188" t="s">
        <v>97</v>
      </c>
      <c r="D7" s="189" t="s">
        <v>1</v>
      </c>
      <c r="E7" s="60">
        <v>4</v>
      </c>
      <c r="F7" s="190">
        <v>8.35</v>
      </c>
      <c r="G7" s="10">
        <f t="shared" si="1"/>
        <v>33.4</v>
      </c>
      <c r="H7" s="24"/>
      <c r="I7" s="24"/>
      <c r="J7" s="24"/>
      <c r="K7" s="24"/>
    </row>
    <row r="8" spans="1:11" s="181" customFormat="1" ht="30" customHeight="1" x14ac:dyDescent="0.25">
      <c r="A8" s="70" t="s">
        <v>11</v>
      </c>
      <c r="B8" s="7" t="s">
        <v>77</v>
      </c>
      <c r="C8" s="188" t="s">
        <v>98</v>
      </c>
      <c r="D8" s="189" t="s">
        <v>1</v>
      </c>
      <c r="E8" s="60">
        <v>4</v>
      </c>
      <c r="F8" s="191">
        <v>17.54</v>
      </c>
      <c r="G8" s="10">
        <f t="shared" ref="G8" si="2">ROUND((E8*F8),2)</f>
        <v>70.16</v>
      </c>
      <c r="H8" s="24"/>
      <c r="I8" s="24"/>
      <c r="J8" s="24"/>
      <c r="K8" s="24"/>
    </row>
    <row r="9" spans="1:11" s="181" customFormat="1" ht="30" customHeight="1" x14ac:dyDescent="0.25">
      <c r="A9" s="70" t="s">
        <v>11</v>
      </c>
      <c r="B9" s="7" t="s">
        <v>78</v>
      </c>
      <c r="C9" s="188" t="s">
        <v>103</v>
      </c>
      <c r="D9" s="189" t="s">
        <v>1</v>
      </c>
      <c r="E9" s="60">
        <v>2</v>
      </c>
      <c r="F9" s="191">
        <v>14.29</v>
      </c>
      <c r="G9" s="10">
        <f t="shared" si="1"/>
        <v>28.58</v>
      </c>
      <c r="H9" s="24"/>
      <c r="I9" s="24"/>
      <c r="J9" s="24"/>
      <c r="K9" s="24"/>
    </row>
    <row r="10" spans="1:11" s="181" customFormat="1" ht="30" customHeight="1" x14ac:dyDescent="0.25">
      <c r="A10" s="70" t="s">
        <v>11</v>
      </c>
      <c r="B10" s="7" t="s">
        <v>79</v>
      </c>
      <c r="C10" s="192" t="s">
        <v>102</v>
      </c>
      <c r="D10" s="193" t="s">
        <v>1</v>
      </c>
      <c r="E10" s="60">
        <v>2</v>
      </c>
      <c r="F10" s="191">
        <v>35.090000000000003</v>
      </c>
      <c r="G10" s="10">
        <f t="shared" si="0"/>
        <v>70.180000000000007</v>
      </c>
      <c r="H10" s="24"/>
      <c r="I10" s="24"/>
      <c r="J10" s="24"/>
      <c r="K10" s="24"/>
    </row>
    <row r="11" spans="1:11" s="181" customFormat="1" ht="30" customHeight="1" x14ac:dyDescent="0.25">
      <c r="A11" s="70" t="s">
        <v>11</v>
      </c>
      <c r="B11" s="7" t="s">
        <v>80</v>
      </c>
      <c r="C11" s="192" t="s">
        <v>286</v>
      </c>
      <c r="D11" s="193" t="s">
        <v>2</v>
      </c>
      <c r="E11" s="60">
        <v>144</v>
      </c>
      <c r="F11" s="191">
        <v>9.52</v>
      </c>
      <c r="G11" s="10">
        <f t="shared" si="0"/>
        <v>1370.88</v>
      </c>
      <c r="H11" s="24"/>
      <c r="I11" s="24"/>
      <c r="J11" s="24"/>
      <c r="K11" s="24"/>
    </row>
    <row r="12" spans="1:11" s="181" customFormat="1" ht="30" customHeight="1" x14ac:dyDescent="0.25">
      <c r="A12" s="70" t="s">
        <v>11</v>
      </c>
      <c r="B12" s="7" t="s">
        <v>81</v>
      </c>
      <c r="C12" s="188" t="s">
        <v>287</v>
      </c>
      <c r="D12" s="189" t="s">
        <v>2</v>
      </c>
      <c r="E12" s="60">
        <v>14</v>
      </c>
      <c r="F12" s="191">
        <v>24</v>
      </c>
      <c r="G12" s="10">
        <f t="shared" ref="G12:G16" si="3">ROUND((E12*F12),2)</f>
        <v>336</v>
      </c>
      <c r="H12" s="24"/>
      <c r="I12" s="24"/>
      <c r="J12" s="24"/>
      <c r="K12" s="24"/>
    </row>
    <row r="13" spans="1:11" s="181" customFormat="1" ht="30" customHeight="1" x14ac:dyDescent="0.25">
      <c r="A13" s="70" t="s">
        <v>11</v>
      </c>
      <c r="B13" s="7" t="s">
        <v>82</v>
      </c>
      <c r="C13" s="188" t="s">
        <v>288</v>
      </c>
      <c r="D13" s="189" t="s">
        <v>76</v>
      </c>
      <c r="E13" s="60">
        <v>2</v>
      </c>
      <c r="F13" s="191">
        <v>16.53</v>
      </c>
      <c r="G13" s="10">
        <f t="shared" ref="G13" si="4">ROUND((E13*F13),2)</f>
        <v>33.06</v>
      </c>
      <c r="H13" s="24"/>
      <c r="I13" s="24"/>
      <c r="J13" s="24"/>
      <c r="K13" s="24"/>
    </row>
    <row r="14" spans="1:11" s="181" customFormat="1" ht="30" customHeight="1" x14ac:dyDescent="0.25">
      <c r="A14" s="70" t="s">
        <v>11</v>
      </c>
      <c r="B14" s="7" t="s">
        <v>83</v>
      </c>
      <c r="C14" s="188" t="s">
        <v>289</v>
      </c>
      <c r="D14" s="189" t="s">
        <v>76</v>
      </c>
      <c r="E14" s="60">
        <v>0.5</v>
      </c>
      <c r="F14" s="190">
        <v>16.53</v>
      </c>
      <c r="G14" s="10">
        <f t="shared" si="3"/>
        <v>8.27</v>
      </c>
      <c r="H14" s="24"/>
      <c r="I14" s="24"/>
      <c r="J14" s="24"/>
      <c r="K14" s="24"/>
    </row>
    <row r="15" spans="1:11" s="181" customFormat="1" ht="30" customHeight="1" x14ac:dyDescent="0.25">
      <c r="A15" s="70" t="s">
        <v>11</v>
      </c>
      <c r="B15" s="195" t="s">
        <v>84</v>
      </c>
      <c r="C15" s="188" t="s">
        <v>290</v>
      </c>
      <c r="D15" s="196" t="s">
        <v>60</v>
      </c>
      <c r="E15" s="60">
        <v>187</v>
      </c>
      <c r="F15" s="194">
        <v>5.55</v>
      </c>
      <c r="G15" s="62">
        <f t="shared" si="3"/>
        <v>1037.8499999999999</v>
      </c>
      <c r="H15" s="24"/>
      <c r="I15" s="24"/>
      <c r="J15" s="24"/>
      <c r="K15" s="24"/>
    </row>
    <row r="16" spans="1:11" s="181" customFormat="1" ht="30" customHeight="1" thickBot="1" x14ac:dyDescent="0.3">
      <c r="A16" s="70" t="s">
        <v>11</v>
      </c>
      <c r="B16" s="195" t="s">
        <v>99</v>
      </c>
      <c r="C16" s="188" t="s">
        <v>291</v>
      </c>
      <c r="D16" s="196" t="s">
        <v>63</v>
      </c>
      <c r="E16" s="60">
        <v>487</v>
      </c>
      <c r="F16" s="194">
        <v>2.39</v>
      </c>
      <c r="G16" s="62">
        <f t="shared" si="3"/>
        <v>1163.93</v>
      </c>
      <c r="H16" s="24"/>
      <c r="I16" s="24"/>
      <c r="J16" s="24"/>
      <c r="K16" s="24"/>
    </row>
    <row r="17" spans="1:11" s="181" customFormat="1" ht="30" customHeight="1" thickBot="1" x14ac:dyDescent="0.3">
      <c r="A17" s="74" t="s">
        <v>11</v>
      </c>
      <c r="B17" s="12" t="s">
        <v>106</v>
      </c>
      <c r="C17" s="197" t="s">
        <v>292</v>
      </c>
      <c r="D17" s="198" t="s">
        <v>60</v>
      </c>
      <c r="E17" s="15">
        <v>34.1</v>
      </c>
      <c r="F17" s="199">
        <v>3.76</v>
      </c>
      <c r="G17" s="62">
        <f t="shared" si="0"/>
        <v>128.22</v>
      </c>
      <c r="H17" s="17" t="s">
        <v>15</v>
      </c>
      <c r="I17" s="18">
        <f>ROUND(SUM(G5:G17),2)</f>
        <v>4326</v>
      </c>
      <c r="J17" s="180"/>
      <c r="K17" s="1"/>
    </row>
    <row r="18" spans="1:11" s="181" customFormat="1" ht="30" customHeight="1" x14ac:dyDescent="0.25">
      <c r="A18" s="19" t="s">
        <v>104</v>
      </c>
      <c r="B18" s="183" t="s">
        <v>16</v>
      </c>
      <c r="C18" s="21" t="s">
        <v>293</v>
      </c>
      <c r="D18" s="22" t="s">
        <v>60</v>
      </c>
      <c r="E18" s="60">
        <v>107</v>
      </c>
      <c r="F18" s="200">
        <v>5.0599999999999996</v>
      </c>
      <c r="G18" s="6">
        <f t="shared" si="0"/>
        <v>541.41999999999996</v>
      </c>
      <c r="H18" s="24"/>
      <c r="I18" s="24"/>
      <c r="J18" s="24"/>
      <c r="K18" s="24"/>
    </row>
    <row r="19" spans="1:11" s="181" customFormat="1" ht="30" customHeight="1" x14ac:dyDescent="0.25">
      <c r="A19" s="19" t="s">
        <v>104</v>
      </c>
      <c r="B19" s="7" t="s">
        <v>17</v>
      </c>
      <c r="C19" s="8" t="s">
        <v>294</v>
      </c>
      <c r="D19" s="25" t="s">
        <v>60</v>
      </c>
      <c r="E19" s="26">
        <v>303</v>
      </c>
      <c r="F19" s="201">
        <v>7.66</v>
      </c>
      <c r="G19" s="10">
        <f t="shared" ref="G19:G23" si="5">ROUND((E19*F19),2)</f>
        <v>2320.98</v>
      </c>
      <c r="H19" s="24"/>
      <c r="I19" s="24"/>
      <c r="J19" s="24"/>
      <c r="K19" s="24"/>
    </row>
    <row r="20" spans="1:11" s="181" customFormat="1" ht="30" customHeight="1" x14ac:dyDescent="0.25">
      <c r="A20" s="19" t="s">
        <v>104</v>
      </c>
      <c r="B20" s="7" t="s">
        <v>18</v>
      </c>
      <c r="C20" s="8" t="s">
        <v>295</v>
      </c>
      <c r="D20" s="25" t="s">
        <v>60</v>
      </c>
      <c r="E20" s="26">
        <v>66</v>
      </c>
      <c r="F20" s="201">
        <v>4.3499999999999996</v>
      </c>
      <c r="G20" s="10">
        <f t="shared" ref="G20:G22" si="6">ROUND((E20*F20),2)</f>
        <v>287.10000000000002</v>
      </c>
      <c r="H20" s="24"/>
      <c r="I20" s="24"/>
      <c r="J20" s="24"/>
      <c r="K20" s="24"/>
    </row>
    <row r="21" spans="1:11" s="181" customFormat="1" ht="30" customHeight="1" x14ac:dyDescent="0.25">
      <c r="A21" s="19" t="s">
        <v>104</v>
      </c>
      <c r="B21" s="7" t="s">
        <v>19</v>
      </c>
      <c r="C21" s="202" t="s">
        <v>296</v>
      </c>
      <c r="D21" s="203" t="s">
        <v>60</v>
      </c>
      <c r="E21" s="26">
        <v>10</v>
      </c>
      <c r="F21" s="201">
        <v>8.7799999999999994</v>
      </c>
      <c r="G21" s="10">
        <f t="shared" ref="G21" si="7">ROUND((E21*F21),2)</f>
        <v>87.8</v>
      </c>
      <c r="H21" s="24"/>
      <c r="I21" s="24"/>
      <c r="J21" s="24"/>
      <c r="K21" s="24"/>
    </row>
    <row r="22" spans="1:11" s="181" customFormat="1" ht="30" customHeight="1" x14ac:dyDescent="0.25">
      <c r="A22" s="19" t="s">
        <v>104</v>
      </c>
      <c r="B22" s="7" t="s">
        <v>20</v>
      </c>
      <c r="C22" s="202" t="s">
        <v>297</v>
      </c>
      <c r="D22" s="203" t="s">
        <v>63</v>
      </c>
      <c r="E22" s="26">
        <v>785</v>
      </c>
      <c r="F22" s="201">
        <v>9.65</v>
      </c>
      <c r="G22" s="10">
        <f t="shared" si="6"/>
        <v>7575.25</v>
      </c>
      <c r="H22" s="24"/>
      <c r="I22" s="24"/>
      <c r="J22" s="24"/>
      <c r="K22" s="24"/>
    </row>
    <row r="23" spans="1:11" s="181" customFormat="1" ht="30" customHeight="1" x14ac:dyDescent="0.25">
      <c r="A23" s="19" t="s">
        <v>104</v>
      </c>
      <c r="B23" s="7" t="s">
        <v>21</v>
      </c>
      <c r="C23" s="8" t="s">
        <v>298</v>
      </c>
      <c r="D23" s="25" t="s">
        <v>63</v>
      </c>
      <c r="E23" s="26">
        <v>785</v>
      </c>
      <c r="F23" s="201">
        <v>0.57999999999999996</v>
      </c>
      <c r="G23" s="10">
        <f t="shared" si="5"/>
        <v>455.3</v>
      </c>
      <c r="H23" s="24"/>
      <c r="I23" s="24"/>
      <c r="J23" s="24"/>
      <c r="K23" s="24"/>
    </row>
    <row r="24" spans="1:11" s="181" customFormat="1" ht="30" customHeight="1" x14ac:dyDescent="0.25">
      <c r="A24" s="19" t="s">
        <v>104</v>
      </c>
      <c r="B24" s="7" t="s">
        <v>86</v>
      </c>
      <c r="C24" s="8" t="s">
        <v>299</v>
      </c>
      <c r="D24" s="25" t="s">
        <v>60</v>
      </c>
      <c r="E24" s="26">
        <v>236</v>
      </c>
      <c r="F24" s="201">
        <v>1.3</v>
      </c>
      <c r="G24" s="10">
        <f t="shared" ref="G24:G25" si="8">ROUND((E24*F24),2)</f>
        <v>306.8</v>
      </c>
      <c r="H24" s="24"/>
      <c r="I24" s="24"/>
      <c r="J24" s="24"/>
      <c r="K24" s="24"/>
    </row>
    <row r="25" spans="1:11" s="181" customFormat="1" ht="30" customHeight="1" thickBot="1" x14ac:dyDescent="0.3">
      <c r="A25" s="19" t="s">
        <v>104</v>
      </c>
      <c r="B25" s="7" t="s">
        <v>87</v>
      </c>
      <c r="C25" s="204" t="s">
        <v>300</v>
      </c>
      <c r="D25" s="205" t="s">
        <v>63</v>
      </c>
      <c r="E25" s="26">
        <v>349</v>
      </c>
      <c r="F25" s="206">
        <v>0.65</v>
      </c>
      <c r="G25" s="10">
        <f t="shared" si="8"/>
        <v>226.85</v>
      </c>
      <c r="H25" s="24"/>
      <c r="I25" s="24"/>
      <c r="J25" s="24"/>
      <c r="K25" s="24"/>
    </row>
    <row r="26" spans="1:11" s="181" customFormat="1" ht="30" customHeight="1" thickBot="1" x14ac:dyDescent="0.3">
      <c r="A26" s="11" t="s">
        <v>104</v>
      </c>
      <c r="B26" s="12" t="s">
        <v>89</v>
      </c>
      <c r="C26" s="13" t="s">
        <v>301</v>
      </c>
      <c r="D26" s="27" t="s">
        <v>63</v>
      </c>
      <c r="E26" s="28">
        <v>124</v>
      </c>
      <c r="F26" s="207">
        <v>0.66</v>
      </c>
      <c r="G26" s="16">
        <f t="shared" si="0"/>
        <v>81.84</v>
      </c>
      <c r="H26" s="182" t="s">
        <v>22</v>
      </c>
      <c r="I26" s="18">
        <f>ROUND(SUM(G18:G26),2)</f>
        <v>11883.34</v>
      </c>
      <c r="J26" s="24"/>
      <c r="K26" s="24"/>
    </row>
    <row r="27" spans="1:11" s="181" customFormat="1" ht="30" customHeight="1" x14ac:dyDescent="0.25">
      <c r="A27" s="128" t="s">
        <v>302</v>
      </c>
      <c r="B27" s="20" t="s">
        <v>23</v>
      </c>
      <c r="C27" s="208" t="s">
        <v>303</v>
      </c>
      <c r="D27" s="122" t="s">
        <v>60</v>
      </c>
      <c r="E27" s="123">
        <v>236</v>
      </c>
      <c r="F27" s="50">
        <v>46.67</v>
      </c>
      <c r="G27" s="23">
        <f t="shared" si="0"/>
        <v>11014.12</v>
      </c>
      <c r="H27" s="280" t="s">
        <v>68</v>
      </c>
      <c r="I27" s="24"/>
      <c r="J27" s="24"/>
      <c r="K27" s="24"/>
    </row>
    <row r="28" spans="1:11" s="181" customFormat="1" ht="30" customHeight="1" x14ac:dyDescent="0.25">
      <c r="A28" s="128" t="s">
        <v>302</v>
      </c>
      <c r="B28" s="20" t="s">
        <v>24</v>
      </c>
      <c r="C28" s="188" t="s">
        <v>304</v>
      </c>
      <c r="D28" s="124" t="s">
        <v>63</v>
      </c>
      <c r="E28" s="125">
        <v>458</v>
      </c>
      <c r="F28" s="31">
        <v>16.02</v>
      </c>
      <c r="G28" s="10">
        <f t="shared" si="0"/>
        <v>7337.16</v>
      </c>
      <c r="H28" s="281"/>
      <c r="I28" s="24"/>
      <c r="J28" s="24"/>
      <c r="K28" s="24"/>
    </row>
    <row r="29" spans="1:11" s="181" customFormat="1" ht="30" customHeight="1" x14ac:dyDescent="0.25">
      <c r="A29" s="128" t="s">
        <v>302</v>
      </c>
      <c r="B29" s="20" t="s">
        <v>25</v>
      </c>
      <c r="C29" s="188" t="s">
        <v>305</v>
      </c>
      <c r="D29" s="124" t="s">
        <v>63</v>
      </c>
      <c r="E29" s="125">
        <v>398</v>
      </c>
      <c r="F29" s="31">
        <v>19.8</v>
      </c>
      <c r="G29" s="10">
        <f t="shared" si="0"/>
        <v>7880.4</v>
      </c>
      <c r="H29" s="281"/>
      <c r="I29" s="24"/>
      <c r="J29" s="24"/>
      <c r="K29" s="24"/>
    </row>
    <row r="30" spans="1:11" s="181" customFormat="1" ht="30" customHeight="1" x14ac:dyDescent="0.25">
      <c r="A30" s="128" t="s">
        <v>302</v>
      </c>
      <c r="B30" s="20" t="s">
        <v>26</v>
      </c>
      <c r="C30" s="188" t="s">
        <v>307</v>
      </c>
      <c r="D30" s="124" t="s">
        <v>63</v>
      </c>
      <c r="E30" s="125">
        <v>399</v>
      </c>
      <c r="F30" s="31">
        <v>0.5</v>
      </c>
      <c r="G30" s="10">
        <f t="shared" si="0"/>
        <v>199.5</v>
      </c>
      <c r="H30" s="281"/>
      <c r="I30" s="24"/>
      <c r="J30" s="24"/>
      <c r="K30" s="24"/>
    </row>
    <row r="31" spans="1:11" s="181" customFormat="1" ht="30" customHeight="1" x14ac:dyDescent="0.25">
      <c r="A31" s="128" t="s">
        <v>302</v>
      </c>
      <c r="B31" s="20" t="s">
        <v>27</v>
      </c>
      <c r="C31" s="188" t="s">
        <v>308</v>
      </c>
      <c r="D31" s="124" t="s">
        <v>63</v>
      </c>
      <c r="E31" s="125">
        <v>397</v>
      </c>
      <c r="F31" s="31">
        <v>19.579999999999998</v>
      </c>
      <c r="G31" s="10">
        <f t="shared" si="0"/>
        <v>7773.26</v>
      </c>
      <c r="H31" s="281"/>
      <c r="I31" s="24"/>
      <c r="J31" s="24"/>
      <c r="K31" s="24"/>
    </row>
    <row r="32" spans="1:11" s="181" customFormat="1" ht="30" customHeight="1" thickBot="1" x14ac:dyDescent="0.3">
      <c r="A32" s="129" t="s">
        <v>302</v>
      </c>
      <c r="B32" s="209" t="s">
        <v>28</v>
      </c>
      <c r="C32" s="210" t="s">
        <v>309</v>
      </c>
      <c r="D32" s="126" t="s">
        <v>2</v>
      </c>
      <c r="E32" s="127">
        <v>98</v>
      </c>
      <c r="F32" s="32">
        <v>1.46</v>
      </c>
      <c r="G32" s="16">
        <f t="shared" ref="G32:G37" si="9">ROUND((E32*F32),2)</f>
        <v>143.08000000000001</v>
      </c>
      <c r="H32" s="281"/>
      <c r="I32" s="24"/>
      <c r="J32" s="24"/>
      <c r="K32" s="24"/>
    </row>
    <row r="33" spans="1:11" s="181" customFormat="1" ht="30" customHeight="1" x14ac:dyDescent="0.25">
      <c r="A33" s="19" t="s">
        <v>306</v>
      </c>
      <c r="B33" s="20" t="s">
        <v>23</v>
      </c>
      <c r="C33" s="208" t="s">
        <v>310</v>
      </c>
      <c r="D33" s="122" t="s">
        <v>60</v>
      </c>
      <c r="E33" s="123">
        <v>210</v>
      </c>
      <c r="F33" s="50"/>
      <c r="G33" s="23">
        <f t="shared" si="9"/>
        <v>0</v>
      </c>
      <c r="H33" s="281"/>
      <c r="I33" s="24"/>
      <c r="J33" s="24"/>
      <c r="K33" s="24"/>
    </row>
    <row r="34" spans="1:11" s="181" customFormat="1" ht="30" customHeight="1" x14ac:dyDescent="0.25">
      <c r="A34" s="19" t="s">
        <v>306</v>
      </c>
      <c r="B34" s="20" t="s">
        <v>24</v>
      </c>
      <c r="C34" s="188" t="s">
        <v>311</v>
      </c>
      <c r="D34" s="124" t="s">
        <v>63</v>
      </c>
      <c r="E34" s="125">
        <v>463</v>
      </c>
      <c r="F34" s="50"/>
      <c r="G34" s="23">
        <f t="shared" si="9"/>
        <v>0</v>
      </c>
      <c r="H34" s="281"/>
      <c r="I34" s="24"/>
      <c r="J34" s="24"/>
      <c r="K34" s="24"/>
    </row>
    <row r="35" spans="1:11" s="181" customFormat="1" ht="30" customHeight="1" x14ac:dyDescent="0.25">
      <c r="A35" s="19" t="s">
        <v>306</v>
      </c>
      <c r="B35" s="20" t="s">
        <v>25</v>
      </c>
      <c r="C35" s="188" t="s">
        <v>305</v>
      </c>
      <c r="D35" s="124" t="s">
        <v>63</v>
      </c>
      <c r="E35" s="125">
        <v>398</v>
      </c>
      <c r="F35" s="31"/>
      <c r="G35" s="10">
        <f t="shared" si="9"/>
        <v>0</v>
      </c>
      <c r="H35" s="281"/>
      <c r="I35" s="24"/>
      <c r="J35" s="24"/>
      <c r="K35" s="24"/>
    </row>
    <row r="36" spans="1:11" s="181" customFormat="1" ht="30" customHeight="1" x14ac:dyDescent="0.25">
      <c r="A36" s="19" t="s">
        <v>306</v>
      </c>
      <c r="B36" s="20" t="s">
        <v>26</v>
      </c>
      <c r="C36" s="188" t="s">
        <v>307</v>
      </c>
      <c r="D36" s="124" t="s">
        <v>63</v>
      </c>
      <c r="E36" s="125">
        <v>399</v>
      </c>
      <c r="F36" s="31"/>
      <c r="G36" s="10">
        <f t="shared" si="9"/>
        <v>0</v>
      </c>
      <c r="H36" s="281"/>
      <c r="I36" s="24"/>
      <c r="J36" s="24"/>
      <c r="K36" s="24"/>
    </row>
    <row r="37" spans="1:11" s="181" customFormat="1" ht="30" customHeight="1" thickBot="1" x14ac:dyDescent="0.3">
      <c r="A37" s="19" t="s">
        <v>306</v>
      </c>
      <c r="B37" s="20" t="s">
        <v>27</v>
      </c>
      <c r="C37" s="188" t="s">
        <v>308</v>
      </c>
      <c r="D37" s="124" t="s">
        <v>63</v>
      </c>
      <c r="E37" s="125">
        <v>397</v>
      </c>
      <c r="F37" s="31"/>
      <c r="G37" s="10">
        <f t="shared" si="9"/>
        <v>0</v>
      </c>
      <c r="H37" s="281"/>
      <c r="I37" s="24"/>
      <c r="J37" s="24"/>
      <c r="K37" s="24"/>
    </row>
    <row r="38" spans="1:11" s="181" customFormat="1" ht="30" customHeight="1" thickBot="1" x14ac:dyDescent="0.3">
      <c r="A38" s="19" t="s">
        <v>306</v>
      </c>
      <c r="B38" s="209" t="s">
        <v>28</v>
      </c>
      <c r="C38" s="188" t="s">
        <v>309</v>
      </c>
      <c r="D38" s="124" t="s">
        <v>2</v>
      </c>
      <c r="E38" s="125">
        <v>98</v>
      </c>
      <c r="F38" s="31"/>
      <c r="G38" s="10">
        <f t="shared" ref="G38" si="10">ROUND((E38*F38),2)</f>
        <v>0</v>
      </c>
      <c r="H38" s="33" t="s">
        <v>34</v>
      </c>
      <c r="I38" s="34">
        <f>ROUND(SUM(G27:G38),2)</f>
        <v>34347.519999999997</v>
      </c>
      <c r="K38" s="24"/>
    </row>
    <row r="39" spans="1:11" s="181" customFormat="1" ht="30" customHeight="1" thickBot="1" x14ac:dyDescent="0.3">
      <c r="A39" s="2" t="s">
        <v>312</v>
      </c>
      <c r="B39" s="71" t="s">
        <v>35</v>
      </c>
      <c r="C39" s="3" t="s">
        <v>313</v>
      </c>
      <c r="D39" s="29" t="s">
        <v>60</v>
      </c>
      <c r="E39" s="72">
        <v>67</v>
      </c>
      <c r="F39" s="30">
        <v>42.1</v>
      </c>
      <c r="G39" s="6">
        <f t="shared" ref="G39" si="11">ROUND((E39*F39),2)</f>
        <v>2820.7</v>
      </c>
      <c r="H39" s="228"/>
      <c r="I39" s="24"/>
      <c r="J39" s="24"/>
      <c r="K39" s="24"/>
    </row>
    <row r="40" spans="1:11" s="181" customFormat="1" ht="30" customHeight="1" thickBot="1" x14ac:dyDescent="0.3">
      <c r="A40" s="19" t="s">
        <v>312</v>
      </c>
      <c r="B40" s="7" t="s">
        <v>36</v>
      </c>
      <c r="C40" s="8" t="s">
        <v>314</v>
      </c>
      <c r="D40" s="25" t="s">
        <v>63</v>
      </c>
      <c r="E40" s="229">
        <v>272</v>
      </c>
      <c r="F40" s="226">
        <v>8.43</v>
      </c>
      <c r="G40" s="227">
        <f t="shared" ref="G40" si="12">ROUND((E40*F40),2)</f>
        <v>2292.96</v>
      </c>
      <c r="H40" s="61" t="s">
        <v>39</v>
      </c>
      <c r="I40" s="34">
        <f>ROUND(SUM(G39:G40),2)</f>
        <v>5113.66</v>
      </c>
      <c r="J40" s="24"/>
      <c r="K40" s="24"/>
    </row>
    <row r="41" spans="1:11" s="181" customFormat="1" ht="30" customHeight="1" x14ac:dyDescent="0.25">
      <c r="A41" s="2" t="s">
        <v>315</v>
      </c>
      <c r="B41" s="4" t="s">
        <v>40</v>
      </c>
      <c r="C41" s="3" t="s">
        <v>316</v>
      </c>
      <c r="D41" s="29" t="s">
        <v>60</v>
      </c>
      <c r="E41" s="5">
        <v>43</v>
      </c>
      <c r="F41" s="30">
        <v>43.59</v>
      </c>
      <c r="G41" s="6">
        <f t="shared" ref="G41:G50" si="13">ROUND((E41*F41),2)</f>
        <v>1874.37</v>
      </c>
      <c r="H41" s="24"/>
      <c r="I41" s="24"/>
      <c r="J41" s="24"/>
      <c r="K41" s="24"/>
    </row>
    <row r="42" spans="1:11" s="181" customFormat="1" ht="30" customHeight="1" x14ac:dyDescent="0.25">
      <c r="A42" s="211" t="s">
        <v>315</v>
      </c>
      <c r="B42" s="231" t="s">
        <v>41</v>
      </c>
      <c r="C42" s="8" t="s">
        <v>304</v>
      </c>
      <c r="D42" s="25" t="s">
        <v>63</v>
      </c>
      <c r="E42" s="9">
        <v>99</v>
      </c>
      <c r="F42" s="31">
        <v>17.059999999999999</v>
      </c>
      <c r="G42" s="10">
        <f t="shared" si="13"/>
        <v>1688.94</v>
      </c>
      <c r="H42" s="24"/>
      <c r="I42" s="24"/>
      <c r="J42" s="24"/>
      <c r="K42" s="24"/>
    </row>
    <row r="43" spans="1:11" s="181" customFormat="1" ht="30" customHeight="1" thickBot="1" x14ac:dyDescent="0.3">
      <c r="A43" s="19" t="s">
        <v>315</v>
      </c>
      <c r="B43" s="232" t="s">
        <v>42</v>
      </c>
      <c r="C43" s="233" t="s">
        <v>317</v>
      </c>
      <c r="D43" s="234" t="s">
        <v>63</v>
      </c>
      <c r="E43" s="235">
        <v>61</v>
      </c>
      <c r="F43" s="226">
        <v>97.35</v>
      </c>
      <c r="G43" s="227">
        <f t="shared" si="13"/>
        <v>5938.35</v>
      </c>
      <c r="H43" s="24"/>
      <c r="I43" s="24"/>
      <c r="J43" s="24"/>
      <c r="K43" s="24"/>
    </row>
    <row r="44" spans="1:11" s="217" customFormat="1" ht="30" customHeight="1" thickBot="1" x14ac:dyDescent="0.3">
      <c r="A44" s="11" t="s">
        <v>315</v>
      </c>
      <c r="B44" s="14" t="s">
        <v>65</v>
      </c>
      <c r="C44" s="13" t="s">
        <v>318</v>
      </c>
      <c r="D44" s="27" t="s">
        <v>2</v>
      </c>
      <c r="E44" s="15">
        <v>17</v>
      </c>
      <c r="F44" s="32">
        <v>73.56</v>
      </c>
      <c r="G44" s="16">
        <f t="shared" si="13"/>
        <v>1250.52</v>
      </c>
      <c r="H44" s="33" t="s">
        <v>43</v>
      </c>
      <c r="I44" s="34">
        <f>ROUND(SUM(G41:G44),2)</f>
        <v>10752.18</v>
      </c>
      <c r="J44" s="44"/>
      <c r="K44" s="44"/>
    </row>
    <row r="45" spans="1:11" s="181" customFormat="1" ht="30" customHeight="1" x14ac:dyDescent="0.25">
      <c r="A45" s="2" t="s">
        <v>319</v>
      </c>
      <c r="B45" s="4" t="s">
        <v>44</v>
      </c>
      <c r="C45" s="3" t="s">
        <v>330</v>
      </c>
      <c r="D45" s="29" t="s">
        <v>60</v>
      </c>
      <c r="E45" s="5">
        <v>42</v>
      </c>
      <c r="F45" s="30">
        <v>6.34</v>
      </c>
      <c r="G45" s="6">
        <f t="shared" si="13"/>
        <v>266.27999999999997</v>
      </c>
      <c r="H45" s="214"/>
      <c r="I45" s="36"/>
      <c r="J45" s="24"/>
      <c r="K45" s="24"/>
    </row>
    <row r="46" spans="1:11" s="181" customFormat="1" ht="30" customHeight="1" x14ac:dyDescent="0.25">
      <c r="A46" s="19" t="s">
        <v>319</v>
      </c>
      <c r="B46" s="231" t="s">
        <v>45</v>
      </c>
      <c r="C46" s="8" t="s">
        <v>331</v>
      </c>
      <c r="D46" s="25" t="s">
        <v>63</v>
      </c>
      <c r="E46" s="9">
        <v>294</v>
      </c>
      <c r="F46" s="31">
        <v>2.4</v>
      </c>
      <c r="G46" s="10">
        <f t="shared" si="13"/>
        <v>705.6</v>
      </c>
      <c r="H46" s="214"/>
      <c r="I46" s="36"/>
      <c r="J46" s="24"/>
      <c r="K46" s="24"/>
    </row>
    <row r="47" spans="1:11" s="181" customFormat="1" ht="30" customHeight="1" x14ac:dyDescent="0.25">
      <c r="A47" s="19" t="s">
        <v>319</v>
      </c>
      <c r="B47" s="231" t="s">
        <v>232</v>
      </c>
      <c r="C47" s="8" t="s">
        <v>332</v>
      </c>
      <c r="D47" s="25" t="s">
        <v>63</v>
      </c>
      <c r="E47" s="9">
        <v>124</v>
      </c>
      <c r="F47" s="31">
        <v>2.5</v>
      </c>
      <c r="G47" s="10">
        <f t="shared" si="13"/>
        <v>310</v>
      </c>
      <c r="H47" s="214"/>
      <c r="I47" s="36"/>
      <c r="J47" s="24"/>
      <c r="K47" s="24"/>
    </row>
    <row r="48" spans="1:11" s="181" customFormat="1" ht="30" customHeight="1" x14ac:dyDescent="0.25">
      <c r="A48" s="19" t="s">
        <v>319</v>
      </c>
      <c r="B48" s="231" t="s">
        <v>233</v>
      </c>
      <c r="C48" s="8" t="s">
        <v>333</v>
      </c>
      <c r="D48" s="25" t="s">
        <v>60</v>
      </c>
      <c r="E48" s="9">
        <v>141</v>
      </c>
      <c r="F48" s="31">
        <v>2.8</v>
      </c>
      <c r="G48" s="10">
        <f t="shared" si="13"/>
        <v>394.8</v>
      </c>
      <c r="H48" s="214"/>
      <c r="I48" s="36"/>
      <c r="J48" s="24"/>
      <c r="K48" s="24"/>
    </row>
    <row r="49" spans="1:11" s="181" customFormat="1" ht="30" customHeight="1" thickBot="1" x14ac:dyDescent="0.3">
      <c r="A49" s="19" t="s">
        <v>319</v>
      </c>
      <c r="B49" s="232" t="s">
        <v>234</v>
      </c>
      <c r="C49" s="233" t="s">
        <v>334</v>
      </c>
      <c r="D49" s="234" t="s">
        <v>63</v>
      </c>
      <c r="E49" s="235">
        <v>30</v>
      </c>
      <c r="F49" s="226">
        <v>8.74</v>
      </c>
      <c r="G49" s="227">
        <f t="shared" si="13"/>
        <v>262.2</v>
      </c>
      <c r="H49" s="214"/>
      <c r="I49" s="36"/>
      <c r="J49" s="24"/>
      <c r="K49" s="24"/>
    </row>
    <row r="50" spans="1:11" s="181" customFormat="1" ht="30" customHeight="1" thickBot="1" x14ac:dyDescent="0.3">
      <c r="A50" s="11" t="s">
        <v>319</v>
      </c>
      <c r="B50" s="14" t="s">
        <v>235</v>
      </c>
      <c r="C50" s="13" t="s">
        <v>335</v>
      </c>
      <c r="D50" s="27" t="s">
        <v>63</v>
      </c>
      <c r="E50" s="15">
        <v>26</v>
      </c>
      <c r="F50" s="32">
        <v>9.4</v>
      </c>
      <c r="G50" s="16">
        <f t="shared" si="13"/>
        <v>244.4</v>
      </c>
      <c r="H50" s="61" t="s">
        <v>46</v>
      </c>
      <c r="I50" s="34">
        <f>ROUND(SUM(G45:G50),2)</f>
        <v>2183.2800000000002</v>
      </c>
      <c r="J50" s="24"/>
      <c r="K50" s="24"/>
    </row>
    <row r="51" spans="1:11" s="181" customFormat="1" ht="30" customHeight="1" thickBot="1" x14ac:dyDescent="0.3">
      <c r="A51" s="111" t="s">
        <v>320</v>
      </c>
      <c r="B51" s="135" t="s">
        <v>47</v>
      </c>
      <c r="C51" s="131" t="s">
        <v>105</v>
      </c>
      <c r="D51" s="132" t="s">
        <v>1</v>
      </c>
      <c r="E51" s="133">
        <v>6</v>
      </c>
      <c r="F51" s="136">
        <v>22</v>
      </c>
      <c r="G51" s="134">
        <f t="shared" si="0"/>
        <v>132</v>
      </c>
      <c r="H51" s="33" t="s">
        <v>48</v>
      </c>
      <c r="I51" s="34">
        <f>ROUND(SUM(G51:G51),2)</f>
        <v>132</v>
      </c>
      <c r="J51" s="24"/>
      <c r="K51" s="24"/>
    </row>
    <row r="52" spans="1:11" s="181" customFormat="1" ht="30" customHeight="1" x14ac:dyDescent="0.25">
      <c r="A52" s="2" t="s">
        <v>324</v>
      </c>
      <c r="B52" s="212" t="s">
        <v>71</v>
      </c>
      <c r="C52" s="3" t="s">
        <v>336</v>
      </c>
      <c r="D52" s="29" t="s">
        <v>2</v>
      </c>
      <c r="E52" s="5">
        <v>22</v>
      </c>
      <c r="F52" s="213">
        <v>43</v>
      </c>
      <c r="G52" s="6">
        <f t="shared" si="0"/>
        <v>946</v>
      </c>
      <c r="H52" s="214"/>
      <c r="I52" s="36"/>
      <c r="J52" s="24"/>
      <c r="K52" s="24"/>
    </row>
    <row r="53" spans="1:11" s="181" customFormat="1" ht="30" customHeight="1" x14ac:dyDescent="0.25">
      <c r="A53" s="211" t="s">
        <v>324</v>
      </c>
      <c r="B53" s="215" t="s">
        <v>238</v>
      </c>
      <c r="C53" s="8" t="s">
        <v>337</v>
      </c>
      <c r="D53" s="25" t="s">
        <v>2</v>
      </c>
      <c r="E53" s="9">
        <v>32</v>
      </c>
      <c r="F53" s="216">
        <v>46</v>
      </c>
      <c r="G53" s="10">
        <f t="shared" si="0"/>
        <v>1472</v>
      </c>
      <c r="H53" s="214"/>
      <c r="I53" s="36"/>
      <c r="J53" s="24"/>
      <c r="K53" s="24"/>
    </row>
    <row r="54" spans="1:11" s="181" customFormat="1" ht="30" customHeight="1" x14ac:dyDescent="0.25">
      <c r="A54" s="211" t="s">
        <v>324</v>
      </c>
      <c r="B54" s="215" t="s">
        <v>322</v>
      </c>
      <c r="C54" s="8" t="s">
        <v>338</v>
      </c>
      <c r="D54" s="25" t="s">
        <v>2</v>
      </c>
      <c r="E54" s="9">
        <v>32</v>
      </c>
      <c r="F54" s="216">
        <v>46</v>
      </c>
      <c r="G54" s="10">
        <f t="shared" si="0"/>
        <v>1472</v>
      </c>
      <c r="H54" s="214"/>
      <c r="I54" s="36"/>
      <c r="J54" s="24"/>
      <c r="K54" s="24"/>
    </row>
    <row r="55" spans="1:11" s="181" customFormat="1" ht="30" customHeight="1" thickBot="1" x14ac:dyDescent="0.3">
      <c r="A55" s="211" t="s">
        <v>324</v>
      </c>
      <c r="B55" s="215" t="s">
        <v>323</v>
      </c>
      <c r="C55" s="8" t="s">
        <v>339</v>
      </c>
      <c r="D55" s="25" t="s">
        <v>2</v>
      </c>
      <c r="E55" s="9">
        <v>4</v>
      </c>
      <c r="F55" s="216">
        <v>90</v>
      </c>
      <c r="G55" s="10">
        <f t="shared" si="0"/>
        <v>360</v>
      </c>
      <c r="H55" s="214"/>
      <c r="I55" s="36"/>
      <c r="J55" s="24"/>
      <c r="K55" s="24"/>
    </row>
    <row r="56" spans="1:11" s="181" customFormat="1" ht="30" customHeight="1" thickBot="1" x14ac:dyDescent="0.3">
      <c r="A56" s="236" t="s">
        <v>324</v>
      </c>
      <c r="B56" s="237" t="s">
        <v>321</v>
      </c>
      <c r="C56" s="230" t="s">
        <v>340</v>
      </c>
      <c r="D56" s="73" t="s">
        <v>2</v>
      </c>
      <c r="E56" s="130">
        <v>16</v>
      </c>
      <c r="F56" s="137">
        <v>85</v>
      </c>
      <c r="G56" s="63">
        <f t="shared" si="0"/>
        <v>1360</v>
      </c>
      <c r="H56" s="33" t="s">
        <v>72</v>
      </c>
      <c r="I56" s="34">
        <f>ROUND(SUM(G52:G56),2)</f>
        <v>5610</v>
      </c>
      <c r="J56" s="24"/>
      <c r="K56" s="24"/>
    </row>
    <row r="57" spans="1:11" s="181" customFormat="1" ht="30" customHeight="1" thickBot="1" x14ac:dyDescent="0.3">
      <c r="A57" s="19" t="s">
        <v>326</v>
      </c>
      <c r="B57" s="4" t="s">
        <v>74</v>
      </c>
      <c r="C57" s="3" t="s">
        <v>341</v>
      </c>
      <c r="D57" s="29" t="s">
        <v>2</v>
      </c>
      <c r="E57" s="5">
        <v>60</v>
      </c>
      <c r="F57" s="213">
        <v>7.2</v>
      </c>
      <c r="G57" s="6">
        <f t="shared" si="0"/>
        <v>432</v>
      </c>
      <c r="H57" s="214"/>
      <c r="I57" s="36"/>
      <c r="J57" s="24"/>
      <c r="K57" s="24"/>
    </row>
    <row r="58" spans="1:11" s="181" customFormat="1" ht="30" customHeight="1" thickBot="1" x14ac:dyDescent="0.3">
      <c r="A58" s="11" t="s">
        <v>326</v>
      </c>
      <c r="B58" s="238" t="s">
        <v>325</v>
      </c>
      <c r="C58" s="233" t="s">
        <v>342</v>
      </c>
      <c r="D58" s="234" t="s">
        <v>2</v>
      </c>
      <c r="E58" s="235">
        <v>17</v>
      </c>
      <c r="F58" s="239">
        <v>7.2</v>
      </c>
      <c r="G58" s="227">
        <f t="shared" si="0"/>
        <v>122.4</v>
      </c>
      <c r="H58" s="33" t="s">
        <v>73</v>
      </c>
      <c r="I58" s="34">
        <f>ROUND(SUM(G57:G58),2)</f>
        <v>554.4</v>
      </c>
      <c r="J58" s="24"/>
      <c r="K58" s="24"/>
    </row>
    <row r="59" spans="1:11" s="181" customFormat="1" ht="30" customHeight="1" thickBot="1" x14ac:dyDescent="0.3">
      <c r="A59" s="111" t="s">
        <v>239</v>
      </c>
      <c r="B59" s="135" t="s">
        <v>100</v>
      </c>
      <c r="C59" s="131" t="s">
        <v>343</v>
      </c>
      <c r="D59" s="132" t="s">
        <v>1</v>
      </c>
      <c r="E59" s="133">
        <v>2</v>
      </c>
      <c r="F59" s="136">
        <v>364.4</v>
      </c>
      <c r="G59" s="134">
        <f t="shared" ref="G59" si="14">ROUND((E59*F59),2)</f>
        <v>728.8</v>
      </c>
      <c r="H59" s="33" t="s">
        <v>101</v>
      </c>
      <c r="I59" s="34">
        <f>ROUND(SUM(G59:G59),2)</f>
        <v>728.8</v>
      </c>
      <c r="J59" s="24"/>
      <c r="K59" s="24"/>
    </row>
    <row r="60" spans="1:11" s="181" customFormat="1" ht="30" customHeight="1" thickBot="1" x14ac:dyDescent="0.3">
      <c r="A60" s="111" t="s">
        <v>327</v>
      </c>
      <c r="B60" s="135" t="s">
        <v>328</v>
      </c>
      <c r="C60" s="264" t="s">
        <v>344</v>
      </c>
      <c r="D60" s="132" t="s">
        <v>3</v>
      </c>
      <c r="E60" s="133">
        <v>1</v>
      </c>
      <c r="F60" s="136">
        <v>236.34</v>
      </c>
      <c r="G60" s="134">
        <f>ROUND((E60*F60),2)</f>
        <v>236.34</v>
      </c>
      <c r="H60" s="33" t="s">
        <v>329</v>
      </c>
      <c r="I60" s="35">
        <f>ROUND(SUM(G60:G60),2)</f>
        <v>236.34</v>
      </c>
      <c r="J60" s="24"/>
      <c r="K60" s="24"/>
    </row>
    <row r="61" spans="1:11" ht="45" customHeight="1" thickBot="1" x14ac:dyDescent="0.3">
      <c r="A61" s="37"/>
      <c r="B61" s="38"/>
      <c r="C61" s="37"/>
      <c r="D61" s="38"/>
      <c r="E61" s="38"/>
      <c r="F61" s="51" t="s">
        <v>69</v>
      </c>
      <c r="G61" s="52">
        <f>SUM(G5:G60)</f>
        <v>75867.51999999999</v>
      </c>
      <c r="H61" s="39"/>
      <c r="I61" s="36"/>
      <c r="J61" s="41"/>
      <c r="K61" s="41"/>
    </row>
    <row r="62" spans="1:11" x14ac:dyDescent="0.25">
      <c r="A62" s="45"/>
      <c r="B62" s="46"/>
      <c r="C62" s="46"/>
      <c r="D62" s="46"/>
      <c r="E62" s="47"/>
      <c r="F62" s="46"/>
      <c r="G62" s="48"/>
      <c r="H62" s="40"/>
      <c r="I62" s="41"/>
      <c r="J62" s="41"/>
      <c r="K62" s="41"/>
    </row>
    <row r="63" spans="1:11" x14ac:dyDescent="0.25">
      <c r="A63" s="37"/>
      <c r="B63" s="38"/>
      <c r="C63" s="37"/>
      <c r="D63" s="38" t="s">
        <v>85</v>
      </c>
      <c r="E63" s="38"/>
      <c r="F63" s="49"/>
      <c r="G63" s="48"/>
      <c r="H63" s="40"/>
      <c r="I63" s="41"/>
      <c r="J63" s="41"/>
      <c r="K63" s="41"/>
    </row>
  </sheetData>
  <sheetProtection algorithmName="SHA-512" hashValue="iXvk/zJewW1CqdZ1AYD1LI+Hxg+KVijieFqGlOmJEUi5ISDZsSvY/UHMgG7TQnuuosVsnpf299j0em5d9nimBQ==" saltValue="Nf2a2w4yeVj6S8THZpp5ig==" spinCount="100000" sheet="1" objects="1" scenarios="1"/>
  <mergeCells count="3">
    <mergeCell ref="A1:G1"/>
    <mergeCell ref="A3:G3"/>
    <mergeCell ref="H27:H37"/>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C72F7-E3EB-4FB0-9E93-EB185B29F192}">
  <dimension ref="B2:D18"/>
  <sheetViews>
    <sheetView tabSelected="1" zoomScale="85" zoomScaleNormal="85" workbookViewId="0">
      <selection activeCell="H13" sqref="H13"/>
    </sheetView>
  </sheetViews>
  <sheetFormatPr defaultRowHeight="15" x14ac:dyDescent="0.25"/>
  <cols>
    <col min="1" max="1" width="8.5703125" customWidth="1"/>
    <col min="2" max="2" width="18.140625" customWidth="1"/>
    <col min="3" max="3" width="71.140625" customWidth="1"/>
    <col min="4" max="4" width="19.5703125" customWidth="1"/>
  </cols>
  <sheetData>
    <row r="2" spans="2:4" ht="15.75" x14ac:dyDescent="0.25">
      <c r="B2" s="284"/>
      <c r="C2" s="284"/>
      <c r="D2" s="284"/>
    </row>
    <row r="3" spans="2:4" x14ac:dyDescent="0.25">
      <c r="B3" s="285" t="s">
        <v>51</v>
      </c>
      <c r="C3" s="286"/>
      <c r="D3" s="287"/>
    </row>
    <row r="4" spans="2:4" x14ac:dyDescent="0.25">
      <c r="B4" s="53" t="s">
        <v>52</v>
      </c>
      <c r="C4" s="53" t="s">
        <v>53</v>
      </c>
      <c r="D4" s="53" t="s">
        <v>54</v>
      </c>
    </row>
    <row r="5" spans="2:4" ht="60" customHeight="1" x14ac:dyDescent="0.25">
      <c r="B5" s="288" t="s">
        <v>240</v>
      </c>
      <c r="C5" s="289"/>
      <c r="D5" s="290"/>
    </row>
    <row r="6" spans="2:4" x14ac:dyDescent="0.25">
      <c r="B6" s="54">
        <v>1</v>
      </c>
      <c r="C6" s="55" t="s">
        <v>55</v>
      </c>
      <c r="D6" s="56">
        <f>'DKŽ Konstrukcinė dalis'!G127</f>
        <v>555591.75</v>
      </c>
    </row>
    <row r="7" spans="2:4" x14ac:dyDescent="0.25">
      <c r="B7" s="54">
        <v>2</v>
      </c>
      <c r="C7" s="55" t="s">
        <v>75</v>
      </c>
      <c r="D7" s="56">
        <f>'DKŽ Susisiekimo dalis'!G61</f>
        <v>75867.51999999999</v>
      </c>
    </row>
    <row r="8" spans="2:4" ht="25.5" x14ac:dyDescent="0.25">
      <c r="B8" s="53" t="s">
        <v>56</v>
      </c>
      <c r="C8" s="57" t="s">
        <v>57</v>
      </c>
      <c r="D8" s="56">
        <f>SUM(D6:D7)</f>
        <v>631459.27</v>
      </c>
    </row>
    <row r="9" spans="2:4" x14ac:dyDescent="0.25">
      <c r="B9" s="58"/>
      <c r="C9" s="58"/>
      <c r="D9" s="58"/>
    </row>
    <row r="10" spans="2:4" ht="33" customHeight="1" x14ac:dyDescent="0.25">
      <c r="B10" s="291"/>
      <c r="C10" s="291"/>
      <c r="D10" s="291"/>
    </row>
    <row r="11" spans="2:4" x14ac:dyDescent="0.25">
      <c r="B11" s="59"/>
      <c r="C11" s="59"/>
      <c r="D11" s="59"/>
    </row>
    <row r="12" spans="2:4" ht="63.6" customHeight="1" x14ac:dyDescent="0.25">
      <c r="B12" s="291" t="s">
        <v>88</v>
      </c>
      <c r="C12" s="291"/>
      <c r="D12" s="291"/>
    </row>
    <row r="13" spans="2:4" x14ac:dyDescent="0.25">
      <c r="B13" s="291"/>
      <c r="C13" s="291"/>
      <c r="D13" s="291"/>
    </row>
    <row r="14" spans="2:4" x14ac:dyDescent="0.25">
      <c r="B14" s="58"/>
      <c r="C14" s="58"/>
      <c r="D14" s="265" t="s">
        <v>58</v>
      </c>
    </row>
    <row r="15" spans="2:4" x14ac:dyDescent="0.25">
      <c r="B15" s="58"/>
      <c r="C15" s="58"/>
      <c r="D15" s="58"/>
    </row>
    <row r="16" spans="2:4" ht="253.5" customHeight="1" x14ac:dyDescent="0.25">
      <c r="B16" s="282" t="s">
        <v>371</v>
      </c>
      <c r="C16" s="283"/>
      <c r="D16" s="283"/>
    </row>
    <row r="17" spans="2:4" ht="125.25" customHeight="1" x14ac:dyDescent="0.25">
      <c r="B17" s="282" t="s">
        <v>372</v>
      </c>
      <c r="C17" s="283"/>
      <c r="D17" s="283"/>
    </row>
    <row r="18" spans="2:4" ht="86.25" customHeight="1" x14ac:dyDescent="0.25">
      <c r="B18" s="282" t="s">
        <v>373</v>
      </c>
      <c r="C18" s="283"/>
      <c r="D18" s="283"/>
    </row>
  </sheetData>
  <sheetProtection algorithmName="SHA-512" hashValue="tXF3v0ogagmX0F4RwS1VlRX0Hg+4CDQfBaoJ97XUgP0X0tvt8WvQS02QLW2DHMHXb619XASJSMtac+FIMxNUHQ==" saltValue="MjnLjYAGgOgttAieaHMCEA==" spinCount="100000" sheet="1" objects="1" scenarios="1"/>
  <mergeCells count="9">
    <mergeCell ref="B18:D18"/>
    <mergeCell ref="B2:D2"/>
    <mergeCell ref="B3:D3"/>
    <mergeCell ref="B5:D5"/>
    <mergeCell ref="B10:D10"/>
    <mergeCell ref="B12:D12"/>
    <mergeCell ref="B13:D13"/>
    <mergeCell ref="B16:D16"/>
    <mergeCell ref="B17:D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 Konstrukcinė dalis</vt:lpstr>
      <vt:lpstr>DKŽ Susisiekimo dalis</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Vytautas Brūzga</dc:creator>
  <cp:keywords/>
  <dc:description/>
  <cp:lastModifiedBy>Eglė Streikienė | Alkesta</cp:lastModifiedBy>
  <cp:revision/>
  <dcterms:created xsi:type="dcterms:W3CDTF">2020-03-12T06:20:09Z</dcterms:created>
  <dcterms:modified xsi:type="dcterms:W3CDTF">2025-04-02T10:09:35Z</dcterms:modified>
  <cp:category/>
  <cp:contentStatus/>
</cp:coreProperties>
</file>