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m.valakeviciute\Desktop\2025-06\!NEW\"/>
    </mc:Choice>
  </mc:AlternateContent>
  <xr:revisionPtr revIDLastSave="0" documentId="8_{F82A176F-E065-48FF-B3F0-9D442F9C4F7C}"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1" i="1" l="1"/>
  <c r="D41" i="1"/>
  <c r="G127" i="1" l="1"/>
  <c r="F50" i="1"/>
  <c r="G126" i="1" s="1"/>
  <c r="C34" i="1"/>
  <c r="D21" i="1"/>
  <c r="F126" i="1" l="1"/>
  <c r="F127" i="1" s="1"/>
  <c r="F128" i="1" s="1"/>
</calcChain>
</file>

<file path=xl/sharedStrings.xml><?xml version="1.0" encoding="utf-8"?>
<sst xmlns="http://schemas.openxmlformats.org/spreadsheetml/2006/main" count="339" uniqueCount="325">
  <si>
    <t>PIRKIMO SĄLYGŲ PRIEDAS "PASIŪLYMO FORMA"</t>
  </si>
  <si>
    <t>MAMOGRAFAS</t>
  </si>
  <si>
    <t>Kam:</t>
  </si>
  <si>
    <t>Alytaus apskrities S. Kudirkos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</si>
  <si>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</si>
  <si>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</si>
  <si>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</si>
  <si>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</si>
  <si>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</si>
  <si>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</si>
  <si>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</si>
  <si>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</si>
  <si>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</si>
  <si>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</si>
  <si>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</si>
  <si>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</si>
  <si>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</si>
  <si>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</si>
  <si>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</si>
  <si>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</si>
  <si>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</si>
  <si>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</si>
  <si>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</si>
  <si>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</si>
  <si>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</si>
  <si>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</si>
  <si>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 pagal pirkimo sąlygų kriterijų:</t>
  </si>
  <si>
    <t>KT1.1.</t>
  </si>
  <si>
    <t>KT1.1. balo reikšmė (Taip/Ne)</t>
  </si>
  <si>
    <t>KT1.2.</t>
  </si>
  <si>
    <t>KT1.2. balo reikšmė (Taip/Ne)</t>
  </si>
  <si>
    <t>KT1.3.</t>
  </si>
  <si>
    <t>KT1.3. balo reikšmė (Taip/Ne)</t>
  </si>
  <si>
    <t>KT1.4.</t>
  </si>
  <si>
    <t>KT1.4. balo reikšmė (Taip/Ne)</t>
  </si>
  <si>
    <t>Tiekėjo pasiūlymas:</t>
  </si>
  <si>
    <t>Nr.</t>
  </si>
  <si>
    <t>Pavadinimas</t>
  </si>
  <si>
    <t>Maksimalus kiekis</t>
  </si>
  <si>
    <t>Mato vienetas</t>
  </si>
  <si>
    <t>Kaina be PVM, Eur</t>
  </si>
  <si>
    <t>Suma be PVM, Eur</t>
  </si>
  <si>
    <t>Gamintojas, modelis</t>
  </si>
  <si>
    <t>Tiekėjo siūloma parametro reikšmė ir tiksli nuoroda į įrangos gamintojo techninėje dokumentacijoje nurodyto techninio parametro reikšmę (dokumento pavadinimas, puslapio numeris ir/ar pan.) (dokumentacijoje tiksliai pažymimas techninis parametras)dokumentacijoje nurodyto techninio parametro reikšmę (dokumento pavadinimas, puslapio numeris ir/ar pan.) (dokumentacijoje tiksliai pažymimas techninis parametras</t>
  </si>
  <si>
    <t>1.1.</t>
  </si>
  <si>
    <t>Rentgeno mamografijos sistema</t>
  </si>
  <si>
    <t>kompl.</t>
  </si>
  <si>
    <t>1.1.1.</t>
  </si>
  <si>
    <t>Turi nurodyti rentgeno mamografijos sistemos modelį, gamintoją</t>
  </si>
  <si>
    <t>1.1.2.</t>
  </si>
  <si>
    <t>Skaitmeninė 2D mamografija</t>
  </si>
  <si>
    <t>1.1.3.</t>
  </si>
  <si>
    <t>Turi būti skaitmeninės tūrinės (3D) mamografijos (tomosintezės) funkcija (turi pateikti gamintojo patvirtinimą).</t>
  </si>
  <si>
    <t>1.1.4.</t>
  </si>
  <si>
    <t>Skaitmeninės tūrinės (3D) mamografijos (tomosintezė) skenavimo kampas turi būti ≥15 laipsnių</t>
  </si>
  <si>
    <t>1.1.5.</t>
  </si>
  <si>
    <t>Mažiausias atstumas tarp rekonstruotų pjūvių turi būti ≤ 1,0 mm</t>
  </si>
  <si>
    <t>1.1.6.</t>
  </si>
  <si>
    <t>Visi c-lanko pozicionavimo paciento atžvilgiu judesiai turi būti motorizuoti</t>
  </si>
  <si>
    <t>1.1.7.</t>
  </si>
  <si>
    <t>C-lanko posūkio kampo diapazonas ≥340°</t>
  </si>
  <si>
    <t>1.1.8.</t>
  </si>
  <si>
    <t>Minimalus atstumas nuo grindų iki horizontalaus detektoriaus (0° padėtis) turi būti ne daugiau kaip 70 +/- 0,5 cm, maksimalus atstumas ne mažiau kaip 140 +/- 0,5 cm.</t>
  </si>
  <si>
    <t>1.1.9.</t>
  </si>
  <si>
    <t>Atstumas nuo šaltinio iki detektoriaus (angliškai: Source-Image Distance (SID)) turi būti  ≥ 65 cm</t>
  </si>
  <si>
    <t>1.1.10.</t>
  </si>
  <si>
    <t>Turi būti paciento veido apsaugos nuo jonizuojančios spinduliuotės sistema visiems darbo režimams</t>
  </si>
  <si>
    <t>1.1.11.</t>
  </si>
  <si>
    <t>Kompresijos sistema: turi būti rankinis ir automatinis suspaudimo valdymas</t>
  </si>
  <si>
    <t>1.1.12.</t>
  </si>
  <si>
    <t>Didžiausia suspaudimo jėga automatinio valdymo režime turi būti ne mažiau kaip 170N</t>
  </si>
  <si>
    <t>1.1.13.</t>
  </si>
  <si>
    <t>Didžiausia suspaudimo jėga rankinio valdymo režime turi būti ne mažiau kaip 200N</t>
  </si>
  <si>
    <t>1.1.14.</t>
  </si>
  <si>
    <t>Turi būti krūties prispaudimo plokštelės ne mažiau kaip dviejų dydžių: 18 cm +/- 1 cm x 24 cm +/- 1 cm ir 24 cm +/- 1 cm x 30 cm +/- 1cm</t>
  </si>
  <si>
    <t>1.1.15.</t>
  </si>
  <si>
    <t xml:space="preserve">Turi būti geometrinė gaunamo vaizdo didinimo sistema </t>
  </si>
  <si>
    <t>1.1.16.</t>
  </si>
  <si>
    <t>Didinimo faktoriai ≥ 1.5</t>
  </si>
  <si>
    <t>1.1.17.</t>
  </si>
  <si>
    <t>Židinio dėmių kiekis ≥ 2</t>
  </si>
  <si>
    <t>1.1.18.</t>
  </si>
  <si>
    <t>Židinio dėmių skersmuo a) ≤0,1 mm b) ≤0,3mm</t>
  </si>
  <si>
    <t>1.1.19.</t>
  </si>
  <si>
    <t>Anodo šiluminė talpa ≥300 kHU</t>
  </si>
  <si>
    <t>1.1.20.</t>
  </si>
  <si>
    <t>Turi būti nemažiau kaip dviejų rūšių keičiami spektriniai filtrai skaitmeninės rentgenografijos 2 D režimui</t>
  </si>
  <si>
    <t>1.1.21.</t>
  </si>
  <si>
    <t>Rentgeno generatoriaus galia  ≥ 5kW</t>
  </si>
  <si>
    <t>1.1.22.</t>
  </si>
  <si>
    <t>mAs diapazonas tur būti ne siauresnis kaip nuo 3 mAs iki 500 mAs</t>
  </si>
  <si>
    <t>1.1.23.</t>
  </si>
  <si>
    <t>Įtampos diapazonas ≤ 25 kV - ≥ 49 kV</t>
  </si>
  <si>
    <t>1.1.24.</t>
  </si>
  <si>
    <t>Rengeno detektoriaus tipas turi būti skaitmeninis</t>
  </si>
  <si>
    <t>1.1.25.</t>
  </si>
  <si>
    <t>Pikselio dydis turi būti ≤ 100 µm</t>
  </si>
  <si>
    <t>1.1.26.</t>
  </si>
  <si>
    <t>Pilkumo lygių skaičius ≥ 14 bitų</t>
  </si>
  <si>
    <t>1.1.27.</t>
  </si>
  <si>
    <t>Detektoriaus aktyvios zonos plotas turi būti ≥ (23 x 29) cm +/- 1 cm</t>
  </si>
  <si>
    <t>1.1.28.</t>
  </si>
  <si>
    <t>Apšvitos reguliavimas ir optimizavimo sistema turi būti pilnai automatinio režimo, turi būti automatiškai parenkamas spektrinis filtras, mAs ir įtampa</t>
  </si>
  <si>
    <t>1.1.29.</t>
  </si>
  <si>
    <t>Turi būti programinė arba aparatinė įranga skirta pacienčių su implantais tyrimams atlikti</t>
  </si>
  <si>
    <t>1.1.30.</t>
  </si>
  <si>
    <t>1.1.31.</t>
  </si>
  <si>
    <t>Radiologijos technologo darbo vietoje turi būti instaliuota gamintojo dedikuota programinė įranga pirminei gautų vaizdų peržiūrai</t>
  </si>
  <si>
    <t>1.1.32.</t>
  </si>
  <si>
    <t>Turi būti galimybė gauti pacientų sąrašą iš ligoninės informacinės sitemos (DICOM Modality Worklist)</t>
  </si>
  <si>
    <t>1.1.33.</t>
  </si>
  <si>
    <t>Turi būti vaizdų išsaugojimas medicininių vaizdų archyve (DICOM Storage)</t>
  </si>
  <si>
    <t>1.1.34.</t>
  </si>
  <si>
    <t>Turi būit vaizdų iškvietimas iš vaizdų archyvo (DICOM Query/Retrieve)</t>
  </si>
  <si>
    <t>1.1.35.</t>
  </si>
  <si>
    <t>Turi būti funkcija vaizdų spausdinimas (DICOM Print)</t>
  </si>
  <si>
    <t>1.1.36.</t>
  </si>
  <si>
    <t>Turi turėti funkciją vaizdų siuntimas (DICOM Send) ne mažiau kaip į 2 vietas</t>
  </si>
  <si>
    <t>1.1.37.</t>
  </si>
  <si>
    <t>Turi būti švinuotas arba lygiavertis rentgeno apsauginis skydas</t>
  </si>
  <si>
    <t>1.1.38.</t>
  </si>
  <si>
    <t>Turi būti modelinė sistema (fantomas) kasdienei kokybės kontrolei, 1 vnt.</t>
  </si>
  <si>
    <t>1.1.39.</t>
  </si>
  <si>
    <t>Gydytojo radiologo darbo vietoje turi būti specializuota programinė įranga 2D, 3D ir spektrinės mamografijos vaizdų peržiūrai ir vertinimui</t>
  </si>
  <si>
    <t>1.1.40.</t>
  </si>
  <si>
    <t>Turi būti 2 D vaizdų gavimo tomosintezės (3D) programinė įranga</t>
  </si>
  <si>
    <t>1.1.41.</t>
  </si>
  <si>
    <t>Gydytojo radiologo darbo vietoje programinė įranga turi leisti perduoti DICOM standarto vaizdus (DICOM Storage SCU / DICOM Storage SCP)</t>
  </si>
  <si>
    <t>1.1.42.</t>
  </si>
  <si>
    <t xml:space="preserve">Gydytojo radiologo darbo vietoje programinė įranga turi leisti vaizdų siuntimą DICOM protokolu (DICOM Send) </t>
  </si>
  <si>
    <t>1.1.43.</t>
  </si>
  <si>
    <t>Gydytojo radiologo darbo vietoje programinė įranga turi spausdinti DICOM standarto vaizdus (DICOM Print)</t>
  </si>
  <si>
    <t>1.1.44.</t>
  </si>
  <si>
    <t>Gydytojo radiologo darbo vietoje programinė įranga turi turėti paciento informacijos užklausimo/gavimo iš DICOM archyvų (DICOM Query ir Retrieve funkcijos) funkciją</t>
  </si>
  <si>
    <t>1.1.45.</t>
  </si>
  <si>
    <t xml:space="preserve">Gydytojo radiologo darbo vietoje programinė įranga turi turėti vaizdų pilkumo skalės kadravimo funkciją  (windowing arba WW/WL adjustment) </t>
  </si>
  <si>
    <t>1.1.46.</t>
  </si>
  <si>
    <t>Gydytojo radiologo darbo vietoje  programinė įranga turi turėti vaizdų inversiją (invert)</t>
  </si>
  <si>
    <t>1.1.47.</t>
  </si>
  <si>
    <t>Gydytojo radiologo darbo vietoje programinė įranga turi turėti vaizdų rotavimo (rotate) ir vaizdų veidrodinio atvaizdavimo funkciją (mirror)</t>
  </si>
  <si>
    <t>1.1.48.</t>
  </si>
  <si>
    <t>Gydytojo radiologo darbo vietoje programinė įranga turi turėti „Padidinto stiklo“ funkciją (magnifying glass)</t>
  </si>
  <si>
    <t>1.1.49.</t>
  </si>
  <si>
    <t>Gydytojo radiologo darbo vietoje programinė įranga turi turėti nepertraukiamo vaizdų mastelio keitimo ir panoramavimo funkciją (zoom and pan)</t>
  </si>
  <si>
    <t>1.1.50.</t>
  </si>
  <si>
    <t>Gydytojo radiologo darbo vietoje programinė įranga turi turėti ilgio ir kampo matavimo funkciją</t>
  </si>
  <si>
    <t>1.1.51.</t>
  </si>
  <si>
    <t>Gydytojo radiologo darbo vietoje programinė įranga turi turėti vaizdų anotacijos funkciją</t>
  </si>
  <si>
    <t>1.1.52.</t>
  </si>
  <si>
    <t>Gydytojo radiologo darbo vietoje programinė įranga turi galėti konfigūruoti teksto išdėstymą</t>
  </si>
  <si>
    <t>1.1.53.</t>
  </si>
  <si>
    <t>Gydytojo radiologo darbo vietoje programinė įranga turi turėti Ultragarso vaizdų, magnetinio rezonanso tomografijos vaizdų peržiūros funkciją</t>
  </si>
  <si>
    <t>1.1.54.</t>
  </si>
  <si>
    <t>Gydytojo radiologo darbo vietos kompiuterinė įranga ir operacinė sistema turi būti sukomplektuota gamintojo arba atitikti gamintojo nustatytus reikalavimus</t>
  </si>
  <si>
    <t>1.1.55.</t>
  </si>
  <si>
    <t xml:space="preserve">Kompiuterio monitoriaus pacientų sąrašo ir vaizdų peržiūrai įstrižainė turi būti ≥ 24", </t>
  </si>
  <si>
    <t>1.1.56.</t>
  </si>
  <si>
    <t>Monitoriaus pacientų sąrašo ir vaizdų peržiūrai skiriamoji geba turi būti ≥ 1920x1080 arba ≥ 1900x1200</t>
  </si>
  <si>
    <t>1.1.57.</t>
  </si>
  <si>
    <t>Monitoriaus pacientų sąrašo ir vaizdų peržiūrai kontrastiškumas turi būti  ≥ 1000:1,</t>
  </si>
  <si>
    <t>1.1.58.</t>
  </si>
  <si>
    <t>Monitoriaus pacientų sąrašo ir vaizdų peržiūrai maksimalus skaistis turi būti ≥ 300 cd/m2,</t>
  </si>
  <si>
    <t>1.1.59.</t>
  </si>
  <si>
    <t xml:space="preserve">Gydytojo radiologo darbo vietoje turi būti medicininis mamografinis diagnostinis monitorius, 1 vnt. </t>
  </si>
  <si>
    <t>1.1.60.</t>
  </si>
  <si>
    <t>Medicininis mamografinis diagnostinis monitoriaus įstrižainė turi būti ≥ 78 cm,</t>
  </si>
  <si>
    <t>1.1.61.</t>
  </si>
  <si>
    <t>Medicininis mamografinis diagnostinis monitoriaus raiška turi būti ≥ 4200 x 2800,</t>
  </si>
  <si>
    <t>1.1.62.</t>
  </si>
  <si>
    <t>Medicininis mamografinis diagnostinis monitoriaus kalibruotas skaistis turi būti ≥ 500 cd/m2,</t>
  </si>
  <si>
    <t>1.1.63.</t>
  </si>
  <si>
    <t>Medicininis mamografinis diagnostinis monitoriaus kontrastiškumas turi būti ≥ 1500:1,</t>
  </si>
  <si>
    <t>1.1.64.</t>
  </si>
  <si>
    <t>Medicininis mamografinis diagnostinis monitoriaus turi turėti spalvoto ir nespalvoto vaizdo atvaizdavimo funkciją,</t>
  </si>
  <si>
    <t>1.1.65.</t>
  </si>
  <si>
    <t>Turi būti komplektuojama visa reikalinga įranga periodinei monitoriaus kokybės kontrolei atlikti</t>
  </si>
  <si>
    <t>1.1.66.</t>
  </si>
  <si>
    <t>Papildomas monitorius pacientų sąrašo ir vaizdų peržiūrai, medicininis mamografinis diagnostinis monitorius  ir dedikuota medicininė vaizdo plokštė turi būti suderinami su siūlomu kompiuteriu ir operacine sistema.</t>
  </si>
  <si>
    <t>1.1.67.</t>
  </si>
  <si>
    <t>1.1.68.</t>
  </si>
  <si>
    <t>Turi būti siūlomos sistemos instaliavimas, montavimas, įskaitant projekto radiacinei saugai paruošimą bei jo ekspertizę ir paruošimas eksploatacijai pagal Lietuvos higienos normos HN 31:2021 „Radiacinės saugos reikalavimai medicininėje rentgeno diagnostikoje“ radiacinės saugos reikalavimus ir Medicinos priemonių (prietaisų) naudojimo tvarkos parašo, patvirtinto Lietuvos Respublikos sveikatos apsaugos ministro 2010 m. gegužės 3 d. įsakymu Nr. V-383 „Dėl Medicinos priemonių (prietaisų) naudojimo tvarkos aprašo patvirtinimo“ nustatyta tvarka. </t>
  </si>
  <si>
    <t>1.1.69.</t>
  </si>
  <si>
    <t>Įrangos tiekėjas arba gamintojo atstovai, sumontavę ir suderinę įrangą, privalo atlikti įrangos gamintojo nurodytus priėmimo testus, kokybės kontrolės priėmimo bandymus pagal Lietuvoje galiojančius teisės aktus (HN 78:2009), Medicinos priemonių (prietaisų) naudojimo tvarkos aprašo, patvirtinto Lietuvos Respublikos sveikatos apsaugos ministro 2010 m. gegužės 3 d. įsakymu Nr. V-383 „Dėl Medicinos priemonių (prietaisų) naudojimo tvarkos aprašo patvirtinimo“ nustatyta tvarka ir pateikti testų/bandymų protokolus.</t>
  </si>
  <si>
    <t>1.1.70.</t>
  </si>
  <si>
    <t>Turi turėti CE ženklinimą (kartu su pasiūlymu pateikiama CE sertifikato arba EB atitikties deklaracijos kopija)</t>
  </si>
  <si>
    <t>1.1.71.</t>
  </si>
  <si>
    <t>Turi būti taikomas garantinis laikotarpis ne mažiau nei 24 mėn. Į garantiją turi būti įskaičiuotas nemokamas atliekamas įrangos remontas, įskaitant detales ir medžiagas, nemokamai atliekama gamintojo rekomenduojamu periodiškumu techninė priežiūra, įskaitant  techninei priežiūrai atlikti reikalingas detales ir medžigas. Išskyrus atvejus kai nustatoma, kad gedimai nutiko dėl Užsakovo kaltės, nesilaikant instrukcijų ir/ ar eksploatavimo sąlygų</t>
  </si>
  <si>
    <t>1.1.72.</t>
  </si>
  <si>
    <t>Kartu su įranga turi būti pateikiama dokumentacija naudojimo instrukcija lietuvių ir originalo kalba.</t>
  </si>
  <si>
    <t>1.1.73.</t>
  </si>
  <si>
    <t>Kartu su įranga turi būti pateikiama serviso dokumentacija lietuvių arba anglų kalba.</t>
  </si>
  <si>
    <t>1.1.74.</t>
  </si>
  <si>
    <t>Kartu su įranga turi būti pateikiama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</si>
  <si>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1.1.75.</t>
  </si>
  <si>
    <t>Numatomas prekių pristatymo ir intaliavimo terminas turi būti neilgesnis kaip 3 mėnesiai nuo sutarties įsigaliojimo termino</t>
  </si>
  <si>
    <t>Suma be PVM</t>
  </si>
  <si>
    <t>Taikomas PVM dydis (%)</t>
  </si>
  <si>
    <t>PVM suma</t>
  </si>
  <si>
    <t>Suma su PVM</t>
  </si>
  <si>
    <t>Dalies biudžetas su PVM: 250000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</si>
  <si>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</si>
  <si>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</si>
  <si>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</si>
  <si>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</si>
  <si>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</si>
  <si>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</si>
  <si>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</si>
  <si>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</si>
  <si>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</si>
  <si>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</si>
  <si>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</si>
  <si>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</si>
  <si>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</si>
  <si>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</si>
  <si>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</si>
  <si>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</si>
  <si>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</si>
  <si>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</si>
  <si>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</si>
  <si>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</si>
  <si>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</si>
  <si>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</si>
  <si>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15090-2 2025-03-19 09:31:50</t>
  </si>
  <si>
    <t>Tiekėjo siūloma parametro reikšmė ir tiksli nuoroda į įrangos gamintojo techninėje dokumentacijoje nurodyto techninio parametro reikšmę (dokumento pavadinimas, puslapio numeris ir/ar pan.) (dokumentacijoje tiksliai pažymimas techninis parametras)</t>
  </si>
  <si>
    <t>Tiekėjas įrašo Taip arba Ne</t>
  </si>
  <si>
    <t>Radiologijos technologo darbo vietos kompiuterinė įranga ir operacinė sistema turi būti sukomplektuota gamintojo arba atitikti gamintojo nustatytus reikalavimus</t>
  </si>
  <si>
    <t>Būtina užtikrinti nepertraukiamą elektros maitinimą tiek radiologijos technologo tiek daktaro radiologo darbo vietose naudojant nepertraukiamo maitinimo šaltinį (-ius) (UPS)</t>
  </si>
  <si>
    <t>Įrangos papildoma funkcija - Rentgeno vamzdžio židinio dėmių skaičius ≥ 4 (T1)</t>
  </si>
  <si>
    <t>Įrangos papildoma funkcija - Komplektuojama ne mažiau kaip dviejų padidinimo faktorių geometrinė gaunamo vaizdo didinimo sistema (T2)</t>
  </si>
  <si>
    <t>Įrangos papildoma funkcija - Rentgeno generatoriaus galia  ≥ 7 kW (T3)</t>
  </si>
  <si>
    <t>Įrangos papildoma funkcija - Motorizuoto vertikalaus judėjimo diapazonas ne siauresnis kaip nuo 70 cm iki 150 cm (T4)</t>
  </si>
  <si>
    <t>Ne</t>
  </si>
  <si>
    <t>Komplektuojama trijų padidinimo faktorių geometrinė gaunamo vaizdo didinimo sistema x1,5/x1,8/x2</t>
  </si>
  <si>
    <t>Taip</t>
  </si>
  <si>
    <t xml:space="preserve">Techninis aprašas, p.9. </t>
  </si>
  <si>
    <t>Platesnis motorizuoto vertikalaus judėjimo diapazonas, lygus 91 cm,  nuo 54 cm to 145 cm</t>
  </si>
  <si>
    <t xml:space="preserve">Techninis aprašas, p.3. </t>
  </si>
  <si>
    <t>Gamintojas Metaltronica, modelis Helianthus DBT</t>
  </si>
  <si>
    <t xml:space="preserve">Yra skaitmeninė 2D mamografija. Techninis aprašas, p. 7 </t>
  </si>
  <si>
    <t>50 laipsnių. Techninis aprašas, p. 3.</t>
  </si>
  <si>
    <t>1,0 mm. Techninis aprašas, p. 8.</t>
  </si>
  <si>
    <t xml:space="preserve">Taip, visi pozicionavimo paciento atžvilgiu judesiai yra motorizuoti. Techninis aprašas, p. 3. </t>
  </si>
  <si>
    <t>C-lanko posūkio kampo diapazonas 360° (±180° ). Techninis aprašas, p. 3.</t>
  </si>
  <si>
    <t>Minimalus atstumas nuo grindų iki horizontalaus detektoriaus (0° padėtis) yra 54 cm, maksimalus atstumas 145 cm. Techninis aprašas, p. 3.</t>
  </si>
  <si>
    <t>66 cm. Techninis aprašas, p. 3.</t>
  </si>
  <si>
    <t>Yra paciento veido apsaugos nuo jonizuijančios spinduliuotės visiems darbo režimams. Techninis aprašas, p. 7.</t>
  </si>
  <si>
    <t>Yra rankinis ir automatinis suspaudimo valdymas. Techninis aprašas, p. 10.</t>
  </si>
  <si>
    <t xml:space="preserve">200 N. Techninis aprašas, p. 10. Vartotojo vadovas, p 88. </t>
  </si>
  <si>
    <t>200 N. Vartotojo vadovas, p 89.</t>
  </si>
  <si>
    <t>Yra dviejų dydžių suspaudimo plokštelės: 18x24 cm ir 24x30 cm. Techninis aprašas, p. 10.</t>
  </si>
  <si>
    <t xml:space="preserve">Yra geometrinė didinimo sistema. Techninis aprašas, p. 9.  </t>
  </si>
  <si>
    <t xml:space="preserve">x1,5/x1,8/x2. Techninis aprašas, p. 9.  </t>
  </si>
  <si>
    <t xml:space="preserve">2 židinio dėmės. Techninis aprašas, p. 5. </t>
  </si>
  <si>
    <t xml:space="preserve">a) 0,1 mm, b) 0.3 mm. Techninis aprašas, p. 5. </t>
  </si>
  <si>
    <t xml:space="preserve">300 kHU. Techninis aprašas, p. 5. </t>
  </si>
  <si>
    <t xml:space="preserve">7.4 kW. Techninis aprašas, p. 4. </t>
  </si>
  <si>
    <t xml:space="preserve">Nuo 1 mAs iki 640 mAs. Techninis aprašas, p. 4. </t>
  </si>
  <si>
    <t xml:space="preserve">20 - 49 kV. Techninis aprašas, p. 4. </t>
  </si>
  <si>
    <t xml:space="preserve">Skaitmeninis.  Techninis aprašas, p. 7. </t>
  </si>
  <si>
    <t xml:space="preserve">85 µm. Techninis aprašas, p. 7. </t>
  </si>
  <si>
    <t xml:space="preserve">16 bitų. Techninis aprašas, p. 7. </t>
  </si>
  <si>
    <t>23,9 x 30,5 cm. Techninis aprašas, p. 7.</t>
  </si>
  <si>
    <t>Apšvitos reguliavimas ir optimizavimo sistema yra pilnai automatinio režimo, automatiškai parenkamas spektrinis filtras, mAs ir įtampa. Techninis aprašas, p.8.; Vartotojo vadovas, p. 110.</t>
  </si>
  <si>
    <t>Yra aparatinė įranga, skirta pacienčių su implantais tyrimams atlikti. Techninis aprašas, p.8; 10.</t>
  </si>
  <si>
    <t>Radiologijos technologo darbo vietos kompiuterinė įranga ir operacinė sistema yra sukomplektuota gamintojo. Techninis aprašas, p.12.</t>
  </si>
  <si>
    <t>Radiologijos technologo darbo vietoje yra instaliuota gamintojo dedikuota programinė įranga ("POEt") pirminei gautų vaizdų peržiūrai. Techninis aprašas, p.12.</t>
  </si>
  <si>
    <t xml:space="preserve">Yra galimybė gauti pacientų sąrašą iš ligoninės informacinės sistemos (DICOM Modality Worklist). Vartotojo vadovas, p. 19; 46. DICOM conformance statement, p. 10 - 11. </t>
  </si>
  <si>
    <t xml:space="preserve">Yra vaizdų išsaugojimas medicininių vaizdų archyve (DICOM Storage).
Vartotojo vadovas, p. 19, 119; 183; 222. DICOM conformance statement, p. 10 - 11. </t>
  </si>
  <si>
    <t xml:space="preserve">Yra vaizdų iškvietimas iš vaizdų archyvo (DICOM Query/Retrieve). 
Vartotojo vadovas, p. 203; 206. DICOM conformance statement, p. 10 - 11. </t>
  </si>
  <si>
    <t xml:space="preserve">Yra vaizdų spausdinimas (DICOM Print).
Vartotojo vadovas, p. 19; 185. DICOM conformance statement, p. 10 - 11. </t>
  </si>
  <si>
    <t>Yra vaizdų siuntimas (DICOM Send) į 2 (ir daugiau) vietas.
Vartotojo vadovas, p. 47. DICOM conformance statement.</t>
  </si>
  <si>
    <t xml:space="preserve">Yra švinuotas rentgeno apsauginis skydas. Techninis aprašas, p.11. </t>
  </si>
  <si>
    <t>Yra modelinė sistema (fantomas) kasdienei kokybės kontrolei (50 mm PMMA)
Vartotojo vadovas, p. 210 - 211; 256.</t>
  </si>
  <si>
    <t xml:space="preserve">Yra 2 D vaizdų gavimo  tomosintezės (3D) programinė įranga. Techninis aprašas, p.8. </t>
  </si>
  <si>
    <t>Gydytojo radiologo darbo vietos kompiuterinė įranga ir operacinė sistema yra sukomplektuota gamintojo. Radiologo darbo vietos techninis aprašas, p.2.</t>
  </si>
  <si>
    <t xml:space="preserve">1 vnt. </t>
  </si>
  <si>
    <t>4200x2800. Radiologo darbo vietos techninis aprašas, p.2.</t>
  </si>
  <si>
    <t>1500:1. Radiologo darbo vietos techninis aprašas, p.2</t>
  </si>
  <si>
    <t xml:space="preserve"> Taip, komplektuojama visa reikalinga įranga periodinei monitoriaus kokybės kontrolei atlikti. Monitoriaus specifikacija, p.1.</t>
  </si>
  <si>
    <t xml:space="preserve">Yra CE ženklinimas. Patvirtinančio dokumento kopija pateikiama. </t>
  </si>
  <si>
    <t>78,3 cm.  Radiologo darbo vietos techninis aprašas, p.2.</t>
  </si>
  <si>
    <t xml:space="preserve">Yra specializuota programinė įranga 2D, 3D ir spektrinės mamografijos vaizdų peržiūrai ir vertinimui. RDV vartotojo vadovas, p. 12; Gamintojo deklaracija. </t>
  </si>
  <si>
    <t>Gydytojo radiologo darbo vietoje programinė įranga leidžia vaizdų siuntimą DICOM protokolu (DICOM Send). RDV vartotojo vadovas, p. 12; 76; 79</t>
  </si>
  <si>
    <t xml:space="preserve">Gydytojo radiologo darbo vietoje programinė įranga leidžia perduoti DICOM standarto vaizdus (DICOM Storage SCU / DICOM Storage SCP). RDV vartotojo vadovas, p. 12; 76. RVD serviso instukcija, p. 103; 148. </t>
  </si>
  <si>
    <t>Gydytojo radiologo darbo vietoje programinė įranga turi paciento informacijos užklausimo/gavimo iš DICOM archyvų (DICOM Query ir Retrieve funkcijos) funkciją. RDV vartotojo vadovas, p. 12.; RDV serviso instrukcija, p. 148</t>
  </si>
  <si>
    <t>Gydytojo radiologo darbo vietoje programinė įranga spausdina DICOM standarto vaizdus (DICOM Print). RDV vartotojo vadovas, p. 12. RDV serviso instrukcija, p. 92.</t>
  </si>
  <si>
    <t>Gydytojo radiologo darbo vietoje programinė įranga turi ultragarso vaizdų, magnetinio rezonanso, tomografijos vaizdų peržiūros funkciją. RDV vartotojo vadovas, p.12.</t>
  </si>
  <si>
    <t>Gydytojo radiologo darbo vietoje  programinė įranga turi  vaizdų inversiją (invert). RDV vartotojo vadovas, p. 54.</t>
  </si>
  <si>
    <r>
      <t>Gydytojo radiologo darbo vietoje programinė įranga turi vaizdų rotavimo (rotate) ir vaizdų veidrodinio atvaizdavimo funkciją (</t>
    </r>
    <r>
      <rPr>
        <i/>
        <sz val="11"/>
        <rFont val="Calibri"/>
        <family val="2"/>
        <scheme val="minor"/>
      </rPr>
      <t>flip</t>
    </r>
    <r>
      <rPr>
        <sz val="11"/>
        <rFont val="Calibri"/>
        <family val="2"/>
        <scheme val="minor"/>
      </rPr>
      <t xml:space="preserve"> - veidrodinis atvaizdavimas). RDV vartotojo vadovas, p.54-55.</t>
    </r>
  </si>
  <si>
    <t>Gydytojo radiologo darbo vietoje programinė įranga turi  „Padidinto stiklo“ funkciją (magnifying glass). RDV vartotojo vadovas, p. 41.</t>
  </si>
  <si>
    <t>Gydytojo radiologo darbo vietoje programinė įranga turi vaizdų pilkumo skalės kadravimo funkciją  (windowing arba WW/WL adjustment). RDV vartotojo vadovas, p. 39-40; 83.</t>
  </si>
  <si>
    <t>Gydytojo radiologo darbo vietoje programinė įranga turi  nepertraukiamo vaizdų mastelio keitimo ir panoramavimo funkciją (zoom and pan).  RDV vartotojo vadovas, p. 39; 42; 83.</t>
  </si>
  <si>
    <t>Gydytojo radiologo darbo vietoje programinė įranga turi ilgio ir kampo matavimo funkciją. RDV vartotojo vadovas, p. 43.</t>
  </si>
  <si>
    <t>Gydytojo radiologo darbo vietoje programinė įranga turi vaizdų anotacijos funkciją. RDV vartotojo vadovas, p. 36; 43; 44.</t>
  </si>
  <si>
    <t>Gydytojo radiologo darbo vietoje programinė įranga gali konfigūruoti teksto išdėstymą.  RDV vartotojo vadovas, p. 51-52.</t>
  </si>
  <si>
    <t>Taip, yra užtikrinamas nepertraukiamas elektros maitinimas tiek radiologijos technologo, tiek daktaro radiologo darbo vietose naudojant nepertraukiamo maiitnimo šaltinius (UPS). UPS duomenų lapas, p.2. Radiologo darbo vietos techninis aprašas, p.2.</t>
  </si>
  <si>
    <t>Vilnius</t>
  </si>
  <si>
    <t>Yra rodžio (Rh) ir sidabro (Ag) filtrai skaitmeninės rentgenografijos 2 D režimui.  Techninis aprašas, p. 6.; vartotojo vadovas, p. 15</t>
  </si>
  <si>
    <t>Yra skaitmeninės tūrinės (3D) mamografijos (tomosintezės) funkcija (Gamintojo patvirtinimas pateikiamas). Techninis aprašas, p. 1.</t>
  </si>
  <si>
    <t xml:space="preserve">27". Radiologo darbo vietos techninis aprašas, p.2. Monitorius pacientų sąrašui, p.2.  </t>
  </si>
  <si>
    <t xml:space="preserve">1920 x 1080. Radiologo darbo vietos techninis aprašas, p.2. Monitorius pacientų sąrašui, p.2.  </t>
  </si>
  <si>
    <t xml:space="preserve">1000:1. Radiologo darbo vietos techninis aprašas, p.2; Monitorius pacientų sąrašui, p.2.  </t>
  </si>
  <si>
    <t xml:space="preserve">300 cd/m2. Radiologo darbo vietos techninis aprašas, p.2. Monitorius pacientų sąrašui, p.2. </t>
  </si>
  <si>
    <t xml:space="preserve">1080 cd/m2. Radiologo darbo vietos techninis aprašas, p.2.  </t>
  </si>
  <si>
    <r>
      <rPr>
        <sz val="11"/>
        <rFont val="Calibri"/>
        <family val="2"/>
        <scheme val="minor"/>
      </rPr>
      <t>Medicininis mamografinis diagnostinis monitoriaus turi  spalvoto ir nespalvoto vaizdo atvaizdavimo funkciją</t>
    </r>
    <r>
      <rPr>
        <sz val="11"/>
        <color rgb="FFFF0000"/>
        <rFont val="Calibri"/>
        <family val="2"/>
        <scheme val="minor"/>
      </rPr>
      <t xml:space="preserve">. </t>
    </r>
    <r>
      <rPr>
        <sz val="11"/>
        <rFont val="Calibri"/>
        <family val="2"/>
        <scheme val="minor"/>
      </rPr>
      <t>Radiologo darbo vietos techninis aprašas, p.2</t>
    </r>
    <r>
      <rPr>
        <sz val="11"/>
        <color rgb="FFFF0000"/>
        <rFont val="Calibri"/>
        <family val="2"/>
        <scheme val="minor"/>
      </rPr>
      <t xml:space="preserve"> </t>
    </r>
    <r>
      <rPr>
        <sz val="11"/>
        <rFont val="Calibri"/>
        <family val="2"/>
        <scheme val="minor"/>
      </rPr>
      <t>Monitoriaus specifikacija, p.1-2.</t>
    </r>
  </si>
  <si>
    <t>Monitorius pacientų sąrašui ir vaizdų peržiūrai, medicininis mamografinis diagnostinis monitorius  ir dedikuota medicininė vaizdo plokštė yra suderinami su siūlomu kompiuteriu ir operacine sistema (diagnostinė radiologo darbo vieta yra komplektuojama gamintojo). Radiologo darbo vietos techninis aprašas, p.1-2.</t>
  </si>
  <si>
    <t>UAB „Asanmeda“</t>
  </si>
  <si>
    <t>Įmonės kodas 221906050</t>
  </si>
  <si>
    <t>V.A. Graičiūno g. 4, LT-02241, Vilnius</t>
  </si>
  <si>
    <t>PVM mokėtojo kodas LT219060515</t>
  </si>
  <si>
    <t xml:space="preserve">
A/s:LT257044060001645641
AB “ SEB bankas”, banko kodas 70440</t>
  </si>
  <si>
    <t>Generalinis direktorius Virginijus Domarkas</t>
  </si>
  <si>
    <t>Taip, užtikrinamas siūlomos sistemos instaliavimas, montavimas, įskaitant projekto radiacinei saugai paruošimą bei jo ekspertizę ir paruošimas eksploatacijai pagal Lietuvos higienos normos HN 31:2021 „Radiacinės saugos reikalavimai medicininėje rentgeno diagnostikoje“ radiacinės saugos reikalavimus ir Medicinos priemonių (prietaisų) naudojimo tvarkos parašo, patvirtinto Lietuvos Respublikos sveikatos apsaugos ministro 2010 m. gegužės 3 d. įsakymu Nr. V-383 „Dėl Medicinos priemonių (prietaisų) naudojimo tvarkos aprašo patvirtinimo“ nustatyta tvarka. UAB ,,Asanmeda" patvirtinimo raštas</t>
  </si>
  <si>
    <t>Įrangos tiekėjas, sumontavęs ir suderinęs įrangą,  atliks įrangos gamintojo nurodytus priėmimo testus, kokybės kontrolės priėmimo bandymus pagal Lietuvoje galiojančius teisės aktus (HN 78:2009), Medicinos priemonių (prietaisų) naudojimo tvarkos aprašo, patvirtinto Lietuvos Respublikos sveikatos apsaugos ministro 2010 m. gegužės 3 d. įsakymu Nr. V-383 „Dėl Medicinos priemonių (prietaisų) naudojimo tvarkos aprašo patvirtinimo“ nustatyta tvarka ir pateiks testų/bandymų protokolus.UAB ,,Asanmeda" patvirtinimo raštas</t>
  </si>
  <si>
    <t>Taikomas garantinis laikotarpis 24 mėn. Į garantiją įskaičiuotas nemokamas atliekamas įrangos remontas, įskaitant detales ir medžiagas, nemokamai atliekama gamintojo rekomenduojamu periodiškumu techninė priežiūra, įskaitant  techninei priežiūrai atlikti reikalingas detales ir medžigas. Išskyrus atvejus kai nustatoma, kad gedimai nutiko dėl Užsakovo kaltės, nesilaikant instrukcijų ir/ ar eksploatavimo sąlygų. UAB ,,Asanmeda" patvirtinimo raštas</t>
  </si>
  <si>
    <t>Kartu su įranga pateikiama dokumentacija: naudojimo instrukcija lietuvių ir originalo (anglų)  kalba. UAB ,,Asanmeda" patvirtinimo raštas</t>
  </si>
  <si>
    <t>Kartu su įranga pateikiama serviso dokumentacija anglų kalba. UAB ,,Asanmeda" patvirtinimo raštas</t>
  </si>
  <si>
    <t>Numatomas prekių pristatymo ir intaliavimo terminas  3 mėnesiai nuo sutarties įsigaliojimo termino. UAB ,,Asanmeda" patvirtinimo raštas</t>
  </si>
  <si>
    <t>Kartu su įranga pateikiama periodiškai atliekamų techninės priežiūros (TP) darbų sąvadas, su nuorodomis į gamintojo techninės eksploatacijos dokumentus. Reglamente taip pat nurodoma: TP periodiškumas, darbo priemonės, dalys ir medžiagos, reikalingos TP atlikti, bei jos darbų trukmė. UAB ,,Asanmeda" patvirtinimo raštas</t>
  </si>
  <si>
    <t>Viešųjų pirkimų specialistė</t>
  </si>
  <si>
    <t>Aušra Silickienė</t>
  </si>
  <si>
    <t>Gamintojo dokumentai</t>
  </si>
  <si>
    <t>Taip/Ne</t>
  </si>
  <si>
    <t>Gamintojo įgaliojimas</t>
  </si>
  <si>
    <t>UAB Asanmeda patvirtinimo raštas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</si>
</sst>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scheme val="minor"/>
    </font>
    <font>
      <sz val="11"/>
      <name val="Calibri"/>
      <family val="2"/>
      <scheme val="minor"/>
    </font>
    <font>
      <i/>
      <sz val="1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BFBFB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19">
    <xf numFmtId="0" fontId="0" fillId="0" borderId="0" xfId="0"/>
    <xf numFmtId="0" fontId="7" fillId="2" borderId="0" xfId="0" applyFont="1" applyFill="1"/>
    <xf numFmtId="0" fontId="7" fillId="2" borderId="0" xfId="0" applyFont="1" applyFill="1" applyAlignment="1" applyProtection="1">
      <alignment horizontal="center" vertical="center" wrapText="1"/>
      <protection locked="0"/>
    </xf>
    <xf numFmtId="0" fontId="7" fillId="2" borderId="3" xfId="0" applyFont="1" applyFill="1" applyBorder="1"/>
    <xf numFmtId="0" fontId="7" fillId="2" borderId="4" xfId="0" applyFont="1" applyFill="1" applyBorder="1" applyAlignment="1">
      <alignment horizontal="center" vertical="center" wrapText="1"/>
    </xf>
    <xf numFmtId="0" fontId="7" fillId="2" borderId="6" xfId="0" applyFont="1" applyFill="1" applyBorder="1" applyAlignment="1">
      <alignment horizont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7" fillId="5" borderId="1" xfId="0" applyFont="1" applyFill="1" applyBorder="1" applyProtection="1">
      <protection locked="0"/>
    </xf>
    <xf numFmtId="0" fontId="7" fillId="4" borderId="0" xfId="0" applyFont="1" applyFill="1"/>
    <xf numFmtId="0" fontId="7" fillId="5" borderId="0" xfId="0" applyFont="1" applyFill="1" applyProtection="1">
      <protection locked="0"/>
    </xf>
    <xf numFmtId="0" fontId="7" fillId="4" borderId="23" xfId="0" applyFont="1" applyFill="1" applyBorder="1"/>
    <xf numFmtId="0" fontId="7" fillId="5" borderId="23" xfId="0" applyFont="1" applyFill="1" applyBorder="1" applyProtection="1">
      <protection locked="0"/>
    </xf>
    <xf numFmtId="0" fontId="8" fillId="4" borderId="23" xfId="0" applyFont="1" applyFill="1" applyBorder="1"/>
    <xf numFmtId="0" fontId="7" fillId="3" borderId="8"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4" borderId="7" xfId="0" applyFont="1" applyFill="1" applyBorder="1" applyAlignment="1">
      <alignment horizontal="center" vertical="center" wrapText="1"/>
    </xf>
    <xf numFmtId="0" fontId="7" fillId="5" borderId="7" xfId="0"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wrapText="1"/>
      <protection locked="0"/>
    </xf>
    <xf numFmtId="0" fontId="7" fillId="2" borderId="1" xfId="0" applyFont="1" applyFill="1" applyBorder="1"/>
    <xf numFmtId="0" fontId="7" fillId="4" borderId="1" xfId="0" applyFont="1" applyFill="1" applyBorder="1" applyProtection="1">
      <protection locked="0"/>
    </xf>
    <xf numFmtId="0" fontId="7" fillId="0" borderId="1" xfId="0" applyFont="1" applyBorder="1"/>
    <xf numFmtId="0" fontId="7" fillId="4" borderId="23" xfId="0" applyFont="1" applyFill="1" applyBorder="1" applyAlignment="1">
      <alignment vertical="top" wrapText="1"/>
    </xf>
    <xf numFmtId="0" fontId="8" fillId="4" borderId="23" xfId="0" applyFont="1" applyFill="1" applyBorder="1" applyAlignment="1">
      <alignment wrapText="1"/>
    </xf>
    <xf numFmtId="0" fontId="8" fillId="2" borderId="1" xfId="0" applyFont="1" applyFill="1" applyBorder="1"/>
    <xf numFmtId="0" fontId="8" fillId="2" borderId="1" xfId="0" applyFont="1" applyFill="1" applyBorder="1" applyAlignment="1">
      <alignment wrapText="1"/>
    </xf>
    <xf numFmtId="0" fontId="4" fillId="5" borderId="23" xfId="0" applyFont="1" applyFill="1" applyBorder="1" applyProtection="1">
      <protection locked="0"/>
    </xf>
    <xf numFmtId="0" fontId="3" fillId="5" borderId="1" xfId="0" applyFont="1" applyFill="1" applyBorder="1" applyProtection="1">
      <protection locked="0"/>
    </xf>
    <xf numFmtId="0" fontId="4" fillId="5" borderId="1" xfId="0" applyFont="1" applyFill="1" applyBorder="1" applyAlignment="1" applyProtection="1">
      <alignment wrapText="1"/>
      <protection locked="0"/>
    </xf>
    <xf numFmtId="0" fontId="3" fillId="4" borderId="1" xfId="0" applyFont="1" applyFill="1" applyBorder="1" applyProtection="1">
      <protection locked="0"/>
    </xf>
    <xf numFmtId="0" fontId="3" fillId="0" borderId="1" xfId="0" applyFont="1" applyBorder="1"/>
    <xf numFmtId="0" fontId="3" fillId="6" borderId="24" xfId="0" applyFont="1" applyFill="1" applyBorder="1" applyAlignment="1" applyProtection="1">
      <alignment wrapText="1"/>
      <protection locked="0"/>
    </xf>
    <xf numFmtId="0" fontId="3" fillId="0" borderId="0" xfId="0" applyFont="1"/>
    <xf numFmtId="0" fontId="3" fillId="6" borderId="23" xfId="0" applyFont="1" applyFill="1" applyBorder="1" applyAlignment="1" applyProtection="1">
      <alignment wrapText="1"/>
      <protection locked="0"/>
    </xf>
    <xf numFmtId="0" fontId="3" fillId="6" borderId="23" xfId="0" applyFont="1" applyFill="1" applyBorder="1" applyAlignment="1" applyProtection="1">
      <alignment vertical="top" wrapText="1"/>
      <protection locked="0"/>
    </xf>
    <xf numFmtId="0" fontId="3" fillId="0" borderId="0" xfId="0" applyFont="1" applyAlignment="1">
      <alignment vertical="top" wrapText="1"/>
    </xf>
    <xf numFmtId="0" fontId="0" fillId="0" borderId="0" xfId="0" applyAlignment="1">
      <alignment wrapText="1"/>
    </xf>
    <xf numFmtId="0" fontId="3" fillId="0" borderId="23" xfId="0" applyFont="1" applyBorder="1" applyAlignment="1" applyProtection="1">
      <alignment vertical="top" wrapText="1"/>
      <protection locked="0"/>
    </xf>
    <xf numFmtId="0" fontId="12" fillId="6" borderId="23" xfId="0" applyFont="1" applyFill="1" applyBorder="1" applyAlignment="1" applyProtection="1">
      <alignment vertical="top" wrapText="1"/>
      <protection locked="0"/>
    </xf>
    <xf numFmtId="0" fontId="7" fillId="7" borderId="23" xfId="0" applyFont="1" applyFill="1" applyBorder="1"/>
    <xf numFmtId="0" fontId="12" fillId="0" borderId="23" xfId="0" applyFont="1" applyBorder="1" applyAlignment="1" applyProtection="1">
      <alignment vertical="top" wrapText="1"/>
      <protection locked="0"/>
    </xf>
    <xf numFmtId="0" fontId="8" fillId="2" borderId="0" xfId="0" applyFont="1" applyFill="1" applyAlignment="1">
      <alignment vertical="top"/>
    </xf>
    <xf numFmtId="0" fontId="8" fillId="2" borderId="0" xfId="0" applyFont="1" applyFill="1" applyAlignment="1">
      <alignment horizontal="center" vertical="top"/>
    </xf>
    <xf numFmtId="0" fontId="8" fillId="4" borderId="0" xfId="0" applyFont="1" applyFill="1" applyAlignment="1">
      <alignment vertical="top"/>
    </xf>
    <xf numFmtId="0" fontId="7" fillId="5" borderId="1" xfId="0" applyFont="1" applyFill="1" applyBorder="1" applyAlignment="1" applyProtection="1">
      <alignment vertical="top"/>
      <protection locked="0"/>
    </xf>
    <xf numFmtId="0" fontId="7" fillId="2" borderId="0" xfId="0" applyFont="1" applyFill="1" applyAlignment="1">
      <alignment vertical="top" wrapText="1"/>
    </xf>
    <xf numFmtId="0" fontId="7" fillId="2" borderId="0" xfId="0" applyFont="1" applyFill="1" applyAlignment="1">
      <alignment vertical="top"/>
    </xf>
    <xf numFmtId="0" fontId="7" fillId="2" borderId="1" xfId="0" applyFont="1" applyFill="1" applyBorder="1" applyAlignment="1">
      <alignment vertical="top"/>
    </xf>
    <xf numFmtId="0" fontId="5" fillId="4" borderId="1" xfId="0" applyFont="1" applyFill="1" applyBorder="1" applyAlignment="1">
      <alignment vertical="top"/>
    </xf>
    <xf numFmtId="0" fontId="7" fillId="4" borderId="1" xfId="0" applyFont="1" applyFill="1" applyBorder="1" applyAlignment="1">
      <alignment vertical="top"/>
    </xf>
    <xf numFmtId="0" fontId="5" fillId="4" borderId="1" xfId="0" applyFont="1" applyFill="1" applyBorder="1" applyAlignment="1">
      <alignment vertical="top" wrapText="1"/>
    </xf>
    <xf numFmtId="0" fontId="8" fillId="4" borderId="23" xfId="0" applyFont="1" applyFill="1" applyBorder="1" applyAlignment="1">
      <alignment vertical="top"/>
    </xf>
    <xf numFmtId="0" fontId="7" fillId="4" borderId="23" xfId="0" applyFont="1" applyFill="1" applyBorder="1" applyAlignment="1">
      <alignment vertical="top"/>
    </xf>
    <xf numFmtId="0" fontId="6" fillId="4" borderId="23" xfId="0" applyFont="1" applyFill="1" applyBorder="1" applyAlignment="1">
      <alignment vertical="top" wrapText="1"/>
    </xf>
    <xf numFmtId="0" fontId="7" fillId="7" borderId="23" xfId="0" applyFont="1" applyFill="1" applyBorder="1" applyAlignment="1">
      <alignment vertical="top"/>
    </xf>
    <xf numFmtId="0" fontId="7" fillId="7" borderId="23" xfId="0" applyFont="1" applyFill="1" applyBorder="1" applyAlignment="1">
      <alignment vertical="top" wrapText="1"/>
    </xf>
    <xf numFmtId="0" fontId="6" fillId="7" borderId="23" xfId="0" applyFont="1" applyFill="1" applyBorder="1" applyAlignment="1">
      <alignment vertical="top" wrapText="1"/>
    </xf>
    <xf numFmtId="0" fontId="7" fillId="2" borderId="1" xfId="0" applyFont="1" applyFill="1" applyBorder="1" applyAlignment="1">
      <alignment horizontal="left" vertical="top"/>
    </xf>
    <xf numFmtId="0" fontId="7" fillId="4" borderId="0" xfId="0" applyFont="1" applyFill="1" applyAlignment="1">
      <alignment vertical="top"/>
    </xf>
    <xf numFmtId="0" fontId="8" fillId="4" borderId="1" xfId="0" applyFont="1" applyFill="1" applyBorder="1" applyAlignment="1">
      <alignment vertical="top"/>
    </xf>
    <xf numFmtId="0" fontId="1" fillId="7" borderId="23" xfId="0" applyFont="1" applyFill="1" applyBorder="1" applyAlignment="1">
      <alignment vertical="top" wrapText="1"/>
    </xf>
    <xf numFmtId="14" fontId="7" fillId="5" borderId="1" xfId="0" applyNumberFormat="1" applyFont="1" applyFill="1" applyBorder="1" applyAlignment="1" applyProtection="1">
      <alignment vertical="top"/>
      <protection locked="0"/>
    </xf>
    <xf numFmtId="0" fontId="1" fillId="5" borderId="1" xfId="0" applyFont="1" applyFill="1" applyBorder="1" applyAlignment="1" applyProtection="1">
      <alignment vertical="top"/>
      <protection locked="0"/>
    </xf>
    <xf numFmtId="0" fontId="1" fillId="6" borderId="23" xfId="0" applyFont="1" applyFill="1" applyBorder="1" applyAlignment="1" applyProtection="1">
      <alignment vertical="top" wrapText="1"/>
      <protection locked="0"/>
    </xf>
    <xf numFmtId="0" fontId="12" fillId="4" borderId="23" xfId="0" applyFont="1" applyFill="1" applyBorder="1" applyAlignment="1">
      <alignment vertical="top"/>
    </xf>
    <xf numFmtId="0" fontId="1" fillId="4" borderId="23" xfId="0" applyFont="1" applyFill="1" applyBorder="1" applyAlignment="1">
      <alignment vertical="top" wrapText="1"/>
    </xf>
    <xf numFmtId="0" fontId="7" fillId="2" borderId="23" xfId="0" applyFont="1" applyFill="1" applyBorder="1" applyAlignment="1">
      <alignment vertical="top"/>
    </xf>
    <xf numFmtId="0" fontId="7" fillId="2" borderId="23" xfId="0" applyFont="1" applyFill="1" applyBorder="1" applyAlignment="1">
      <alignment vertical="top" wrapText="1"/>
    </xf>
    <xf numFmtId="0" fontId="2" fillId="7" borderId="23" xfId="0" applyFont="1" applyFill="1" applyBorder="1" applyAlignment="1">
      <alignment vertical="top"/>
    </xf>
    <xf numFmtId="49" fontId="12" fillId="0" borderId="23" xfId="0" applyNumberFormat="1" applyFont="1" applyBorder="1" applyAlignment="1" applyProtection="1">
      <alignment vertical="top" wrapText="1"/>
      <protection locked="0"/>
    </xf>
    <xf numFmtId="0" fontId="1" fillId="7" borderId="23" xfId="0" applyFont="1" applyFill="1" applyBorder="1" applyAlignment="1">
      <alignment vertical="top"/>
    </xf>
    <xf numFmtId="46" fontId="12" fillId="0" borderId="23" xfId="0" quotePrefix="1" applyNumberFormat="1" applyFont="1" applyBorder="1" applyAlignment="1" applyProtection="1">
      <alignment vertical="top" wrapText="1"/>
      <protection locked="0"/>
    </xf>
    <xf numFmtId="0" fontId="11" fillId="0" borderId="23" xfId="0" applyFont="1" applyBorder="1" applyAlignment="1" applyProtection="1">
      <alignment vertical="top" wrapText="1"/>
      <protection locked="0"/>
    </xf>
    <xf numFmtId="0" fontId="12" fillId="6" borderId="23" xfId="0" applyFont="1" applyFill="1" applyBorder="1" applyProtection="1">
      <protection locked="0"/>
    </xf>
    <xf numFmtId="0" fontId="12" fillId="4" borderId="23" xfId="0" applyFont="1" applyFill="1" applyBorder="1"/>
    <xf numFmtId="0" fontId="1" fillId="6" borderId="1" xfId="0" applyFont="1" applyFill="1" applyBorder="1" applyAlignment="1" applyProtection="1">
      <alignment horizontal="center" vertical="center" wrapText="1"/>
      <protection locked="0"/>
    </xf>
    <xf numFmtId="0" fontId="1" fillId="6" borderId="23" xfId="0" applyFont="1" applyFill="1" applyBorder="1" applyAlignment="1" applyProtection="1">
      <alignment horizontal="center" vertical="center" wrapText="1"/>
      <protection locked="0"/>
    </xf>
    <xf numFmtId="0" fontId="8" fillId="2" borderId="0" xfId="0" applyFont="1" applyFill="1"/>
    <xf numFmtId="0" fontId="7" fillId="2" borderId="0" xfId="0" applyFont="1" applyFill="1"/>
    <xf numFmtId="0" fontId="7" fillId="2" borderId="1" xfId="0" applyFont="1" applyFill="1" applyBorder="1" applyAlignment="1">
      <alignment vertical="center" wrapText="1"/>
    </xf>
    <xf numFmtId="0" fontId="0" fillId="0" borderId="15" xfId="0" applyBorder="1"/>
    <xf numFmtId="0" fontId="7" fillId="4" borderId="23" xfId="0" applyFont="1" applyFill="1" applyBorder="1" applyAlignment="1">
      <alignment vertical="center" wrapText="1"/>
    </xf>
    <xf numFmtId="0" fontId="0" fillId="0" borderId="23" xfId="0" applyBorder="1"/>
    <xf numFmtId="0" fontId="7" fillId="2" borderId="0" xfId="0" applyFont="1" applyFill="1" applyAlignment="1">
      <alignment vertical="center" wrapText="1"/>
    </xf>
    <xf numFmtId="49" fontId="9" fillId="2" borderId="2" xfId="0" applyNumberFormat="1" applyFont="1" applyFill="1" applyBorder="1" applyAlignment="1">
      <alignment horizontal="left" vertical="center"/>
    </xf>
    <xf numFmtId="0" fontId="0" fillId="0" borderId="22" xfId="0" applyBorder="1"/>
    <xf numFmtId="49" fontId="9" fillId="2" borderId="2" xfId="0" applyNumberFormat="1" applyFont="1" applyFill="1" applyBorder="1" applyAlignment="1">
      <alignment horizontal="left" vertical="center" wrapText="1"/>
    </xf>
    <xf numFmtId="0" fontId="7" fillId="3" borderId="1" xfId="0" applyFont="1" applyFill="1" applyBorder="1" applyAlignment="1" applyProtection="1">
      <alignment horizontal="center" vertical="center" wrapText="1"/>
      <protection locked="0"/>
    </xf>
    <xf numFmtId="0" fontId="0" fillId="0" borderId="16" xfId="0" applyBorder="1"/>
    <xf numFmtId="0" fontId="7" fillId="2" borderId="5" xfId="0" applyFont="1" applyFill="1" applyBorder="1" applyAlignment="1">
      <alignment horizontal="center" vertical="center" wrapText="1"/>
    </xf>
    <xf numFmtId="0" fontId="0" fillId="0" borderId="13" xfId="0" applyBorder="1"/>
    <xf numFmtId="0" fontId="0" fillId="0" borderId="12" xfId="0" applyBorder="1"/>
    <xf numFmtId="0" fontId="1" fillId="5" borderId="1"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8" fillId="2" borderId="0" xfId="0" applyFont="1" applyFill="1" applyAlignment="1">
      <alignment horizontal="left"/>
    </xf>
    <xf numFmtId="0" fontId="7" fillId="3" borderId="8" xfId="0" applyFont="1" applyFill="1" applyBorder="1" applyAlignment="1" applyProtection="1">
      <alignment horizontal="center" vertical="center" wrapText="1"/>
      <protection locked="0"/>
    </xf>
    <xf numFmtId="0" fontId="0" fillId="0" borderId="17" xfId="0" applyBorder="1"/>
    <xf numFmtId="0" fontId="7" fillId="5" borderId="17"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8" fillId="2" borderId="0" xfId="0" applyFont="1" applyFill="1" applyAlignment="1">
      <alignment horizontal="left" vertical="center" wrapText="1"/>
    </xf>
    <xf numFmtId="0" fontId="7" fillId="4" borderId="1" xfId="0" applyFont="1" applyFill="1" applyBorder="1" applyAlignment="1">
      <alignment horizontal="left" vertical="center" wrapText="1"/>
    </xf>
    <xf numFmtId="0" fontId="8" fillId="2" borderId="0" xfId="0" applyFont="1" applyFill="1" applyAlignment="1">
      <alignment horizontal="left" wrapText="1"/>
    </xf>
    <xf numFmtId="0" fontId="7" fillId="5" borderId="1" xfId="0" applyFont="1" applyFill="1" applyBorder="1" applyAlignment="1" applyProtection="1">
      <alignment horizontal="left" vertical="center" wrapText="1"/>
      <protection locked="0"/>
    </xf>
    <xf numFmtId="0" fontId="7" fillId="2" borderId="4" xfId="0" applyFont="1" applyFill="1" applyBorder="1" applyAlignment="1">
      <alignment horizontal="center" vertical="center" wrapText="1"/>
    </xf>
    <xf numFmtId="0" fontId="7" fillId="2" borderId="0" xfId="0" applyFont="1" applyFill="1" applyAlignment="1">
      <alignment horizontal="right"/>
    </xf>
    <xf numFmtId="0" fontId="10" fillId="2" borderId="0" xfId="0" applyFont="1" applyFill="1" applyAlignment="1">
      <alignment horizontal="left" vertical="top" wrapText="1"/>
    </xf>
    <xf numFmtId="0" fontId="1" fillId="3" borderId="0" xfId="0" applyFont="1" applyFill="1" applyProtection="1">
      <protection locked="0"/>
    </xf>
    <xf numFmtId="0" fontId="7"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7" fillId="2" borderId="6" xfId="0" applyFont="1" applyFill="1" applyBorder="1" applyAlignment="1">
      <alignment horizontal="center" vertical="center" wrapText="1"/>
    </xf>
    <xf numFmtId="0" fontId="0" fillId="0" borderId="14" xfId="0" applyBorder="1"/>
    <xf numFmtId="0" fontId="7" fillId="3" borderId="9" xfId="0" applyFont="1" applyFill="1" applyBorder="1" applyAlignment="1" applyProtection="1">
      <alignment horizontal="center" vertical="center" wrapText="1"/>
      <protection locked="0"/>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polt0-my.sharepoint.com/Users/rasas/OneDrive/Desktop/Konkursai_2021_Vostro/00_2025_konkursai/2025%2002%2025_CPO%20mamografas%20Alytui_/Konkursui_Pasi&#363;lymas%20ir%20technin&#279;%20specifikacija_Priedas%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iūlymas"/>
      <sheetName val="Subtiekėjai ir priedai"/>
    </sheetNames>
    <sheetDataSet>
      <sheetData sheetId="0">
        <row r="41">
          <cell r="C41" t="str">
            <v>7,4 kW</v>
          </cell>
          <cell r="D41" t="str">
            <v xml:space="preserve">Techninis aprašas, p.4. </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28"/>
  <sheetViews>
    <sheetView tabSelected="1" zoomScaleNormal="100" workbookViewId="0">
      <selection activeCell="C20" sqref="C20"/>
    </sheetView>
  </sheetViews>
  <sheetFormatPr defaultColWidth="10.75" defaultRowHeight="15" x14ac:dyDescent="0.25"/>
  <cols>
    <col min="1" max="1" width="9.25" style="46" customWidth="1"/>
    <col min="2" max="2" width="78" style="46" customWidth="1"/>
    <col min="3" max="3" width="60.875" style="1" customWidth="1"/>
    <col min="4" max="6" width="29.25" style="1" customWidth="1"/>
    <col min="7" max="7" width="20.5" style="1" customWidth="1"/>
    <col min="8" max="8" width="26.5" style="1" customWidth="1"/>
    <col min="9" max="15" width="25" style="1" customWidth="1"/>
    <col min="16" max="16" width="10.75" style="1" customWidth="1"/>
    <col min="17" max="16384" width="10.75" style="1"/>
  </cols>
  <sheetData>
    <row r="2" spans="1:3" x14ac:dyDescent="0.25">
      <c r="A2" s="43" t="s">
        <v>0</v>
      </c>
      <c r="B2" s="41"/>
    </row>
    <row r="3" spans="1:3" x14ac:dyDescent="0.25">
      <c r="B3" s="42"/>
    </row>
    <row r="4" spans="1:3" x14ac:dyDescent="0.25">
      <c r="A4" s="43" t="s">
        <v>1</v>
      </c>
      <c r="B4" s="41"/>
    </row>
    <row r="5" spans="1:3" x14ac:dyDescent="0.25">
      <c r="A5" s="41"/>
      <c r="B5" s="41"/>
    </row>
    <row r="6" spans="1:3" x14ac:dyDescent="0.25">
      <c r="A6" s="46" t="s">
        <v>2</v>
      </c>
      <c r="B6" s="43" t="s">
        <v>3</v>
      </c>
    </row>
    <row r="7" spans="1:3" x14ac:dyDescent="0.25">
      <c r="B7" s="41"/>
    </row>
    <row r="8" spans="1:3" x14ac:dyDescent="0.25">
      <c r="A8" s="57" t="s">
        <v>4</v>
      </c>
      <c r="B8" s="61">
        <v>45842</v>
      </c>
    </row>
    <row r="9" spans="1:3" x14ac:dyDescent="0.25">
      <c r="A9" s="57" t="s">
        <v>5</v>
      </c>
      <c r="B9" s="44">
        <v>1830788</v>
      </c>
    </row>
    <row r="10" spans="1:3" x14ac:dyDescent="0.25">
      <c r="A10" s="57" t="s">
        <v>6</v>
      </c>
      <c r="B10" s="62" t="s">
        <v>296</v>
      </c>
    </row>
    <row r="12" spans="1:3" ht="15.75" x14ac:dyDescent="0.25">
      <c r="A12" s="79" t="s">
        <v>7</v>
      </c>
      <c r="B12" s="80"/>
      <c r="C12" s="75" t="s">
        <v>306</v>
      </c>
    </row>
    <row r="13" spans="1:3" ht="16.149999999999999" customHeight="1" x14ac:dyDescent="0.25">
      <c r="A13" s="84" t="s">
        <v>8</v>
      </c>
      <c r="B13" s="85"/>
      <c r="C13" s="75" t="s">
        <v>307</v>
      </c>
    </row>
    <row r="14" spans="1:3" ht="16.149999999999999" customHeight="1" x14ac:dyDescent="0.25">
      <c r="A14" s="84" t="s">
        <v>9</v>
      </c>
      <c r="B14" s="85"/>
      <c r="C14" s="75" t="s">
        <v>308</v>
      </c>
    </row>
    <row r="15" spans="1:3" ht="16.149999999999999" customHeight="1" x14ac:dyDescent="0.25">
      <c r="A15" s="79" t="s">
        <v>10</v>
      </c>
      <c r="B15" s="80"/>
      <c r="C15" s="75" t="s">
        <v>309</v>
      </c>
    </row>
    <row r="16" spans="1:3" ht="63" customHeight="1" x14ac:dyDescent="0.25">
      <c r="A16" s="86" t="s">
        <v>11</v>
      </c>
      <c r="B16" s="85"/>
      <c r="C16" s="75" t="s">
        <v>310</v>
      </c>
    </row>
    <row r="17" spans="1:6" ht="16.149999999999999" customHeight="1" x14ac:dyDescent="0.25">
      <c r="A17" s="79" t="s">
        <v>12</v>
      </c>
      <c r="B17" s="80"/>
      <c r="C17" s="75"/>
    </row>
    <row r="18" spans="1:6" ht="16.149999999999999" customHeight="1" x14ac:dyDescent="0.25">
      <c r="A18" s="79" t="s">
        <v>13</v>
      </c>
      <c r="B18" s="80"/>
      <c r="C18" s="75"/>
    </row>
    <row r="19" spans="1:6" ht="48" customHeight="1" x14ac:dyDescent="0.25">
      <c r="A19" s="79" t="s">
        <v>14</v>
      </c>
      <c r="B19" s="80"/>
      <c r="C19" s="75" t="s">
        <v>311</v>
      </c>
    </row>
    <row r="20" spans="1:6" ht="55.15" customHeight="1" x14ac:dyDescent="0.25">
      <c r="A20" s="79" t="s">
        <v>15</v>
      </c>
      <c r="B20" s="80"/>
      <c r="C20" s="75"/>
    </row>
    <row r="21" spans="1:6" ht="70.900000000000006" customHeight="1" x14ac:dyDescent="0.25">
      <c r="A21" s="81" t="s">
        <v>16</v>
      </c>
      <c r="B21" s="82"/>
      <c r="C21" s="76"/>
      <c r="D21" s="9" t="str">
        <f>IF((SUMPRODUCT(--(C21=""))&gt;0), "Privaloma užpildyti, kai taikomi pašalinimo pagrindai", "")</f>
        <v>Privaloma užpildyti, kai taikomi pašalinimo pagrindai</v>
      </c>
    </row>
    <row r="22" spans="1:6" ht="18" customHeight="1" x14ac:dyDescent="0.25">
      <c r="A22" s="45"/>
      <c r="B22" s="45"/>
      <c r="C22" s="2"/>
      <c r="D22" s="2"/>
      <c r="E22" s="2"/>
      <c r="F22" s="2"/>
    </row>
    <row r="23" spans="1:6" x14ac:dyDescent="0.25">
      <c r="A23" s="77" t="s">
        <v>17</v>
      </c>
      <c r="B23" s="78"/>
      <c r="C23" s="78"/>
      <c r="D23" s="78"/>
      <c r="E23" s="78"/>
      <c r="F23" s="78"/>
    </row>
    <row r="24" spans="1:6" x14ac:dyDescent="0.25">
      <c r="A24" s="78" t="s">
        <v>18</v>
      </c>
      <c r="B24" s="78"/>
      <c r="C24" s="78"/>
      <c r="D24" s="78"/>
      <c r="E24" s="78"/>
      <c r="F24" s="78"/>
    </row>
    <row r="25" spans="1:6" x14ac:dyDescent="0.25">
      <c r="A25" s="78" t="s">
        <v>19</v>
      </c>
      <c r="B25" s="78"/>
      <c r="C25" s="78"/>
      <c r="D25" s="78"/>
      <c r="E25" s="78"/>
      <c r="F25" s="78"/>
    </row>
    <row r="26" spans="1:6" x14ac:dyDescent="0.25">
      <c r="A26" s="78" t="s">
        <v>20</v>
      </c>
      <c r="B26" s="78"/>
      <c r="C26" s="78"/>
      <c r="D26" s="78"/>
      <c r="E26" s="78"/>
      <c r="F26" s="78"/>
    </row>
    <row r="27" spans="1:6" ht="17.25" customHeight="1" x14ac:dyDescent="0.25">
      <c r="A27" s="78" t="s">
        <v>21</v>
      </c>
      <c r="B27" s="78"/>
      <c r="C27" s="78"/>
      <c r="D27" s="78"/>
      <c r="E27" s="78"/>
      <c r="F27" s="78"/>
    </row>
    <row r="28" spans="1:6" ht="45" customHeight="1" x14ac:dyDescent="0.25">
      <c r="A28" s="83" t="s">
        <v>22</v>
      </c>
      <c r="B28" s="78"/>
      <c r="C28" s="78"/>
      <c r="D28" s="78"/>
      <c r="E28" s="78"/>
      <c r="F28" s="78"/>
    </row>
    <row r="29" spans="1:6" x14ac:dyDescent="0.25">
      <c r="A29" s="78" t="s">
        <v>23</v>
      </c>
      <c r="B29" s="78"/>
      <c r="C29" s="78"/>
      <c r="D29" s="78"/>
      <c r="E29" s="78"/>
      <c r="F29" s="78"/>
    </row>
    <row r="30" spans="1:6" x14ac:dyDescent="0.25">
      <c r="A30" s="58" t="s">
        <v>24</v>
      </c>
      <c r="D30" s="10"/>
    </row>
    <row r="31" spans="1:6" x14ac:dyDescent="0.25">
      <c r="A31" s="58" t="s">
        <v>25</v>
      </c>
    </row>
    <row r="32" spans="1:6" ht="120" x14ac:dyDescent="0.25">
      <c r="A32" s="59" t="s">
        <v>26</v>
      </c>
      <c r="B32" s="47"/>
      <c r="C32" s="24" t="s">
        <v>224</v>
      </c>
      <c r="D32" s="25" t="s">
        <v>223</v>
      </c>
    </row>
    <row r="33" spans="1:4" x14ac:dyDescent="0.25">
      <c r="A33" s="49" t="s">
        <v>27</v>
      </c>
      <c r="B33" s="48" t="s">
        <v>227</v>
      </c>
      <c r="C33" s="27" t="s">
        <v>231</v>
      </c>
      <c r="D33" s="26"/>
    </row>
    <row r="34" spans="1:4" x14ac:dyDescent="0.25">
      <c r="A34" s="47"/>
      <c r="B34" s="49" t="s">
        <v>28</v>
      </c>
      <c r="C34" s="20" t="str">
        <f>IF(OR(C33="Taip",C33="Ne"), C33, "")</f>
        <v>Ne</v>
      </c>
      <c r="D34" s="19"/>
    </row>
    <row r="35" spans="1:4" x14ac:dyDescent="0.25">
      <c r="A35" s="47"/>
      <c r="B35" s="47"/>
      <c r="C35" s="19"/>
      <c r="D35" s="19"/>
    </row>
    <row r="36" spans="1:4" x14ac:dyDescent="0.25">
      <c r="A36" s="59" t="s">
        <v>26</v>
      </c>
      <c r="B36" s="47"/>
      <c r="C36" s="19"/>
      <c r="D36" s="19"/>
    </row>
    <row r="37" spans="1:4" ht="30" x14ac:dyDescent="0.25">
      <c r="A37" s="49" t="s">
        <v>29</v>
      </c>
      <c r="B37" s="50" t="s">
        <v>228</v>
      </c>
      <c r="C37" s="28" t="s">
        <v>232</v>
      </c>
      <c r="D37" s="30" t="s">
        <v>234</v>
      </c>
    </row>
    <row r="38" spans="1:4" x14ac:dyDescent="0.25">
      <c r="A38" s="47"/>
      <c r="B38" s="49" t="s">
        <v>30</v>
      </c>
      <c r="C38" s="29" t="s">
        <v>233</v>
      </c>
      <c r="D38" s="19"/>
    </row>
    <row r="39" spans="1:4" x14ac:dyDescent="0.25">
      <c r="A39" s="47"/>
      <c r="B39" s="47"/>
      <c r="C39" s="19"/>
      <c r="D39" s="19"/>
    </row>
    <row r="40" spans="1:4" x14ac:dyDescent="0.25">
      <c r="A40" s="59" t="s">
        <v>26</v>
      </c>
      <c r="B40" s="47"/>
      <c r="C40" s="19"/>
      <c r="D40" s="19"/>
    </row>
    <row r="41" spans="1:4" x14ac:dyDescent="0.25">
      <c r="A41" s="49" t="s">
        <v>31</v>
      </c>
      <c r="B41" s="48" t="s">
        <v>229</v>
      </c>
      <c r="C41" s="8" t="str">
        <f>[1]Pasiūlymas!C41</f>
        <v>7,4 kW</v>
      </c>
      <c r="D41" s="21" t="str">
        <f>[1]Pasiūlymas!D41</f>
        <v xml:space="preserve">Techninis aprašas, p.4. </v>
      </c>
    </row>
    <row r="42" spans="1:4" x14ac:dyDescent="0.25">
      <c r="A42" s="47"/>
      <c r="B42" s="49" t="s">
        <v>32</v>
      </c>
      <c r="C42" s="29" t="s">
        <v>233</v>
      </c>
      <c r="D42" s="19"/>
    </row>
    <row r="43" spans="1:4" x14ac:dyDescent="0.25">
      <c r="A43" s="47"/>
      <c r="B43" s="47"/>
      <c r="C43" s="19"/>
      <c r="D43" s="19"/>
    </row>
    <row r="44" spans="1:4" x14ac:dyDescent="0.25">
      <c r="A44" s="59" t="s">
        <v>26</v>
      </c>
      <c r="B44" s="47"/>
      <c r="C44" s="19"/>
      <c r="D44" s="19"/>
    </row>
    <row r="45" spans="1:4" ht="30" x14ac:dyDescent="0.25">
      <c r="A45" s="49" t="s">
        <v>33</v>
      </c>
      <c r="B45" s="50" t="s">
        <v>230</v>
      </c>
      <c r="C45" s="31" t="s">
        <v>235</v>
      </c>
      <c r="D45" s="32" t="s">
        <v>236</v>
      </c>
    </row>
    <row r="46" spans="1:4" x14ac:dyDescent="0.25">
      <c r="A46" s="47"/>
      <c r="B46" s="49" t="s">
        <v>34</v>
      </c>
      <c r="C46" s="29" t="s">
        <v>233</v>
      </c>
      <c r="D46" s="19"/>
    </row>
    <row r="48" spans="1:4" x14ac:dyDescent="0.25">
      <c r="A48" s="43" t="s">
        <v>35</v>
      </c>
    </row>
    <row r="49" spans="1:8" ht="240" x14ac:dyDescent="0.25">
      <c r="A49" s="51" t="s">
        <v>36</v>
      </c>
      <c r="B49" s="51" t="s">
        <v>37</v>
      </c>
      <c r="C49" s="13" t="s">
        <v>38</v>
      </c>
      <c r="D49" s="13" t="s">
        <v>39</v>
      </c>
      <c r="E49" s="13" t="s">
        <v>40</v>
      </c>
      <c r="F49" s="13" t="s">
        <v>41</v>
      </c>
      <c r="G49" s="13" t="s">
        <v>42</v>
      </c>
      <c r="H49" s="23" t="s">
        <v>43</v>
      </c>
    </row>
    <row r="50" spans="1:8" ht="45" x14ac:dyDescent="0.25">
      <c r="A50" s="52" t="s">
        <v>44</v>
      </c>
      <c r="B50" s="52" t="s">
        <v>45</v>
      </c>
      <c r="C50" s="11">
        <v>1</v>
      </c>
      <c r="D50" s="11" t="s">
        <v>46</v>
      </c>
      <c r="E50" s="73">
        <v>127000</v>
      </c>
      <c r="F50" s="74">
        <f>IF(ISBLANK(E50),"", PRODUCT(C50,E50))</f>
        <v>127000</v>
      </c>
      <c r="G50" s="33" t="s">
        <v>237</v>
      </c>
      <c r="H50" s="26"/>
    </row>
    <row r="51" spans="1:8" ht="37.5" customHeight="1" x14ac:dyDescent="0.25">
      <c r="A51" s="52" t="s">
        <v>47</v>
      </c>
      <c r="B51" s="52" t="s">
        <v>48</v>
      </c>
      <c r="C51" s="11"/>
      <c r="D51" s="11"/>
      <c r="E51" s="11"/>
      <c r="F51" s="11"/>
      <c r="G51" s="11"/>
      <c r="H51" s="34" t="s">
        <v>237</v>
      </c>
    </row>
    <row r="52" spans="1:8" ht="45" x14ac:dyDescent="0.25">
      <c r="A52" s="52" t="s">
        <v>49</v>
      </c>
      <c r="B52" s="52" t="s">
        <v>50</v>
      </c>
      <c r="C52" s="11"/>
      <c r="D52" s="11"/>
      <c r="E52" s="11"/>
      <c r="F52" s="11"/>
      <c r="G52" s="11"/>
      <c r="H52" s="34" t="s">
        <v>238</v>
      </c>
    </row>
    <row r="53" spans="1:8" ht="75" x14ac:dyDescent="0.25">
      <c r="A53" s="52" t="s">
        <v>51</v>
      </c>
      <c r="B53" s="22" t="s">
        <v>52</v>
      </c>
      <c r="C53" s="11"/>
      <c r="D53" s="11"/>
      <c r="E53" s="11"/>
      <c r="F53" s="11"/>
      <c r="G53" s="11"/>
      <c r="H53" s="63" t="s">
        <v>298</v>
      </c>
    </row>
    <row r="54" spans="1:8" ht="34.5" customHeight="1" x14ac:dyDescent="0.25">
      <c r="A54" s="52" t="s">
        <v>53</v>
      </c>
      <c r="B54" s="52" t="s">
        <v>54</v>
      </c>
      <c r="C54" s="11"/>
      <c r="D54" s="11"/>
      <c r="E54" s="11"/>
      <c r="F54" s="11"/>
      <c r="G54" s="11"/>
      <c r="H54" s="63" t="s">
        <v>239</v>
      </c>
    </row>
    <row r="55" spans="1:8" ht="19.899999999999999" customHeight="1" x14ac:dyDescent="0.25">
      <c r="A55" s="52" t="s">
        <v>55</v>
      </c>
      <c r="B55" s="52" t="s">
        <v>56</v>
      </c>
      <c r="C55" s="11"/>
      <c r="D55" s="11"/>
      <c r="E55" s="11"/>
      <c r="F55" s="11"/>
      <c r="G55" s="11"/>
      <c r="H55" s="34" t="s">
        <v>240</v>
      </c>
    </row>
    <row r="56" spans="1:8" ht="60" x14ac:dyDescent="0.25">
      <c r="A56" s="52" t="s">
        <v>57</v>
      </c>
      <c r="B56" s="52" t="s">
        <v>58</v>
      </c>
      <c r="C56" s="11"/>
      <c r="D56" s="11"/>
      <c r="E56" s="11"/>
      <c r="F56" s="11"/>
      <c r="G56" s="11"/>
      <c r="H56" s="34" t="s">
        <v>241</v>
      </c>
    </row>
    <row r="57" spans="1:8" ht="45" x14ac:dyDescent="0.25">
      <c r="A57" s="52" t="s">
        <v>59</v>
      </c>
      <c r="B57" s="52" t="s">
        <v>60</v>
      </c>
      <c r="C57" s="11"/>
      <c r="D57" s="11"/>
      <c r="E57" s="11"/>
      <c r="F57" s="11"/>
      <c r="G57" s="11"/>
      <c r="H57" s="35" t="s">
        <v>242</v>
      </c>
    </row>
    <row r="58" spans="1:8" ht="75" x14ac:dyDescent="0.25">
      <c r="A58" s="52" t="s">
        <v>61</v>
      </c>
      <c r="B58" s="22" t="s">
        <v>62</v>
      </c>
      <c r="C58" s="11"/>
      <c r="D58" s="11"/>
      <c r="E58" s="11"/>
      <c r="F58" s="11"/>
      <c r="G58" s="11"/>
      <c r="H58" s="34" t="s">
        <v>243</v>
      </c>
    </row>
    <row r="59" spans="1:8" ht="22.9" customHeight="1" x14ac:dyDescent="0.25">
      <c r="A59" s="52" t="s">
        <v>63</v>
      </c>
      <c r="B59" s="52" t="s">
        <v>64</v>
      </c>
      <c r="C59" s="11"/>
      <c r="D59" s="11"/>
      <c r="E59" s="11"/>
      <c r="F59" s="11"/>
      <c r="G59" s="11"/>
      <c r="H59" s="34" t="s">
        <v>244</v>
      </c>
    </row>
    <row r="60" spans="1:8" ht="84.75" customHeight="1" x14ac:dyDescent="0.25">
      <c r="A60" s="52" t="s">
        <v>65</v>
      </c>
      <c r="B60" s="22" t="s">
        <v>66</v>
      </c>
      <c r="C60" s="11"/>
      <c r="D60" s="11"/>
      <c r="E60" s="11"/>
      <c r="F60" s="11"/>
      <c r="G60" s="11"/>
      <c r="H60" s="34" t="s">
        <v>245</v>
      </c>
    </row>
    <row r="61" spans="1:8" ht="45" x14ac:dyDescent="0.25">
      <c r="A61" s="52" t="s">
        <v>67</v>
      </c>
      <c r="B61" s="52" t="s">
        <v>68</v>
      </c>
      <c r="C61" s="11"/>
      <c r="D61" s="11"/>
      <c r="E61" s="11"/>
      <c r="F61" s="11"/>
      <c r="G61" s="11"/>
      <c r="H61" s="34" t="s">
        <v>246</v>
      </c>
    </row>
    <row r="62" spans="1:8" ht="37.5" customHeight="1" x14ac:dyDescent="0.25">
      <c r="A62" s="52" t="s">
        <v>69</v>
      </c>
      <c r="B62" s="64" t="s">
        <v>70</v>
      </c>
      <c r="C62" s="11"/>
      <c r="D62" s="11"/>
      <c r="E62" s="11"/>
      <c r="F62" s="11"/>
      <c r="G62" s="11"/>
      <c r="H62" s="34" t="s">
        <v>247</v>
      </c>
    </row>
    <row r="63" spans="1:8" ht="22.9" customHeight="1" x14ac:dyDescent="0.25">
      <c r="A63" s="52" t="s">
        <v>71</v>
      </c>
      <c r="B63" s="52" t="s">
        <v>72</v>
      </c>
      <c r="C63" s="11"/>
      <c r="D63" s="11"/>
      <c r="E63" s="11"/>
      <c r="F63" s="11"/>
      <c r="G63" s="11"/>
      <c r="H63" s="34" t="s">
        <v>248</v>
      </c>
    </row>
    <row r="64" spans="1:8" ht="45" x14ac:dyDescent="0.25">
      <c r="A64" s="52" t="s">
        <v>73</v>
      </c>
      <c r="B64" s="22" t="s">
        <v>74</v>
      </c>
      <c r="C64" s="11"/>
      <c r="D64" s="11"/>
      <c r="E64" s="11"/>
      <c r="F64" s="11"/>
      <c r="G64" s="11"/>
      <c r="H64" s="34" t="s">
        <v>249</v>
      </c>
    </row>
    <row r="65" spans="1:8" ht="30" x14ac:dyDescent="0.25">
      <c r="A65" s="52" t="s">
        <v>75</v>
      </c>
      <c r="B65" s="52" t="s">
        <v>76</v>
      </c>
      <c r="C65" s="11"/>
      <c r="D65" s="11"/>
      <c r="E65" s="11"/>
      <c r="F65" s="11"/>
      <c r="G65" s="11"/>
      <c r="H65" s="34" t="s">
        <v>250</v>
      </c>
    </row>
    <row r="66" spans="1:8" ht="31.5" x14ac:dyDescent="0.25">
      <c r="A66" s="52" t="s">
        <v>77</v>
      </c>
      <c r="B66" s="52" t="s">
        <v>78</v>
      </c>
      <c r="C66" s="11"/>
      <c r="D66" s="11"/>
      <c r="E66" s="11"/>
      <c r="F66" s="11"/>
      <c r="G66" s="11"/>
      <c r="H66" s="36" t="s">
        <v>251</v>
      </c>
    </row>
    <row r="67" spans="1:8" ht="30" x14ac:dyDescent="0.25">
      <c r="A67" s="52" t="s">
        <v>79</v>
      </c>
      <c r="B67" s="52" t="s">
        <v>80</v>
      </c>
      <c r="C67" s="11"/>
      <c r="D67" s="11"/>
      <c r="E67" s="11"/>
      <c r="F67" s="11"/>
      <c r="G67" s="11"/>
      <c r="H67" s="34" t="s">
        <v>252</v>
      </c>
    </row>
    <row r="68" spans="1:8" ht="30" x14ac:dyDescent="0.25">
      <c r="A68" s="52" t="s">
        <v>81</v>
      </c>
      <c r="B68" s="52" t="s">
        <v>82</v>
      </c>
      <c r="C68" s="11"/>
      <c r="D68" s="11"/>
      <c r="E68" s="11"/>
      <c r="F68" s="11"/>
      <c r="G68" s="11"/>
      <c r="H68" s="34" t="s">
        <v>253</v>
      </c>
    </row>
    <row r="69" spans="1:8" x14ac:dyDescent="0.25">
      <c r="A69" s="52" t="s">
        <v>83</v>
      </c>
      <c r="B69" s="52" t="s">
        <v>84</v>
      </c>
      <c r="C69" s="11"/>
      <c r="D69" s="11"/>
      <c r="E69" s="11"/>
      <c r="F69" s="11"/>
      <c r="G69" s="11"/>
      <c r="H69" s="63" t="s">
        <v>254</v>
      </c>
    </row>
    <row r="70" spans="1:8" ht="78" customHeight="1" x14ac:dyDescent="0.25">
      <c r="A70" s="52" t="s">
        <v>85</v>
      </c>
      <c r="B70" s="65" t="s">
        <v>86</v>
      </c>
      <c r="C70" s="11"/>
      <c r="D70" s="11"/>
      <c r="E70" s="11"/>
      <c r="F70" s="11"/>
      <c r="G70" s="11"/>
      <c r="H70" s="63" t="s">
        <v>297</v>
      </c>
    </row>
    <row r="71" spans="1:8" ht="28.5" customHeight="1" x14ac:dyDescent="0.25">
      <c r="A71" s="52" t="s">
        <v>87</v>
      </c>
      <c r="B71" s="52" t="s">
        <v>88</v>
      </c>
      <c r="C71" s="11"/>
      <c r="D71" s="11"/>
      <c r="E71" s="11"/>
      <c r="F71" s="11"/>
      <c r="G71" s="11"/>
      <c r="H71" s="34" t="s">
        <v>255</v>
      </c>
    </row>
    <row r="72" spans="1:8" ht="30" x14ac:dyDescent="0.25">
      <c r="A72" s="52" t="s">
        <v>89</v>
      </c>
      <c r="B72" s="52" t="s">
        <v>90</v>
      </c>
      <c r="C72" s="11"/>
      <c r="D72" s="11"/>
      <c r="E72" s="11"/>
      <c r="F72" s="11"/>
      <c r="G72" s="11"/>
      <c r="H72" s="34" t="s">
        <v>256</v>
      </c>
    </row>
    <row r="73" spans="1:8" ht="30" x14ac:dyDescent="0.25">
      <c r="A73" s="52" t="s">
        <v>91</v>
      </c>
      <c r="B73" s="52" t="s">
        <v>92</v>
      </c>
      <c r="C73" s="11"/>
      <c r="D73" s="11"/>
      <c r="E73" s="11"/>
      <c r="F73" s="11"/>
      <c r="G73" s="11"/>
      <c r="H73" s="34" t="s">
        <v>257</v>
      </c>
    </row>
    <row r="74" spans="1:8" ht="30" x14ac:dyDescent="0.25">
      <c r="A74" s="52" t="s">
        <v>93</v>
      </c>
      <c r="B74" s="52" t="s">
        <v>94</v>
      </c>
      <c r="C74" s="11"/>
      <c r="D74" s="11"/>
      <c r="E74" s="11"/>
      <c r="F74" s="11"/>
      <c r="G74" s="11"/>
      <c r="H74" s="34" t="s">
        <v>258</v>
      </c>
    </row>
    <row r="75" spans="1:8" x14ac:dyDescent="0.25">
      <c r="A75" s="52" t="s">
        <v>95</v>
      </c>
      <c r="B75" s="52" t="s">
        <v>96</v>
      </c>
      <c r="C75" s="11"/>
      <c r="D75" s="11"/>
      <c r="E75" s="11"/>
      <c r="F75" s="11"/>
      <c r="G75" s="11"/>
      <c r="H75" s="34" t="s">
        <v>259</v>
      </c>
    </row>
    <row r="76" spans="1:8" x14ac:dyDescent="0.25">
      <c r="A76" s="52" t="s">
        <v>97</v>
      </c>
      <c r="B76" s="52" t="s">
        <v>98</v>
      </c>
      <c r="C76" s="11"/>
      <c r="D76" s="11"/>
      <c r="E76" s="11"/>
      <c r="F76" s="11"/>
      <c r="G76" s="11"/>
      <c r="H76" s="34" t="s">
        <v>260</v>
      </c>
    </row>
    <row r="77" spans="1:8" ht="33" customHeight="1" x14ac:dyDescent="0.25">
      <c r="A77" s="52" t="s">
        <v>99</v>
      </c>
      <c r="B77" s="52" t="s">
        <v>100</v>
      </c>
      <c r="C77" s="11"/>
      <c r="D77" s="11"/>
      <c r="E77" s="11"/>
      <c r="F77" s="11"/>
      <c r="G77" s="11"/>
      <c r="H77" s="34" t="s">
        <v>261</v>
      </c>
    </row>
    <row r="78" spans="1:8" ht="105" x14ac:dyDescent="0.25">
      <c r="A78" s="52" t="s">
        <v>101</v>
      </c>
      <c r="B78" s="22" t="s">
        <v>102</v>
      </c>
      <c r="C78" s="11"/>
      <c r="D78" s="11"/>
      <c r="E78" s="11"/>
      <c r="F78" s="11"/>
      <c r="G78" s="11"/>
      <c r="H78" s="37" t="s">
        <v>262</v>
      </c>
    </row>
    <row r="79" spans="1:8" ht="60" x14ac:dyDescent="0.25">
      <c r="A79" s="52" t="s">
        <v>103</v>
      </c>
      <c r="B79" s="52" t="s">
        <v>104</v>
      </c>
      <c r="C79" s="11"/>
      <c r="D79" s="11"/>
      <c r="E79" s="11"/>
      <c r="F79" s="11"/>
      <c r="G79" s="11"/>
      <c r="H79" s="38" t="s">
        <v>263</v>
      </c>
    </row>
    <row r="80" spans="1:8" ht="93" customHeight="1" x14ac:dyDescent="0.25">
      <c r="A80" s="52" t="s">
        <v>105</v>
      </c>
      <c r="B80" s="53" t="s">
        <v>225</v>
      </c>
      <c r="C80" s="11"/>
      <c r="D80" s="11"/>
      <c r="E80" s="11"/>
      <c r="F80" s="11"/>
      <c r="G80" s="11"/>
      <c r="H80" s="38" t="s">
        <v>264</v>
      </c>
    </row>
    <row r="81" spans="1:8" ht="106.5" customHeight="1" x14ac:dyDescent="0.25">
      <c r="A81" s="52" t="s">
        <v>106</v>
      </c>
      <c r="B81" s="22" t="s">
        <v>107</v>
      </c>
      <c r="C81" s="11"/>
      <c r="D81" s="11"/>
      <c r="E81" s="11"/>
      <c r="F81" s="11"/>
      <c r="G81" s="11"/>
      <c r="H81" s="38" t="s">
        <v>265</v>
      </c>
    </row>
    <row r="82" spans="1:8" ht="108.75" customHeight="1" x14ac:dyDescent="0.25">
      <c r="A82" s="52" t="s">
        <v>108</v>
      </c>
      <c r="B82" s="22" t="s">
        <v>109</v>
      </c>
      <c r="C82" s="11"/>
      <c r="D82" s="11"/>
      <c r="E82" s="11"/>
      <c r="F82" s="11"/>
      <c r="G82" s="11"/>
      <c r="H82" s="38" t="s">
        <v>266</v>
      </c>
    </row>
    <row r="83" spans="1:8" ht="60.75" customHeight="1" x14ac:dyDescent="0.25">
      <c r="A83" s="52" t="s">
        <v>110</v>
      </c>
      <c r="B83" s="52" t="s">
        <v>111</v>
      </c>
      <c r="C83" s="11"/>
      <c r="D83" s="11"/>
      <c r="E83" s="11"/>
      <c r="F83" s="11"/>
      <c r="G83" s="11"/>
      <c r="H83" s="38" t="s">
        <v>267</v>
      </c>
    </row>
    <row r="84" spans="1:8" ht="64.5" customHeight="1" x14ac:dyDescent="0.25">
      <c r="A84" s="52" t="s">
        <v>112</v>
      </c>
      <c r="B84" s="52" t="s">
        <v>113</v>
      </c>
      <c r="C84" s="11"/>
      <c r="D84" s="11"/>
      <c r="E84" s="11"/>
      <c r="F84" s="11"/>
      <c r="G84" s="11"/>
      <c r="H84" s="38" t="s">
        <v>268</v>
      </c>
    </row>
    <row r="85" spans="1:8" ht="77.25" customHeight="1" x14ac:dyDescent="0.25">
      <c r="A85" s="52" t="s">
        <v>114</v>
      </c>
      <c r="B85" s="52" t="s">
        <v>115</v>
      </c>
      <c r="C85" s="11"/>
      <c r="D85" s="11"/>
      <c r="E85" s="11"/>
      <c r="F85" s="11"/>
      <c r="G85" s="11"/>
      <c r="H85" s="38" t="s">
        <v>269</v>
      </c>
    </row>
    <row r="86" spans="1:8" ht="45.75" customHeight="1" x14ac:dyDescent="0.25">
      <c r="A86" s="52" t="s">
        <v>116</v>
      </c>
      <c r="B86" s="52" t="s">
        <v>117</v>
      </c>
      <c r="C86" s="11"/>
      <c r="D86" s="11"/>
      <c r="E86" s="11"/>
      <c r="F86" s="11"/>
      <c r="G86" s="11"/>
      <c r="H86" s="38" t="s">
        <v>270</v>
      </c>
    </row>
    <row r="87" spans="1:8" ht="46.5" customHeight="1" x14ac:dyDescent="0.25">
      <c r="A87" s="52" t="s">
        <v>118</v>
      </c>
      <c r="B87" s="52" t="s">
        <v>119</v>
      </c>
      <c r="C87" s="11"/>
      <c r="D87" s="11"/>
      <c r="E87" s="11"/>
      <c r="F87" s="11"/>
      <c r="G87" s="11"/>
      <c r="H87" s="38" t="s">
        <v>271</v>
      </c>
    </row>
    <row r="88" spans="1:8" ht="79.5" customHeight="1" x14ac:dyDescent="0.25">
      <c r="A88" s="52" t="s">
        <v>120</v>
      </c>
      <c r="B88" s="52" t="s">
        <v>121</v>
      </c>
      <c r="C88" s="11"/>
      <c r="D88" s="11"/>
      <c r="E88" s="11"/>
      <c r="F88" s="11"/>
      <c r="G88" s="11"/>
      <c r="H88" s="38" t="s">
        <v>272</v>
      </c>
    </row>
    <row r="89" spans="1:8" ht="90" x14ac:dyDescent="0.25">
      <c r="A89" s="54" t="s">
        <v>122</v>
      </c>
      <c r="B89" s="55" t="s">
        <v>123</v>
      </c>
      <c r="C89" s="39"/>
      <c r="D89" s="39"/>
      <c r="E89" s="39"/>
      <c r="F89" s="39"/>
      <c r="G89" s="39"/>
      <c r="H89" s="40" t="s">
        <v>281</v>
      </c>
    </row>
    <row r="90" spans="1:8" ht="45" x14ac:dyDescent="0.25">
      <c r="A90" s="54" t="s">
        <v>124</v>
      </c>
      <c r="B90" s="54" t="s">
        <v>125</v>
      </c>
      <c r="C90" s="39"/>
      <c r="D90" s="39"/>
      <c r="E90" s="39"/>
      <c r="F90" s="39"/>
      <c r="G90" s="39"/>
      <c r="H90" s="40" t="s">
        <v>273</v>
      </c>
    </row>
    <row r="91" spans="1:8" ht="120" x14ac:dyDescent="0.25">
      <c r="A91" s="54" t="s">
        <v>126</v>
      </c>
      <c r="B91" s="55" t="s">
        <v>127</v>
      </c>
      <c r="C91" s="39"/>
      <c r="D91" s="39"/>
      <c r="E91" s="39"/>
      <c r="F91" s="39"/>
      <c r="G91" s="39"/>
      <c r="H91" s="40" t="s">
        <v>283</v>
      </c>
    </row>
    <row r="92" spans="1:8" ht="75" x14ac:dyDescent="0.25">
      <c r="A92" s="54" t="s">
        <v>128</v>
      </c>
      <c r="B92" s="55" t="s">
        <v>129</v>
      </c>
      <c r="C92" s="39"/>
      <c r="D92" s="39"/>
      <c r="E92" s="39"/>
      <c r="F92" s="39"/>
      <c r="G92" s="39"/>
      <c r="H92" s="40" t="s">
        <v>282</v>
      </c>
    </row>
    <row r="93" spans="1:8" ht="90" x14ac:dyDescent="0.25">
      <c r="A93" s="54" t="s">
        <v>130</v>
      </c>
      <c r="B93" s="60" t="s">
        <v>131</v>
      </c>
      <c r="C93" s="39"/>
      <c r="D93" s="39"/>
      <c r="E93" s="39"/>
      <c r="F93" s="39"/>
      <c r="G93" s="39"/>
      <c r="H93" s="40" t="s">
        <v>285</v>
      </c>
    </row>
    <row r="94" spans="1:8" ht="127.5" customHeight="1" x14ac:dyDescent="0.25">
      <c r="A94" s="54" t="s">
        <v>132</v>
      </c>
      <c r="B94" s="60" t="s">
        <v>133</v>
      </c>
      <c r="C94" s="39"/>
      <c r="D94" s="39"/>
      <c r="E94" s="39"/>
      <c r="F94" s="39"/>
      <c r="G94" s="39"/>
      <c r="H94" s="40" t="s">
        <v>284</v>
      </c>
    </row>
    <row r="95" spans="1:8" ht="107.25" customHeight="1" x14ac:dyDescent="0.25">
      <c r="A95" s="54" t="s">
        <v>134</v>
      </c>
      <c r="B95" s="60" t="s">
        <v>135</v>
      </c>
      <c r="C95" s="39"/>
      <c r="D95" s="39"/>
      <c r="E95" s="39"/>
      <c r="F95" s="39"/>
      <c r="G95" s="39"/>
      <c r="H95" s="40" t="s">
        <v>290</v>
      </c>
    </row>
    <row r="96" spans="1:8" ht="60" x14ac:dyDescent="0.25">
      <c r="A96" s="54" t="s">
        <v>136</v>
      </c>
      <c r="B96" s="54" t="s">
        <v>137</v>
      </c>
      <c r="C96" s="39"/>
      <c r="D96" s="39"/>
      <c r="E96" s="39"/>
      <c r="F96" s="39"/>
      <c r="G96" s="39"/>
      <c r="H96" s="40" t="s">
        <v>287</v>
      </c>
    </row>
    <row r="97" spans="1:8" ht="105" x14ac:dyDescent="0.25">
      <c r="A97" s="54" t="s">
        <v>138</v>
      </c>
      <c r="B97" s="55" t="s">
        <v>139</v>
      </c>
      <c r="C97" s="39"/>
      <c r="D97" s="39"/>
      <c r="E97" s="39"/>
      <c r="F97" s="39"/>
      <c r="G97" s="39"/>
      <c r="H97" s="40" t="s">
        <v>288</v>
      </c>
    </row>
    <row r="98" spans="1:8" ht="75" x14ac:dyDescent="0.25">
      <c r="A98" s="54" t="s">
        <v>140</v>
      </c>
      <c r="B98" s="55" t="s">
        <v>141</v>
      </c>
      <c r="C98" s="39"/>
      <c r="D98" s="39"/>
      <c r="E98" s="39"/>
      <c r="F98" s="39"/>
      <c r="G98" s="39"/>
      <c r="H98" s="40" t="s">
        <v>289</v>
      </c>
    </row>
    <row r="99" spans="1:8" ht="107.25" customHeight="1" x14ac:dyDescent="0.25">
      <c r="A99" s="54" t="s">
        <v>142</v>
      </c>
      <c r="B99" s="60" t="s">
        <v>143</v>
      </c>
      <c r="C99" s="39"/>
      <c r="D99" s="39"/>
      <c r="E99" s="39"/>
      <c r="F99" s="39"/>
      <c r="G99" s="39"/>
      <c r="H99" s="40" t="s">
        <v>291</v>
      </c>
    </row>
    <row r="100" spans="1:8" ht="80.25" customHeight="1" x14ac:dyDescent="0.25">
      <c r="A100" s="54" t="s">
        <v>144</v>
      </c>
      <c r="B100" s="54" t="s">
        <v>145</v>
      </c>
      <c r="C100" s="39"/>
      <c r="D100" s="39"/>
      <c r="E100" s="39"/>
      <c r="F100" s="39"/>
      <c r="G100" s="39"/>
      <c r="H100" s="40" t="s">
        <v>292</v>
      </c>
    </row>
    <row r="101" spans="1:8" ht="84" customHeight="1" x14ac:dyDescent="0.25">
      <c r="A101" s="54" t="s">
        <v>146</v>
      </c>
      <c r="B101" s="54" t="s">
        <v>147</v>
      </c>
      <c r="C101" s="39"/>
      <c r="D101" s="39"/>
      <c r="E101" s="39"/>
      <c r="F101" s="39"/>
      <c r="G101" s="39"/>
      <c r="H101" s="40" t="s">
        <v>293</v>
      </c>
    </row>
    <row r="102" spans="1:8" ht="81" customHeight="1" x14ac:dyDescent="0.25">
      <c r="A102" s="54" t="s">
        <v>148</v>
      </c>
      <c r="B102" s="54" t="s">
        <v>149</v>
      </c>
      <c r="C102" s="39"/>
      <c r="D102" s="39"/>
      <c r="E102" s="39"/>
      <c r="F102" s="39"/>
      <c r="G102" s="39"/>
      <c r="H102" s="40" t="s">
        <v>294</v>
      </c>
    </row>
    <row r="103" spans="1:8" ht="90" x14ac:dyDescent="0.25">
      <c r="A103" s="54" t="s">
        <v>150</v>
      </c>
      <c r="B103" s="60" t="s">
        <v>151</v>
      </c>
      <c r="C103" s="39"/>
      <c r="D103" s="39"/>
      <c r="E103" s="39"/>
      <c r="F103" s="39"/>
      <c r="G103" s="39"/>
      <c r="H103" s="40" t="s">
        <v>286</v>
      </c>
    </row>
    <row r="104" spans="1:8" ht="90" x14ac:dyDescent="0.25">
      <c r="A104" s="66" t="s">
        <v>152</v>
      </c>
      <c r="B104" s="67" t="s">
        <v>153</v>
      </c>
      <c r="C104" s="39"/>
      <c r="D104" s="39"/>
      <c r="E104" s="39"/>
      <c r="F104" s="39"/>
      <c r="G104" s="39"/>
      <c r="H104" s="40" t="s">
        <v>274</v>
      </c>
    </row>
    <row r="105" spans="1:8" ht="60" customHeight="1" x14ac:dyDescent="0.25">
      <c r="A105" s="68" t="s">
        <v>154</v>
      </c>
      <c r="B105" s="68" t="s">
        <v>155</v>
      </c>
      <c r="C105" s="39"/>
      <c r="D105" s="39"/>
      <c r="E105" s="39"/>
      <c r="F105" s="39"/>
      <c r="G105" s="39"/>
      <c r="H105" s="40" t="s">
        <v>299</v>
      </c>
    </row>
    <row r="106" spans="1:8" ht="60.75" customHeight="1" x14ac:dyDescent="0.25">
      <c r="A106" s="54" t="s">
        <v>156</v>
      </c>
      <c r="B106" s="60" t="s">
        <v>157</v>
      </c>
      <c r="C106" s="39"/>
      <c r="D106" s="39"/>
      <c r="E106" s="39"/>
      <c r="F106" s="39"/>
      <c r="G106" s="39"/>
      <c r="H106" s="40" t="s">
        <v>300</v>
      </c>
    </row>
    <row r="107" spans="1:8" ht="66" customHeight="1" x14ac:dyDescent="0.25">
      <c r="A107" s="54" t="s">
        <v>158</v>
      </c>
      <c r="B107" s="68" t="s">
        <v>159</v>
      </c>
      <c r="C107" s="39"/>
      <c r="D107" s="39"/>
      <c r="E107" s="39"/>
      <c r="F107" s="39"/>
      <c r="G107" s="39"/>
      <c r="H107" s="69" t="s">
        <v>301</v>
      </c>
    </row>
    <row r="108" spans="1:8" ht="45" x14ac:dyDescent="0.25">
      <c r="A108" s="54" t="s">
        <v>160</v>
      </c>
      <c r="B108" s="68" t="s">
        <v>161</v>
      </c>
      <c r="C108" s="39"/>
      <c r="D108" s="39"/>
      <c r="E108" s="39"/>
      <c r="F108" s="39"/>
      <c r="G108" s="39"/>
      <c r="H108" s="40" t="s">
        <v>302</v>
      </c>
    </row>
    <row r="109" spans="1:8" ht="30" x14ac:dyDescent="0.25">
      <c r="A109" s="54" t="s">
        <v>162</v>
      </c>
      <c r="B109" s="55" t="s">
        <v>163</v>
      </c>
      <c r="C109" s="39"/>
      <c r="D109" s="39"/>
      <c r="E109" s="39"/>
      <c r="F109" s="39"/>
      <c r="G109" s="39"/>
      <c r="H109" s="40" t="s">
        <v>275</v>
      </c>
    </row>
    <row r="110" spans="1:8" ht="30" x14ac:dyDescent="0.25">
      <c r="A110" s="54" t="s">
        <v>164</v>
      </c>
      <c r="B110" s="60" t="s">
        <v>165</v>
      </c>
      <c r="C110" s="39"/>
      <c r="D110" s="39"/>
      <c r="E110" s="39"/>
      <c r="F110" s="39"/>
      <c r="G110" s="39"/>
      <c r="H110" s="40" t="s">
        <v>280</v>
      </c>
    </row>
    <row r="111" spans="1:8" ht="39.75" customHeight="1" x14ac:dyDescent="0.25">
      <c r="A111" s="54" t="s">
        <v>166</v>
      </c>
      <c r="B111" s="60" t="s">
        <v>167</v>
      </c>
      <c r="C111" s="39"/>
      <c r="D111" s="39"/>
      <c r="E111" s="39"/>
      <c r="F111" s="39"/>
      <c r="G111" s="39"/>
      <c r="H111" s="40" t="s">
        <v>276</v>
      </c>
    </row>
    <row r="112" spans="1:8" ht="30" x14ac:dyDescent="0.25">
      <c r="A112" s="54" t="s">
        <v>168</v>
      </c>
      <c r="B112" s="70" t="s">
        <v>169</v>
      </c>
      <c r="C112" s="39"/>
      <c r="D112" s="39"/>
      <c r="E112" s="39"/>
      <c r="F112" s="39"/>
      <c r="G112" s="39"/>
      <c r="H112" s="40" t="s">
        <v>303</v>
      </c>
    </row>
    <row r="113" spans="1:8" ht="34.5" customHeight="1" x14ac:dyDescent="0.25">
      <c r="A113" s="54" t="s">
        <v>170</v>
      </c>
      <c r="B113" s="70" t="s">
        <v>171</v>
      </c>
      <c r="C113" s="39"/>
      <c r="D113" s="39"/>
      <c r="E113" s="39"/>
      <c r="F113" s="39"/>
      <c r="G113" s="39"/>
      <c r="H113" s="71" t="s">
        <v>277</v>
      </c>
    </row>
    <row r="114" spans="1:8" ht="123" customHeight="1" x14ac:dyDescent="0.25">
      <c r="A114" s="54" t="s">
        <v>172</v>
      </c>
      <c r="B114" s="60" t="s">
        <v>173</v>
      </c>
      <c r="C114" s="39"/>
      <c r="D114" s="39"/>
      <c r="E114" s="39"/>
      <c r="F114" s="39"/>
      <c r="G114" s="39"/>
      <c r="H114" s="72" t="s">
        <v>304</v>
      </c>
    </row>
    <row r="115" spans="1:8" ht="75" x14ac:dyDescent="0.25">
      <c r="A115" s="54" t="s">
        <v>174</v>
      </c>
      <c r="B115" s="54" t="s">
        <v>175</v>
      </c>
      <c r="C115" s="39"/>
      <c r="D115" s="39"/>
      <c r="E115" s="39"/>
      <c r="F115" s="39"/>
      <c r="G115" s="39"/>
      <c r="H115" s="40" t="s">
        <v>278</v>
      </c>
    </row>
    <row r="116" spans="1:8" ht="180" customHeight="1" x14ac:dyDescent="0.25">
      <c r="A116" s="54" t="s">
        <v>176</v>
      </c>
      <c r="B116" s="55" t="s">
        <v>177</v>
      </c>
      <c r="C116" s="39"/>
      <c r="D116" s="39"/>
      <c r="E116" s="39"/>
      <c r="F116" s="39"/>
      <c r="G116" s="39"/>
      <c r="H116" s="40" t="s">
        <v>305</v>
      </c>
    </row>
    <row r="117" spans="1:8" ht="150" x14ac:dyDescent="0.25">
      <c r="A117" s="54" t="s">
        <v>178</v>
      </c>
      <c r="B117" s="56" t="s">
        <v>226</v>
      </c>
      <c r="C117" s="39"/>
      <c r="D117" s="39"/>
      <c r="E117" s="39"/>
      <c r="F117" s="39"/>
      <c r="G117" s="39"/>
      <c r="H117" s="40" t="s">
        <v>295</v>
      </c>
    </row>
    <row r="118" spans="1:8" ht="353.25" customHeight="1" x14ac:dyDescent="0.25">
      <c r="A118" s="52" t="s">
        <v>179</v>
      </c>
      <c r="B118" s="22" t="s">
        <v>180</v>
      </c>
      <c r="C118" s="39"/>
      <c r="D118" s="39"/>
      <c r="E118" s="39"/>
      <c r="F118" s="39"/>
      <c r="G118" s="39"/>
      <c r="H118" s="38" t="s">
        <v>312</v>
      </c>
    </row>
    <row r="119" spans="1:8" ht="270" x14ac:dyDescent="0.25">
      <c r="A119" s="52" t="s">
        <v>181</v>
      </c>
      <c r="B119" s="22" t="s">
        <v>182</v>
      </c>
      <c r="C119" s="11"/>
      <c r="D119" s="11"/>
      <c r="E119" s="11"/>
      <c r="F119" s="11"/>
      <c r="G119" s="11"/>
      <c r="H119" s="63" t="s">
        <v>313</v>
      </c>
    </row>
    <row r="120" spans="1:8" ht="45" x14ac:dyDescent="0.25">
      <c r="A120" s="52" t="s">
        <v>183</v>
      </c>
      <c r="B120" s="22" t="s">
        <v>184</v>
      </c>
      <c r="C120" s="11"/>
      <c r="D120" s="11"/>
      <c r="E120" s="11"/>
      <c r="F120" s="11"/>
      <c r="G120" s="11"/>
      <c r="H120" s="34" t="s">
        <v>279</v>
      </c>
    </row>
    <row r="121" spans="1:8" ht="251.25" customHeight="1" x14ac:dyDescent="0.25">
      <c r="A121" s="52" t="s">
        <v>185</v>
      </c>
      <c r="B121" s="22" t="s">
        <v>186</v>
      </c>
      <c r="C121" s="11"/>
      <c r="D121" s="11"/>
      <c r="E121" s="11"/>
      <c r="F121" s="11"/>
      <c r="G121" s="11"/>
      <c r="H121" s="63" t="s">
        <v>314</v>
      </c>
    </row>
    <row r="122" spans="1:8" ht="75" x14ac:dyDescent="0.25">
      <c r="A122" s="52" t="s">
        <v>187</v>
      </c>
      <c r="B122" s="52" t="s">
        <v>188</v>
      </c>
      <c r="C122" s="11"/>
      <c r="D122" s="11"/>
      <c r="E122" s="11"/>
      <c r="F122" s="11"/>
      <c r="G122" s="11"/>
      <c r="H122" s="63" t="s">
        <v>315</v>
      </c>
    </row>
    <row r="123" spans="1:8" ht="60" x14ac:dyDescent="0.25">
      <c r="A123" s="52" t="s">
        <v>189</v>
      </c>
      <c r="B123" s="52" t="s">
        <v>190</v>
      </c>
      <c r="C123" s="11"/>
      <c r="D123" s="11"/>
      <c r="E123" s="11"/>
      <c r="F123" s="11"/>
      <c r="G123" s="11"/>
      <c r="H123" s="63" t="s">
        <v>316</v>
      </c>
    </row>
    <row r="124" spans="1:8" ht="192.75" customHeight="1" x14ac:dyDescent="0.25">
      <c r="A124" s="52" t="s">
        <v>191</v>
      </c>
      <c r="B124" s="22" t="s">
        <v>192</v>
      </c>
      <c r="C124" s="11"/>
      <c r="D124" s="11"/>
      <c r="E124" s="11"/>
      <c r="F124" s="11"/>
      <c r="G124" s="11"/>
      <c r="H124" s="63" t="s">
        <v>318</v>
      </c>
    </row>
    <row r="125" spans="1:8" ht="75" x14ac:dyDescent="0.25">
      <c r="A125" s="52" t="s">
        <v>193</v>
      </c>
      <c r="B125" s="22" t="s">
        <v>194</v>
      </c>
      <c r="C125" s="11"/>
      <c r="D125" s="11"/>
      <c r="E125" s="11"/>
      <c r="F125" s="11"/>
      <c r="G125" s="11"/>
      <c r="H125" s="63" t="s">
        <v>317</v>
      </c>
    </row>
    <row r="126" spans="1:8" x14ac:dyDescent="0.25">
      <c r="E126" s="13" t="s">
        <v>195</v>
      </c>
      <c r="F126" s="13">
        <f>IF((COUNT(C50:C125)&lt;&gt;COUNT(F50:F125)),"", ROUND(SUM(F50:F125),2))</f>
        <v>127000</v>
      </c>
      <c r="G126" s="9" t="str">
        <f>IF((COUNT(C50:C125)&lt;&gt;COUNT(F50:F125)),"Neužpildytos visų objektų kainos", "")</f>
        <v/>
      </c>
    </row>
    <row r="127" spans="1:8" x14ac:dyDescent="0.25">
      <c r="C127" s="13" t="s">
        <v>196</v>
      </c>
      <c r="D127" s="12">
        <v>21</v>
      </c>
      <c r="E127" s="13" t="s">
        <v>197</v>
      </c>
      <c r="F127" s="13">
        <f>IF(OR(F126="",D127=""),"", ROUND(PRODUCT(D127,F126)/100,2))</f>
        <v>26670</v>
      </c>
      <c r="G127" s="9" t="str">
        <f>IF(D127="", "Nurodykite taikomą PVM dydį", "")</f>
        <v/>
      </c>
    </row>
    <row r="128" spans="1:8" x14ac:dyDescent="0.25">
      <c r="E128" s="13" t="s">
        <v>198</v>
      </c>
      <c r="F128" s="13">
        <f>IF(ISBLANK(F127), "", ROUND(SUM(F126:F127),2))</f>
        <v>153670</v>
      </c>
      <c r="G128" s="9" t="s">
        <v>199</v>
      </c>
    </row>
  </sheetData>
  <mergeCells count="17">
    <mergeCell ref="A16:B16"/>
    <mergeCell ref="A23:F23"/>
    <mergeCell ref="A18:B18"/>
    <mergeCell ref="A15:B15"/>
    <mergeCell ref="A29:F29"/>
    <mergeCell ref="A12:B12"/>
    <mergeCell ref="A21:B21"/>
    <mergeCell ref="A28:F28"/>
    <mergeCell ref="A14:B14"/>
    <mergeCell ref="A17:B17"/>
    <mergeCell ref="A24:F24"/>
    <mergeCell ref="A20:B20"/>
    <mergeCell ref="A19:B19"/>
    <mergeCell ref="A13:B13"/>
    <mergeCell ref="A25:F25"/>
    <mergeCell ref="A27:F27"/>
    <mergeCell ref="A26:F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25" workbookViewId="0">
      <selection activeCell="H42" sqref="H42:J42"/>
    </sheetView>
  </sheetViews>
  <sheetFormatPr defaultColWidth="10.75" defaultRowHeight="15" x14ac:dyDescent="0.25"/>
  <cols>
    <col min="1" max="1" width="13.75" style="1" customWidth="1"/>
    <col min="2" max="2" width="10.75" style="1" customWidth="1"/>
    <col min="3" max="16384" width="10.75" style="1"/>
  </cols>
  <sheetData>
    <row r="2" spans="1:11" x14ac:dyDescent="0.25">
      <c r="A2" s="104" t="s">
        <v>200</v>
      </c>
      <c r="B2" s="78"/>
      <c r="C2" s="78"/>
      <c r="D2" s="78"/>
      <c r="E2" s="78"/>
      <c r="F2" s="78"/>
      <c r="G2" s="78"/>
      <c r="H2" s="78"/>
      <c r="I2" s="78"/>
      <c r="J2" s="78"/>
      <c r="K2" s="78"/>
    </row>
    <row r="3" spans="1:11" x14ac:dyDescent="0.25">
      <c r="A3" s="78"/>
      <c r="B3" s="78"/>
      <c r="C3" s="78"/>
      <c r="D3" s="78"/>
      <c r="E3" s="78"/>
      <c r="F3" s="78"/>
      <c r="G3" s="78"/>
      <c r="H3" s="78"/>
      <c r="I3" s="78"/>
      <c r="J3" s="78"/>
      <c r="K3" s="78"/>
    </row>
    <row r="4" spans="1:11" ht="16.149999999999999" customHeight="1" thickBot="1" x14ac:dyDescent="0.3">
      <c r="A4" s="3"/>
      <c r="B4" s="3"/>
      <c r="C4" s="3"/>
      <c r="D4" s="3"/>
      <c r="E4" s="3"/>
      <c r="F4" s="3"/>
      <c r="G4" s="3"/>
      <c r="H4" s="3"/>
      <c r="I4" s="3"/>
      <c r="J4" s="3"/>
    </row>
    <row r="5" spans="1:11" ht="48" customHeight="1" x14ac:dyDescent="0.25">
      <c r="A5" s="106" t="s">
        <v>201</v>
      </c>
      <c r="B5" s="91"/>
      <c r="C5" s="89" t="s">
        <v>202</v>
      </c>
      <c r="D5" s="90"/>
      <c r="E5" s="91"/>
      <c r="F5" s="89" t="s">
        <v>203</v>
      </c>
      <c r="G5" s="90"/>
      <c r="H5" s="91"/>
      <c r="I5" s="89" t="s">
        <v>204</v>
      </c>
      <c r="J5" s="91"/>
      <c r="K5" s="5" t="s">
        <v>205</v>
      </c>
    </row>
    <row r="6" spans="1:11" ht="49.15" customHeight="1" x14ac:dyDescent="0.25">
      <c r="A6" s="93"/>
      <c r="B6" s="80"/>
      <c r="C6" s="87"/>
      <c r="D6" s="88"/>
      <c r="E6" s="80"/>
      <c r="F6" s="87"/>
      <c r="G6" s="88"/>
      <c r="H6" s="80"/>
      <c r="I6" s="87"/>
      <c r="J6" s="80"/>
      <c r="K6" s="14"/>
    </row>
    <row r="7" spans="1:11" ht="49.15" customHeight="1" x14ac:dyDescent="0.25">
      <c r="A7" s="93"/>
      <c r="B7" s="80"/>
      <c r="C7" s="87"/>
      <c r="D7" s="88"/>
      <c r="E7" s="80"/>
      <c r="F7" s="87"/>
      <c r="G7" s="88"/>
      <c r="H7" s="80"/>
      <c r="I7" s="87"/>
      <c r="J7" s="80"/>
      <c r="K7" s="14"/>
    </row>
    <row r="8" spans="1:11" ht="49.15" customHeight="1" x14ac:dyDescent="0.25">
      <c r="A8" s="93"/>
      <c r="B8" s="80"/>
      <c r="C8" s="87"/>
      <c r="D8" s="88"/>
      <c r="E8" s="80"/>
      <c r="F8" s="87"/>
      <c r="G8" s="88"/>
      <c r="H8" s="80"/>
      <c r="I8" s="87"/>
      <c r="J8" s="80"/>
      <c r="K8" s="14"/>
    </row>
    <row r="9" spans="1:11" ht="49.15" customHeight="1" x14ac:dyDescent="0.25">
      <c r="A9" s="93"/>
      <c r="B9" s="80"/>
      <c r="C9" s="87"/>
      <c r="D9" s="88"/>
      <c r="E9" s="80"/>
      <c r="F9" s="87"/>
      <c r="G9" s="88"/>
      <c r="H9" s="80"/>
      <c r="I9" s="87"/>
      <c r="J9" s="80"/>
      <c r="K9" s="14"/>
    </row>
    <row r="10" spans="1:11" ht="49.15" customHeight="1" x14ac:dyDescent="0.25">
      <c r="A10" s="93"/>
      <c r="B10" s="80"/>
      <c r="C10" s="87"/>
      <c r="D10" s="88"/>
      <c r="E10" s="80"/>
      <c r="F10" s="87"/>
      <c r="G10" s="88"/>
      <c r="H10" s="80"/>
      <c r="I10" s="87"/>
      <c r="J10" s="80"/>
      <c r="K10" s="14"/>
    </row>
    <row r="11" spans="1:11" ht="49.15" customHeight="1" x14ac:dyDescent="0.25">
      <c r="A11" s="93"/>
      <c r="B11" s="80"/>
      <c r="C11" s="87"/>
      <c r="D11" s="88"/>
      <c r="E11" s="80"/>
      <c r="F11" s="87"/>
      <c r="G11" s="88"/>
      <c r="H11" s="80"/>
      <c r="I11" s="87"/>
      <c r="J11" s="80"/>
      <c r="K11" s="14"/>
    </row>
    <row r="12" spans="1:11" ht="49.15" customHeight="1" x14ac:dyDescent="0.25">
      <c r="A12" s="93"/>
      <c r="B12" s="80"/>
      <c r="C12" s="87"/>
      <c r="D12" s="88"/>
      <c r="E12" s="80"/>
      <c r="F12" s="87"/>
      <c r="G12" s="88"/>
      <c r="H12" s="80"/>
      <c r="I12" s="87"/>
      <c r="J12" s="80"/>
      <c r="K12" s="14"/>
    </row>
    <row r="13" spans="1:11" ht="49.15" customHeight="1" x14ac:dyDescent="0.25">
      <c r="A13" s="93"/>
      <c r="B13" s="80"/>
      <c r="C13" s="87"/>
      <c r="D13" s="88"/>
      <c r="E13" s="80"/>
      <c r="F13" s="87"/>
      <c r="G13" s="88"/>
      <c r="H13" s="80"/>
      <c r="I13" s="87"/>
      <c r="J13" s="80"/>
      <c r="K13" s="14"/>
    </row>
    <row r="14" spans="1:11" ht="49.15" customHeight="1" x14ac:dyDescent="0.25">
      <c r="A14" s="93"/>
      <c r="B14" s="80"/>
      <c r="C14" s="87"/>
      <c r="D14" s="88"/>
      <c r="E14" s="80"/>
      <c r="F14" s="87"/>
      <c r="G14" s="88"/>
      <c r="H14" s="80"/>
      <c r="I14" s="87"/>
      <c r="J14" s="80"/>
      <c r="K14" s="14"/>
    </row>
    <row r="15" spans="1:11" ht="48" customHeight="1" thickBot="1" x14ac:dyDescent="0.3">
      <c r="A15" s="115"/>
      <c r="B15" s="96"/>
      <c r="C15" s="94"/>
      <c r="D15" s="95"/>
      <c r="E15" s="96"/>
      <c r="F15" s="94"/>
      <c r="G15" s="95"/>
      <c r="H15" s="96"/>
      <c r="I15" s="94"/>
      <c r="J15" s="96"/>
      <c r="K15" s="15"/>
    </row>
    <row r="16" spans="1:11" ht="19.149999999999999" customHeight="1" x14ac:dyDescent="0.25">
      <c r="A16" s="6"/>
      <c r="B16" s="6"/>
      <c r="C16" s="6"/>
      <c r="D16" s="6"/>
      <c r="E16" s="6"/>
      <c r="F16" s="6"/>
      <c r="G16" s="6"/>
      <c r="H16" s="6"/>
      <c r="I16" s="6"/>
      <c r="J16" s="6"/>
      <c r="K16" s="7"/>
    </row>
    <row r="17" spans="1:11" ht="49.15" customHeight="1" x14ac:dyDescent="0.25">
      <c r="A17" s="102" t="s">
        <v>206</v>
      </c>
      <c r="B17" s="78"/>
      <c r="C17" s="78"/>
      <c r="D17" s="78"/>
      <c r="E17" s="78"/>
      <c r="F17" s="78"/>
      <c r="G17" s="78"/>
      <c r="H17" s="78"/>
      <c r="I17" s="78"/>
      <c r="J17" s="78"/>
      <c r="K17" s="78"/>
    </row>
    <row r="18" spans="1:11" ht="16.149999999999999" customHeight="1" thickBot="1" x14ac:dyDescent="0.3">
      <c r="A18" s="6"/>
      <c r="B18" s="6"/>
      <c r="C18" s="6"/>
      <c r="D18" s="6"/>
      <c r="E18" s="6"/>
      <c r="F18" s="6"/>
      <c r="G18" s="6"/>
      <c r="H18" s="6"/>
      <c r="I18" s="6"/>
      <c r="J18" s="6"/>
      <c r="K18" s="7"/>
    </row>
    <row r="19" spans="1:11" ht="49.15" customHeight="1" x14ac:dyDescent="0.25">
      <c r="A19" s="106" t="s">
        <v>37</v>
      </c>
      <c r="B19" s="91"/>
      <c r="C19" s="89" t="s">
        <v>202</v>
      </c>
      <c r="D19" s="90"/>
      <c r="E19" s="91"/>
      <c r="F19" s="89" t="s">
        <v>207</v>
      </c>
      <c r="G19" s="90"/>
      <c r="H19" s="91"/>
      <c r="I19" s="113" t="s">
        <v>204</v>
      </c>
      <c r="J19" s="114"/>
      <c r="K19" s="7"/>
    </row>
    <row r="20" spans="1:11" ht="49.15" customHeight="1" x14ac:dyDescent="0.25">
      <c r="A20" s="93"/>
      <c r="B20" s="80"/>
      <c r="C20" s="87"/>
      <c r="D20" s="88"/>
      <c r="E20" s="80"/>
      <c r="F20" s="87"/>
      <c r="G20" s="88"/>
      <c r="H20" s="80"/>
      <c r="I20" s="98"/>
      <c r="J20" s="99"/>
      <c r="K20" s="7"/>
    </row>
    <row r="21" spans="1:11" ht="49.15" customHeight="1" x14ac:dyDescent="0.25">
      <c r="A21" s="93"/>
      <c r="B21" s="80"/>
      <c r="C21" s="87"/>
      <c r="D21" s="88"/>
      <c r="E21" s="80"/>
      <c r="F21" s="87"/>
      <c r="G21" s="88"/>
      <c r="H21" s="80"/>
      <c r="I21" s="98"/>
      <c r="J21" s="99"/>
      <c r="K21" s="7"/>
    </row>
    <row r="22" spans="1:11" ht="49.15" customHeight="1" x14ac:dyDescent="0.25">
      <c r="A22" s="93"/>
      <c r="B22" s="80"/>
      <c r="C22" s="87"/>
      <c r="D22" s="88"/>
      <c r="E22" s="80"/>
      <c r="F22" s="87"/>
      <c r="G22" s="88"/>
      <c r="H22" s="80"/>
      <c r="I22" s="98"/>
      <c r="J22" s="99"/>
      <c r="K22" s="7"/>
    </row>
    <row r="23" spans="1:11" ht="49.15" customHeight="1" x14ac:dyDescent="0.25">
      <c r="A23" s="93"/>
      <c r="B23" s="80"/>
      <c r="C23" s="87"/>
      <c r="D23" s="88"/>
      <c r="E23" s="80"/>
      <c r="F23" s="87"/>
      <c r="G23" s="88"/>
      <c r="H23" s="80"/>
      <c r="I23" s="98"/>
      <c r="J23" s="99"/>
      <c r="K23" s="7"/>
    </row>
    <row r="24" spans="1:11" ht="49.15" customHeight="1" x14ac:dyDescent="0.25">
      <c r="A24" s="93"/>
      <c r="B24" s="80"/>
      <c r="C24" s="87"/>
      <c r="D24" s="88"/>
      <c r="E24" s="80"/>
      <c r="F24" s="87"/>
      <c r="G24" s="88"/>
      <c r="H24" s="80"/>
      <c r="I24" s="98"/>
      <c r="J24" s="99"/>
      <c r="K24" s="7"/>
    </row>
    <row r="25" spans="1:11" ht="49.15" customHeight="1" x14ac:dyDescent="0.25">
      <c r="A25" s="93"/>
      <c r="B25" s="80"/>
      <c r="C25" s="87"/>
      <c r="D25" s="88"/>
      <c r="E25" s="80"/>
      <c r="F25" s="87"/>
      <c r="G25" s="88"/>
      <c r="H25" s="80"/>
      <c r="I25" s="98"/>
      <c r="J25" s="99"/>
      <c r="K25" s="7"/>
    </row>
    <row r="26" spans="1:11" ht="49.15" customHeight="1" x14ac:dyDescent="0.25">
      <c r="A26" s="93"/>
      <c r="B26" s="80"/>
      <c r="C26" s="87"/>
      <c r="D26" s="88"/>
      <c r="E26" s="80"/>
      <c r="F26" s="87"/>
      <c r="G26" s="88"/>
      <c r="H26" s="80"/>
      <c r="I26" s="98"/>
      <c r="J26" s="99"/>
      <c r="K26" s="7"/>
    </row>
    <row r="27" spans="1:11" ht="49.15" customHeight="1" x14ac:dyDescent="0.25">
      <c r="A27" s="93"/>
      <c r="B27" s="80"/>
      <c r="C27" s="87"/>
      <c r="D27" s="88"/>
      <c r="E27" s="80"/>
      <c r="F27" s="87"/>
      <c r="G27" s="88"/>
      <c r="H27" s="80"/>
      <c r="I27" s="98"/>
      <c r="J27" s="99"/>
      <c r="K27" s="7"/>
    </row>
    <row r="28" spans="1:11" ht="49.15" customHeight="1" x14ac:dyDescent="0.25">
      <c r="A28" s="93"/>
      <c r="B28" s="80"/>
      <c r="C28" s="87"/>
      <c r="D28" s="88"/>
      <c r="E28" s="80"/>
      <c r="F28" s="87"/>
      <c r="G28" s="88"/>
      <c r="H28" s="80"/>
      <c r="I28" s="98"/>
      <c r="J28" s="99"/>
      <c r="K28" s="7"/>
    </row>
    <row r="29" spans="1:11" ht="49.15" customHeight="1" x14ac:dyDescent="0.25">
      <c r="A29" s="93"/>
      <c r="B29" s="80"/>
      <c r="C29" s="87"/>
      <c r="D29" s="88"/>
      <c r="E29" s="80"/>
      <c r="F29" s="87"/>
      <c r="G29" s="88"/>
      <c r="H29" s="80"/>
      <c r="I29" s="98"/>
      <c r="J29" s="99"/>
      <c r="K29" s="7"/>
    </row>
    <row r="31" spans="1:11" ht="33" customHeight="1" x14ac:dyDescent="0.25">
      <c r="A31" s="108"/>
      <c r="B31" s="78"/>
      <c r="C31" s="78"/>
      <c r="D31" s="78"/>
      <c r="E31" s="78"/>
      <c r="F31" s="78"/>
      <c r="G31" s="78"/>
      <c r="H31" s="78"/>
      <c r="I31" s="78"/>
      <c r="J31" s="78"/>
    </row>
    <row r="33" spans="1:10" ht="16.149999999999999" customHeight="1" x14ac:dyDescent="0.25">
      <c r="A33" s="97" t="s">
        <v>208</v>
      </c>
      <c r="B33" s="78"/>
      <c r="C33" s="78"/>
      <c r="D33" s="78"/>
      <c r="E33" s="78"/>
      <c r="F33" s="78"/>
      <c r="G33" s="78"/>
      <c r="H33" s="78"/>
      <c r="I33" s="78"/>
      <c r="J33" s="78"/>
    </row>
    <row r="34" spans="1:10" ht="16.149999999999999" customHeight="1" thickBot="1" x14ac:dyDescent="0.3"/>
    <row r="35" spans="1:10" ht="16.149999999999999" customHeight="1" x14ac:dyDescent="0.25">
      <c r="A35" s="4" t="s">
        <v>36</v>
      </c>
      <c r="B35" s="116" t="s">
        <v>209</v>
      </c>
      <c r="C35" s="90"/>
      <c r="D35" s="90"/>
      <c r="E35" s="90"/>
      <c r="F35" s="90"/>
      <c r="G35" s="91"/>
      <c r="H35" s="117" t="s">
        <v>210</v>
      </c>
      <c r="I35" s="90"/>
      <c r="J35" s="114"/>
    </row>
    <row r="36" spans="1:10" ht="48" customHeight="1" x14ac:dyDescent="0.25">
      <c r="A36" s="16" t="s">
        <v>211</v>
      </c>
      <c r="B36" s="103" t="s">
        <v>212</v>
      </c>
      <c r="C36" s="88"/>
      <c r="D36" s="88"/>
      <c r="E36" s="88"/>
      <c r="F36" s="88"/>
      <c r="G36" s="80"/>
      <c r="H36" s="100"/>
      <c r="I36" s="88"/>
      <c r="J36" s="99"/>
    </row>
    <row r="37" spans="1:10" ht="48" customHeight="1" x14ac:dyDescent="0.25">
      <c r="A37" s="16" t="s">
        <v>213</v>
      </c>
      <c r="B37" s="103" t="s">
        <v>214</v>
      </c>
      <c r="C37" s="88"/>
      <c r="D37" s="88"/>
      <c r="E37" s="88"/>
      <c r="F37" s="88"/>
      <c r="G37" s="80"/>
      <c r="H37" s="101" t="s">
        <v>231</v>
      </c>
      <c r="I37" s="88"/>
      <c r="J37" s="99"/>
    </row>
    <row r="38" spans="1:10" ht="48" customHeight="1" x14ac:dyDescent="0.25">
      <c r="A38" s="16" t="s">
        <v>215</v>
      </c>
      <c r="B38" s="103" t="s">
        <v>216</v>
      </c>
      <c r="C38" s="88"/>
      <c r="D38" s="88"/>
      <c r="E38" s="88"/>
      <c r="F38" s="88"/>
      <c r="G38" s="80"/>
      <c r="H38" s="100"/>
      <c r="I38" s="88"/>
      <c r="J38" s="99"/>
    </row>
    <row r="39" spans="1:10" ht="48" customHeight="1" x14ac:dyDescent="0.25">
      <c r="A39" s="16" t="s">
        <v>217</v>
      </c>
      <c r="B39" s="103" t="s">
        <v>218</v>
      </c>
      <c r="C39" s="88"/>
      <c r="D39" s="88"/>
      <c r="E39" s="88"/>
      <c r="F39" s="88"/>
      <c r="G39" s="80"/>
      <c r="H39" s="101" t="s">
        <v>233</v>
      </c>
      <c r="I39" s="88"/>
      <c r="J39" s="99"/>
    </row>
    <row r="40" spans="1:10" ht="48" customHeight="1" x14ac:dyDescent="0.25">
      <c r="A40" s="17">
        <v>5</v>
      </c>
      <c r="B40" s="92" t="s">
        <v>321</v>
      </c>
      <c r="C40" s="88"/>
      <c r="D40" s="88"/>
      <c r="E40" s="88"/>
      <c r="F40" s="88"/>
      <c r="G40" s="80"/>
      <c r="H40" s="101" t="s">
        <v>322</v>
      </c>
      <c r="I40" s="88"/>
      <c r="J40" s="99"/>
    </row>
    <row r="41" spans="1:10" ht="48" customHeight="1" x14ac:dyDescent="0.25">
      <c r="A41" s="17">
        <v>6</v>
      </c>
      <c r="B41" s="92" t="s">
        <v>323</v>
      </c>
      <c r="C41" s="88"/>
      <c r="D41" s="88"/>
      <c r="E41" s="88"/>
      <c r="F41" s="88"/>
      <c r="G41" s="80"/>
      <c r="H41" s="101" t="s">
        <v>233</v>
      </c>
      <c r="I41" s="88"/>
      <c r="J41" s="99"/>
    </row>
    <row r="42" spans="1:10" ht="48" customHeight="1" x14ac:dyDescent="0.25">
      <c r="A42" s="17">
        <v>7</v>
      </c>
      <c r="B42" s="92" t="s">
        <v>324</v>
      </c>
      <c r="C42" s="88"/>
      <c r="D42" s="88"/>
      <c r="E42" s="88"/>
      <c r="F42" s="88"/>
      <c r="G42" s="80"/>
      <c r="H42" s="101" t="s">
        <v>231</v>
      </c>
      <c r="I42" s="88"/>
      <c r="J42" s="99"/>
    </row>
    <row r="43" spans="1:10" ht="48" customHeight="1" x14ac:dyDescent="0.25">
      <c r="A43" s="17"/>
      <c r="B43" s="105"/>
      <c r="C43" s="88"/>
      <c r="D43" s="88"/>
      <c r="E43" s="88"/>
      <c r="F43" s="88"/>
      <c r="G43" s="80"/>
      <c r="H43" s="100"/>
      <c r="I43" s="88"/>
      <c r="J43" s="99"/>
    </row>
    <row r="44" spans="1:10" ht="48" customHeight="1" x14ac:dyDescent="0.25">
      <c r="A44" s="17"/>
      <c r="B44" s="105"/>
      <c r="C44" s="88"/>
      <c r="D44" s="88"/>
      <c r="E44" s="88"/>
      <c r="F44" s="88"/>
      <c r="G44" s="80"/>
      <c r="H44" s="100"/>
      <c r="I44" s="88"/>
      <c r="J44" s="99"/>
    </row>
    <row r="45" spans="1:10" ht="48" customHeight="1" x14ac:dyDescent="0.25">
      <c r="A45" s="17"/>
      <c r="B45" s="105"/>
      <c r="C45" s="88"/>
      <c r="D45" s="88"/>
      <c r="E45" s="88"/>
      <c r="F45" s="88"/>
      <c r="G45" s="80"/>
      <c r="H45" s="100"/>
      <c r="I45" s="88"/>
      <c r="J45" s="99"/>
    </row>
    <row r="46" spans="1:10" ht="49.15" customHeight="1" thickBot="1" x14ac:dyDescent="0.3">
      <c r="A46" s="18"/>
      <c r="B46" s="118"/>
      <c r="C46" s="95"/>
      <c r="D46" s="95"/>
      <c r="E46" s="95"/>
      <c r="F46" s="95"/>
      <c r="G46" s="96"/>
      <c r="H46" s="110"/>
      <c r="I46" s="111"/>
      <c r="J46" s="112"/>
    </row>
    <row r="48" spans="1:10" ht="102" customHeight="1" x14ac:dyDescent="0.25">
      <c r="A48" s="108" t="s">
        <v>219</v>
      </c>
      <c r="B48" s="78"/>
      <c r="C48" s="78"/>
      <c r="D48" s="78"/>
      <c r="E48" s="78"/>
      <c r="F48" s="78"/>
      <c r="G48" s="78"/>
      <c r="H48" s="78"/>
      <c r="I48" s="78"/>
      <c r="J48" s="78"/>
    </row>
    <row r="51" spans="1:10" x14ac:dyDescent="0.25">
      <c r="A51" s="107" t="s">
        <v>220</v>
      </c>
      <c r="B51" s="78"/>
      <c r="C51" s="78"/>
      <c r="D51" s="78"/>
      <c r="E51" s="109" t="s">
        <v>319</v>
      </c>
      <c r="F51" s="78"/>
      <c r="G51" s="78"/>
      <c r="H51" s="78"/>
      <c r="I51" s="78"/>
      <c r="J51" s="78"/>
    </row>
    <row r="53" spans="1:10" x14ac:dyDescent="0.25">
      <c r="A53" s="107" t="s">
        <v>221</v>
      </c>
      <c r="B53" s="78"/>
      <c r="C53" s="78"/>
      <c r="D53" s="78"/>
      <c r="E53" s="109" t="s">
        <v>320</v>
      </c>
      <c r="F53" s="78"/>
      <c r="G53" s="78"/>
      <c r="H53" s="78"/>
      <c r="I53" s="78"/>
      <c r="J53" s="78"/>
    </row>
    <row r="100" spans="1:1" ht="15.75" x14ac:dyDescent="0.25">
      <c r="A100" t="s">
        <v>222</v>
      </c>
    </row>
  </sheetData>
  <sheetProtection sheet="1"/>
  <mergeCells count="1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H46:J46"/>
    <mergeCell ref="B42:G42"/>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C29:E29"/>
    <mergeCell ref="F20:H20"/>
    <mergeCell ref="C6:E6"/>
    <mergeCell ref="C28:E28"/>
    <mergeCell ref="A24:B24"/>
    <mergeCell ref="I11:J11"/>
    <mergeCell ref="F25:H25"/>
    <mergeCell ref="C9:E9"/>
    <mergeCell ref="A17:K17"/>
    <mergeCell ref="A22:B22"/>
    <mergeCell ref="F23:H23"/>
    <mergeCell ref="F13:H13"/>
    <mergeCell ref="I26:J26"/>
    <mergeCell ref="F22:H22"/>
    <mergeCell ref="A7:B7"/>
    <mergeCell ref="I25:J25"/>
    <mergeCell ref="C23:E23"/>
    <mergeCell ref="I21:J21"/>
    <mergeCell ref="F19:H19"/>
    <mergeCell ref="I29:J29"/>
    <mergeCell ref="F21:H21"/>
    <mergeCell ref="A29:B29"/>
    <mergeCell ref="H36:J36"/>
    <mergeCell ref="I27:J27"/>
    <mergeCell ref="A23:B23"/>
    <mergeCell ref="C14:E14"/>
    <mergeCell ref="A13:B13"/>
    <mergeCell ref="H39:J39"/>
    <mergeCell ref="B36:G36"/>
    <mergeCell ref="F10:H10"/>
    <mergeCell ref="F14:H14"/>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21:B21"/>
    <mergeCell ref="A10:B10"/>
    <mergeCell ref="F9:H9"/>
    <mergeCell ref="C11:E11"/>
    <mergeCell ref="A33:J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2025-06-18T06:33:19Z</dcterms:modified>
</cp:coreProperties>
</file>