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etic-my.sharepoint.com/personal/mindaugas_brusokas_ignitis_lt/Documents/Desktop/PIRKIMAI/(2024-CP-5) Elektromobilių įkrovimo paslaugos/SUTARTYS/1 dalis/"/>
    </mc:Choice>
  </mc:AlternateContent>
  <xr:revisionPtr revIDLastSave="1" documentId="8_{210BC30D-6691-4BC1-9946-313E51676364}" xr6:coauthVersionLast="47" xr6:coauthVersionMax="47" xr10:uidLastSave="{32D9FAE8-76FE-443F-98EA-BDAD765509C5}"/>
  <bookViews>
    <workbookView xWindow="4035" yWindow="645" windowWidth="24420" windowHeight="14835" tabRatio="725" activeTab="1" xr2:uid="{DEEC6431-9326-450C-B4B2-084AA9F19250}"/>
  </bookViews>
  <sheets>
    <sheet name="I pirkimo objekto dalis" sheetId="1" r:id="rId1"/>
    <sheet name="Išnašos"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 l="1"/>
  <c r="G6" i="1" s="1"/>
  <c r="E8" i="1"/>
  <c r="Q8" i="1" s="1"/>
  <c r="E7" i="1"/>
  <c r="K7" i="1" s="1"/>
  <c r="I7" i="1" l="1"/>
  <c r="I8" i="1"/>
  <c r="W8" i="1"/>
  <c r="S7" i="1"/>
  <c r="M6" i="1"/>
  <c r="O8" i="1"/>
  <c r="W7" i="1"/>
  <c r="M7" i="1"/>
  <c r="G7" i="1"/>
  <c r="Q7" i="1"/>
  <c r="G8" i="1"/>
  <c r="S6" i="1"/>
  <c r="I6" i="1"/>
  <c r="S8" i="1"/>
  <c r="K6" i="1"/>
  <c r="O7" i="1"/>
  <c r="U8" i="1"/>
  <c r="U7" i="1"/>
  <c r="O6" i="1"/>
  <c r="U6" i="1"/>
  <c r="Q6" i="1"/>
  <c r="K8" i="1"/>
  <c r="W6" i="1"/>
  <c r="G9" i="1" l="1"/>
  <c r="W9" i="1" l="1"/>
  <c r="S9" i="1"/>
  <c r="O9" i="1"/>
  <c r="Q9" i="1"/>
  <c r="K9" i="1"/>
  <c r="M8" i="1"/>
  <c r="M9" i="1" s="1"/>
  <c r="U9" i="1" l="1"/>
  <c r="I9" i="1"/>
  <c r="C11" i="1" l="1"/>
</calcChain>
</file>

<file path=xl/sharedStrings.xml><?xml version="1.0" encoding="utf-8"?>
<sst xmlns="http://schemas.openxmlformats.org/spreadsheetml/2006/main" count="48" uniqueCount="38">
  <si>
    <t>Eil.Nr.</t>
  </si>
  <si>
    <t>Mato vnt.</t>
  </si>
  <si>
    <t>HLD Suma</t>
  </si>
  <si>
    <t xml:space="preserve"> ESO Suma </t>
  </si>
  <si>
    <t>GSC Suma</t>
  </si>
  <si>
    <t xml:space="preserve"> EUR be PVM:</t>
  </si>
  <si>
    <t>2 lentelė</t>
  </si>
  <si>
    <t>AB „Ignitis grupė“  (HLD) preliminarus kiekis Sutarties galiojimo laikotarpiu, mato vnt. (1 išnaša)</t>
  </si>
  <si>
    <t>AB „Energijos skirstymo operatorius“  (ESO) preliminarus kiekis Sutarties galiojimo laikotarpiu, vnt. (1 išnaša)</t>
  </si>
  <si>
    <t>AB „Ignitis grupės paslaugų centras“  (GSC) preliminarus kiekis Sutarties galiojimo laikotarpiu, vnt. (1 išnaša)</t>
  </si>
  <si>
    <t>(1) Nurodytas preliminarus Pirkimo objekto kiekis, skirtas tik pasiūlymų vertinimui. Pirkėjas neįsipareigoja nupirkti viso nurodyto kiekio ar bet kokios jo dalies. Sutarties vykdymo laikotarpiu Pirkėjas atsiskaitys už faktiškai per praėjusį mėnesį suteiktas Paslaugas.</t>
  </si>
  <si>
    <t>KKJ Suma</t>
  </si>
  <si>
    <t>1 lentelė</t>
  </si>
  <si>
    <t>REH Suma</t>
  </si>
  <si>
    <t>I pirkimo objekto dalis - Elektromobilių įkrovimo paslaugos visoje Lietuvoje</t>
  </si>
  <si>
    <t>kWh</t>
  </si>
  <si>
    <t>AB „Ignitis gamyba“ (GEN) preliminarus kiekis Sutarties galiojimo laikotarpiu, mato vnt. (1 išnaša)</t>
  </si>
  <si>
    <t>GEN Suma</t>
  </si>
  <si>
    <t>VKJ Suma</t>
  </si>
  <si>
    <t>GOP Suma</t>
  </si>
  <si>
    <t>EMA Suma</t>
  </si>
  <si>
    <t>UAB "Ignitis renewables" (REH) preliminarus kiekis sutarties galiojimo laikotarpiu, mato vnt. (1 išnaša)</t>
  </si>
  <si>
    <t>UAB „Gamybos optimizavimas“ (GOP) preliminarus kiekis sutarties galiojimo laikotarpiu, mato vnt. (1 išnaša)</t>
  </si>
  <si>
    <t>UAB Vilniaus kogeneracinė jėgainė (VKJ) preliminarus kiekis sutarties galiojimo laikotarpiu, mato vnt. (1 išnaša)</t>
  </si>
  <si>
    <t>UAB Kauno kogeneracinė jėgainė (KKJ) preliminarus kiekis sutarties galiojimo laikotarpiu, mato vnt. (1 išnaša)</t>
  </si>
  <si>
    <t>UAB Elektroninių mokėjimų agentūra (EMA) preliminarus kiekis Sutarties galiojimo laikotarpiu, mato vnt. (1 išnaša)</t>
  </si>
  <si>
    <r>
      <t xml:space="preserve">(3) Pasiūlymo kaina EUR be PVM (nurodoma ne daugiau kaip dviejų skaičių po kablelio tikslumu) turi apimti visas išlaidas, visus mokesčius, išskyrus PVM mokestį, mokėtinus pagal galiojančius Lietuvos Respublikos įstatymus. Pasiūlymo kaina EUR be PVM </t>
    </r>
    <r>
      <rPr>
        <b/>
        <sz val="11"/>
        <color theme="1"/>
        <rFont val="Calibri"/>
        <family val="2"/>
        <charset val="186"/>
        <scheme val="minor"/>
      </rPr>
      <t>bus naudojama tik pasiūlymų vertinimui,</t>
    </r>
    <r>
      <rPr>
        <sz val="11"/>
        <color theme="1"/>
        <rFont val="Calibri"/>
        <family val="2"/>
        <charset val="186"/>
        <scheme val="minor"/>
      </rPr>
      <t xml:space="preserve"> kiekviena Pirkėjo įmonė sudarys su atitinkamoje pirkimo objekto dalyje Laimėjusiu tiekėju sutartį už sumą, nurodytą Techninės specifikacijos </t>
    </r>
    <r>
      <rPr>
        <sz val="11"/>
        <rFont val="Calibri"/>
        <family val="2"/>
        <charset val="186"/>
        <scheme val="minor"/>
      </rPr>
      <t>3.1. punkte.</t>
    </r>
  </si>
  <si>
    <r>
      <t xml:space="preserve">(4) Paslaugų apimtys nustatytos pagal 2021 m. kovo 23 d. Lietuvos Respublikos Alternatyvių degalų įstatymą Nr, XIV-196:
</t>
    </r>
    <r>
      <rPr>
        <b/>
        <sz val="11"/>
        <color theme="1"/>
        <rFont val="Calibri"/>
        <family val="2"/>
        <charset val="186"/>
        <scheme val="minor"/>
      </rPr>
      <t>Elektromobilių įprastos galios įkrovimo prieiga</t>
    </r>
    <r>
      <rPr>
        <sz val="11"/>
        <color theme="1"/>
        <rFont val="Calibri"/>
        <family val="2"/>
        <charset val="186"/>
        <scheme val="minor"/>
      </rPr>
      <t xml:space="preserve"> – elektromobilių įkrovimo prieiga, kurios elektromobiliui perduodama elektrinė galia yra ne didesnė kaip 22 kW.
</t>
    </r>
    <r>
      <rPr>
        <b/>
        <sz val="11"/>
        <rFont val="Calibri"/>
        <family val="2"/>
        <charset val="186"/>
        <scheme val="minor"/>
      </rPr>
      <t>Elektromobilių vidutinės galios įkrovimo prieiga</t>
    </r>
    <r>
      <rPr>
        <sz val="11"/>
        <color theme="1"/>
        <rFont val="Calibri"/>
        <family val="2"/>
        <charset val="186"/>
        <scheme val="minor"/>
      </rPr>
      <t xml:space="preserve"> – elektromobilių įkrovimo prieiga, kurios elektromobiliui perduodama elektrinė galia yra didesnė kaip 22 kW, bet ne didesnė kaip 49 kW.
</t>
    </r>
    <r>
      <rPr>
        <b/>
        <sz val="11"/>
        <color theme="1"/>
        <rFont val="Calibri"/>
        <family val="2"/>
        <charset val="186"/>
        <scheme val="minor"/>
      </rPr>
      <t>Elektromobilių didelės galios įkrovimo prieiga</t>
    </r>
    <r>
      <rPr>
        <sz val="11"/>
        <color theme="1"/>
        <rFont val="Calibri"/>
        <family val="2"/>
        <charset val="186"/>
        <scheme val="minor"/>
      </rPr>
      <t xml:space="preserve"> – elektromobilių įkrovimo prieiga, kurios elektromobiliui perduodama elektrinė galia yra didesnė kaip 49 kW, bet ne didesnė kaip 149 kW.
</t>
    </r>
    <r>
      <rPr>
        <b/>
        <sz val="11"/>
        <color theme="1"/>
        <rFont val="Calibri"/>
        <family val="2"/>
        <charset val="186"/>
        <scheme val="minor"/>
      </rPr>
      <t>Elektromobilių labai didelės galios įkrovimo prieiga</t>
    </r>
    <r>
      <rPr>
        <sz val="11"/>
        <color theme="1"/>
        <rFont val="Calibri"/>
        <family val="2"/>
        <charset val="186"/>
        <scheme val="minor"/>
      </rPr>
      <t xml:space="preserve"> – elektromobilių įkrovimo prieiga, kurios elektromobiliui perduodama elektrinė galia yra didesnė kaip 149 kW.</t>
    </r>
  </si>
  <si>
    <r>
      <t xml:space="preserve">Vieno mato vieneto </t>
    </r>
    <r>
      <rPr>
        <b/>
        <u/>
        <sz val="12"/>
        <rFont val="Arial"/>
        <family val="2"/>
        <charset val="186"/>
      </rPr>
      <t>įkainis su nuolaida</t>
    </r>
    <r>
      <rPr>
        <b/>
        <sz val="12"/>
        <rFont val="Arial"/>
        <family val="2"/>
        <charset val="186"/>
      </rPr>
      <t xml:space="preserve"> EUR be PVM (naudojamas tik pasiūlymų vertinimui) </t>
    </r>
  </si>
  <si>
    <t>(2) Nurodyta nuolaida (EUR be PVM) turės būti taikoma nurodytų Paslaugų įkainiams visame Paslaugų teikėjo įkrovimo paslaugų tinkle.  Nuolaida gali būti pateikiama nurodant du arba tris skaičius po kablelio.</t>
  </si>
  <si>
    <r>
      <t>Itin greito įkrovimo paslauga (labai didelės galios)</t>
    </r>
    <r>
      <rPr>
        <sz val="12"/>
        <rFont val="Arial"/>
        <family val="2"/>
        <charset val="186"/>
      </rPr>
      <t xml:space="preserve"> nuolatinės srovės (DC), didesnės kaip 149 kW galios stotelėse</t>
    </r>
  </si>
  <si>
    <r>
      <t xml:space="preserve">(5) Vieno mato vieneto įkainis (2024-12-05 d.) EUR be PVM yra skirtas tik Tiekėjų pasiūlymų vertinimui ir į sutartį įrašomas nebus. </t>
    </r>
    <r>
      <rPr>
        <b/>
        <sz val="11"/>
        <color theme="1"/>
        <rFont val="Calibri"/>
        <family val="2"/>
        <charset val="186"/>
        <scheme val="minor"/>
      </rPr>
      <t xml:space="preserve">Jei įkrovimo paslaugos  įkainis 2024 m. gruodžio 5 d. skirtingose Tiekėjo tinklo stotelėse ir/ar tam tikromis valandomis buvo skirtingas, prašome įrašyti vidurkį ir </t>
    </r>
    <r>
      <rPr>
        <b/>
        <u/>
        <sz val="11"/>
        <color theme="1"/>
        <rFont val="Calibri"/>
        <family val="2"/>
        <charset val="186"/>
        <scheme val="minor"/>
      </rPr>
      <t>pateikti vidurkio apskaičiavimą bei 2024 m. gruodžio 5 d.  įkainių galiojimą įrodančius dokumentus, pvz.: elektronines ataskaitas.</t>
    </r>
  </si>
  <si>
    <t>Vieno mato vieneto įkainis (2024-12-05 d.) EUR be PVM (naudojamas tik pasiūlymų vertinimui) 
(žr. 5 išnašą)</t>
  </si>
  <si>
    <t>Elektromobilių įkrovimo paslaugų įkainiams Paslaugų teikėjo tinkle taikoma nuolaida EUR be PVM (žr. 2 išnašą)</t>
  </si>
  <si>
    <t>Pasiūlymo kaina (EUR be PVM) (žr. 3 išnašą)</t>
  </si>
  <si>
    <t>Paslaugos apimtys (žr. 4 išnašą)</t>
  </si>
  <si>
    <t>Lėto įkrovimo paslauga (įprastos galios) kintamos srovės (AC), ne didesnės kaip (ar lygias) 22 kW galios stotelėse</t>
  </si>
  <si>
    <t>Greito įkrovimo paslauga (didelės galios) nuolatinės srovės (DC), didesnės kaip 49 kW, bet ne didesnės kaip (ar lygias) 149 kW galios stotelėse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</si>
</sst>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Red]#,##0.000"/>
    <numFmt numFmtId="165" formatCode="0.000"/>
  </numFmts>
  <fonts count="16" x14ac:knownFonts="1">
    <font>
      <sz val="11"/>
      <color theme="1"/>
      <name val="Calibri"/>
      <family val="2"/>
      <charset val="186"/>
      <scheme val="minor"/>
    </font>
    <font>
      <sz val="12"/>
      <color theme="1"/>
      <name val="Arial"/>
      <family val="2"/>
      <charset val="186"/>
    </font>
    <font>
      <b/>
      <sz val="12"/>
      <color theme="1"/>
      <name val="Arial"/>
      <family val="2"/>
      <charset val="186"/>
    </font>
    <font>
      <sz val="10"/>
      <color theme="1"/>
      <name val="Arial"/>
      <family val="2"/>
      <charset val="186"/>
    </font>
    <font>
      <sz val="10"/>
      <color rgb="FF000000"/>
      <name val="Arial"/>
      <family val="2"/>
      <charset val="186"/>
    </font>
    <font>
      <sz val="11"/>
      <color theme="1"/>
      <name val="Calibri"/>
      <family val="2"/>
      <charset val="186"/>
      <scheme val="minor"/>
    </font>
    <font>
      <b/>
      <sz val="11"/>
      <color theme="1"/>
      <name val="Calibri"/>
      <family val="2"/>
      <charset val="186"/>
      <scheme val="minor"/>
    </font>
    <font>
      <b/>
      <i/>
      <sz val="12"/>
      <color theme="1"/>
      <name val="Arial"/>
      <family val="2"/>
      <charset val="186"/>
    </font>
    <font>
      <b/>
      <sz val="12"/>
      <name val="Arial"/>
      <family val="2"/>
      <charset val="186"/>
    </font>
    <font>
      <b/>
      <u/>
      <sz val="12"/>
      <name val="Arial"/>
      <family val="2"/>
      <charset val="186"/>
    </font>
    <font>
      <b/>
      <sz val="11"/>
      <name val="Calibri"/>
      <family val="2"/>
      <charset val="186"/>
      <scheme val="minor"/>
    </font>
    <font>
      <b/>
      <sz val="14"/>
      <color theme="1"/>
      <name val="Calibri"/>
      <family val="2"/>
      <charset val="186"/>
      <scheme val="minor"/>
    </font>
    <font>
      <sz val="12"/>
      <color rgb="FFFF0000"/>
      <name val="Arial"/>
      <family val="2"/>
      <charset val="186"/>
    </font>
    <font>
      <sz val="11"/>
      <name val="Calibri"/>
      <family val="2"/>
      <charset val="186"/>
      <scheme val="minor"/>
    </font>
    <font>
      <sz val="12"/>
      <name val="Arial"/>
      <family val="2"/>
      <charset val="186"/>
    </font>
    <font>
      <b/>
      <u/>
      <sz val="11"/>
      <color theme="1"/>
      <name val="Calibri"/>
      <family val="2"/>
      <charset val="186"/>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1">
    <xf numFmtId="0" fontId="0" fillId="0" borderId="0"/>
  </cellStyleXfs>
  <cellXfs count="42">
    <xf numFmtId="0" fontId="0" fillId="0" borderId="0" xfId="0"/>
    <xf numFmtId="0" fontId="2" fillId="0" borderId="0" xfId="0" applyFont="1" applyProtection="1">
      <protection locked="0"/>
    </xf>
    <xf numFmtId="0" fontId="1" fillId="0" borderId="0" xfId="0" applyFont="1" applyProtection="1">
      <protection locked="0"/>
    </xf>
    <xf numFmtId="0" fontId="1" fillId="0" borderId="0" xfId="0" applyFont="1" applyAlignment="1" applyProtection="1">
      <alignment wrapText="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1" fillId="0" borderId="3" xfId="0" applyFont="1" applyBorder="1" applyAlignment="1" applyProtection="1">
      <alignment horizontal="center" vertical="center"/>
      <protection locked="0"/>
    </xf>
    <xf numFmtId="2" fontId="8" fillId="0" borderId="2"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wrapText="1"/>
      <protection locked="0"/>
    </xf>
    <xf numFmtId="2" fontId="2" fillId="0" borderId="1" xfId="0" applyNumberFormat="1" applyFont="1" applyBorder="1" applyAlignment="1" applyProtection="1">
      <alignment wrapText="1"/>
      <protection locked="0"/>
    </xf>
    <xf numFmtId="3" fontId="3" fillId="0" borderId="0" xfId="0" applyNumberFormat="1" applyFont="1" applyProtection="1">
      <protection locked="0"/>
    </xf>
    <xf numFmtId="3" fontId="4" fillId="0" borderId="0" xfId="0" applyNumberFormat="1" applyFont="1" applyProtection="1">
      <protection locked="0"/>
    </xf>
    <xf numFmtId="0" fontId="2" fillId="2" borderId="1" xfId="0" applyFont="1" applyFill="1" applyBorder="1" applyAlignment="1" applyProtection="1">
      <alignment horizontal="center" vertical="center" wrapText="1"/>
      <protection locked="0"/>
    </xf>
    <xf numFmtId="0" fontId="12" fillId="0" borderId="0" xfId="0" applyFont="1" applyAlignment="1" applyProtection="1">
      <alignment wrapText="1"/>
      <protection locked="0"/>
    </xf>
    <xf numFmtId="0" fontId="1" fillId="0" borderId="0" xfId="0" applyFont="1" applyAlignment="1" applyProtection="1">
      <alignment horizontal="right" wrapText="1"/>
      <protection locked="0"/>
    </xf>
    <xf numFmtId="0" fontId="2" fillId="0" borderId="1" xfId="0" applyFont="1" applyBorder="1" applyAlignment="1" applyProtection="1">
      <alignment horizontal="right" wrapText="1"/>
      <protection locked="0"/>
    </xf>
    <xf numFmtId="164" fontId="1" fillId="0" borderId="1" xfId="0" applyNumberFormat="1" applyFont="1" applyBorder="1" applyAlignment="1" applyProtection="1">
      <alignment horizontal="center" vertical="center" wrapText="1"/>
      <protection locked="0"/>
    </xf>
    <xf numFmtId="2" fontId="8" fillId="0" borderId="2"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 fillId="0" borderId="1" xfId="0" applyFont="1" applyBorder="1" applyAlignment="1" applyProtection="1">
      <alignment wrapText="1"/>
    </xf>
    <xf numFmtId="165" fontId="2" fillId="0" borderId="1" xfId="0" applyNumberFormat="1" applyFont="1" applyBorder="1" applyAlignment="1" applyProtection="1">
      <alignment horizontal="center" vertical="center"/>
      <protection locked="0"/>
    </xf>
    <xf numFmtId="164" fontId="1" fillId="0" borderId="1" xfId="0" applyNumberFormat="1" applyFont="1" applyBorder="1" applyAlignment="1" applyProtection="1">
      <alignment horizontal="center" vertical="center" wrapText="1"/>
      <protection hidden="1"/>
    </xf>
    <xf numFmtId="3" fontId="1" fillId="0" borderId="1" xfId="0" applyNumberFormat="1" applyFont="1" applyBorder="1" applyAlignment="1" applyProtection="1">
      <alignment horizontal="center" vertical="center" wrapText="1"/>
      <protection hidden="1"/>
    </xf>
    <xf numFmtId="2" fontId="1" fillId="0" borderId="1" xfId="0" applyNumberFormat="1" applyFont="1" applyBorder="1" applyAlignment="1" applyProtection="1">
      <alignment horizontal="center" vertical="center" wrapText="1"/>
      <protection hidden="1"/>
    </xf>
    <xf numFmtId="3" fontId="1" fillId="0" borderId="1" xfId="0" applyNumberFormat="1" applyFont="1" applyBorder="1" applyAlignment="1" applyProtection="1">
      <alignment horizontal="center" vertical="center"/>
      <protection hidden="1"/>
    </xf>
    <xf numFmtId="0" fontId="1"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2" fontId="2" fillId="0" borderId="1" xfId="0" applyNumberFormat="1" applyFont="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11" fillId="0" borderId="0" xfId="0" applyFont="1" applyAlignment="1" applyProtection="1">
      <alignment horizontal="center" vertical="center" wrapText="1"/>
      <protection locked="0"/>
    </xf>
    <xf numFmtId="0" fontId="10" fillId="0" borderId="0" xfId="0" applyFont="1" applyAlignment="1">
      <alignment horizontal="left" wrapText="1"/>
    </xf>
    <xf numFmtId="0" fontId="0"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EB5F-FD6A-4782-8807-0DE6B09CB464}">
  <dimension ref="A1:Y51"/>
  <sheetViews>
    <sheetView zoomScale="70" zoomScaleNormal="70" workbookViewId="0">
      <selection activeCell="B15" sqref="B15"/>
    </sheetView>
  </sheetViews>
  <sheetFormatPr defaultColWidth="9.140625" defaultRowHeight="15" x14ac:dyDescent="0.25"/>
  <cols>
    <col min="1" max="1" width="13.7109375" style="5" customWidth="1"/>
    <col min="2" max="2" width="65.28515625" style="5" customWidth="1"/>
    <col min="3" max="3" width="17.7109375" style="5" customWidth="1"/>
    <col min="4" max="4" width="23.85546875" style="5" customWidth="1"/>
    <col min="5" max="5" width="22.85546875" style="5" customWidth="1"/>
    <col min="6" max="14" width="17.7109375" style="5" customWidth="1"/>
    <col min="15" max="15" width="19.28515625" style="6" customWidth="1"/>
    <col min="16" max="16" width="17" style="6" customWidth="1"/>
    <col min="17" max="17" width="18" style="6" customWidth="1"/>
    <col min="18" max="18" width="19.85546875" style="6" customWidth="1"/>
    <col min="19" max="19" width="16.28515625" style="6" customWidth="1"/>
    <col min="20" max="20" width="19.28515625" style="6" customWidth="1"/>
    <col min="21" max="21" width="14.7109375" style="6" customWidth="1"/>
    <col min="22" max="22" width="16.7109375" style="6" customWidth="1"/>
    <col min="23" max="23" width="15.28515625" style="6" customWidth="1"/>
    <col min="24" max="16384" width="9.140625" style="6"/>
  </cols>
  <sheetData>
    <row r="1" spans="1:25" ht="32.25" customHeight="1" x14ac:dyDescent="0.25">
      <c r="A1" s="35" t="s">
        <v>14</v>
      </c>
      <c r="B1" s="35"/>
      <c r="C1" s="35"/>
      <c r="D1" s="35"/>
    </row>
    <row r="2" spans="1:25" ht="30" customHeight="1" x14ac:dyDescent="0.25">
      <c r="B2" s="34"/>
      <c r="C2" s="34"/>
      <c r="D2" s="3"/>
      <c r="E2" s="3"/>
      <c r="F2" s="3"/>
      <c r="G2" s="3"/>
      <c r="H2" s="3"/>
      <c r="I2" s="3"/>
      <c r="J2" s="3"/>
      <c r="K2" s="3"/>
      <c r="L2" s="3"/>
      <c r="M2" s="3"/>
      <c r="N2" s="3"/>
      <c r="O2" s="2"/>
      <c r="P2" s="2"/>
    </row>
    <row r="3" spans="1:25" ht="16.5" thickBot="1" x14ac:dyDescent="0.3">
      <c r="A3" s="3"/>
      <c r="B3" s="2" t="s">
        <v>12</v>
      </c>
      <c r="C3" s="3"/>
      <c r="D3" s="3"/>
      <c r="E3" s="3"/>
      <c r="F3" s="3"/>
      <c r="G3" s="3"/>
      <c r="H3" s="3"/>
      <c r="I3" s="3"/>
      <c r="J3" s="3"/>
      <c r="K3" s="3"/>
      <c r="L3" s="3"/>
      <c r="M3" s="3"/>
      <c r="N3" s="3"/>
      <c r="O3" s="2"/>
      <c r="P3" s="2"/>
    </row>
    <row r="4" spans="1:25" ht="173.25" x14ac:dyDescent="0.25">
      <c r="A4" s="4" t="s">
        <v>0</v>
      </c>
      <c r="B4" s="4" t="s">
        <v>35</v>
      </c>
      <c r="C4" s="4" t="s">
        <v>1</v>
      </c>
      <c r="D4" s="8" t="s">
        <v>32</v>
      </c>
      <c r="E4" s="19" t="s">
        <v>28</v>
      </c>
      <c r="F4" s="20" t="s">
        <v>7</v>
      </c>
      <c r="G4" s="20" t="s">
        <v>2</v>
      </c>
      <c r="H4" s="20" t="s">
        <v>16</v>
      </c>
      <c r="I4" s="20" t="s">
        <v>17</v>
      </c>
      <c r="J4" s="20" t="s">
        <v>8</v>
      </c>
      <c r="K4" s="20" t="s">
        <v>3</v>
      </c>
      <c r="L4" s="20" t="s">
        <v>9</v>
      </c>
      <c r="M4" s="20" t="s">
        <v>4</v>
      </c>
      <c r="N4" s="20" t="s">
        <v>23</v>
      </c>
      <c r="O4" s="20" t="s">
        <v>18</v>
      </c>
      <c r="P4" s="20" t="s">
        <v>24</v>
      </c>
      <c r="Q4" s="20" t="s">
        <v>11</v>
      </c>
      <c r="R4" s="20" t="s">
        <v>22</v>
      </c>
      <c r="S4" s="21" t="s">
        <v>19</v>
      </c>
      <c r="T4" s="20" t="s">
        <v>25</v>
      </c>
      <c r="U4" s="20" t="s">
        <v>20</v>
      </c>
      <c r="V4" s="20" t="s">
        <v>21</v>
      </c>
      <c r="W4" s="21" t="s">
        <v>13</v>
      </c>
      <c r="X4" s="2"/>
      <c r="Y4" s="2"/>
    </row>
    <row r="5" spans="1:25" ht="15.75" x14ac:dyDescent="0.25">
      <c r="A5" s="10"/>
      <c r="B5" s="10"/>
      <c r="C5" s="10"/>
      <c r="D5" s="10"/>
      <c r="E5" s="22"/>
      <c r="F5" s="22"/>
      <c r="G5" s="22"/>
      <c r="H5" s="22"/>
      <c r="I5" s="22"/>
      <c r="J5" s="22"/>
      <c r="K5" s="22"/>
      <c r="L5" s="22"/>
      <c r="M5" s="22"/>
      <c r="N5" s="22"/>
      <c r="O5" s="22"/>
      <c r="P5" s="22"/>
      <c r="Q5" s="22"/>
      <c r="R5" s="22"/>
      <c r="S5" s="22"/>
      <c r="T5" s="22"/>
      <c r="U5" s="22"/>
      <c r="V5" s="22"/>
      <c r="W5" s="22"/>
      <c r="X5" s="2"/>
      <c r="Y5" s="2"/>
    </row>
    <row r="6" spans="1:25" ht="58.15" customHeight="1" x14ac:dyDescent="0.25">
      <c r="A6" s="9">
        <v>1</v>
      </c>
      <c r="B6" s="9" t="s">
        <v>36</v>
      </c>
      <c r="C6" s="9" t="s">
        <v>15</v>
      </c>
      <c r="D6" s="18">
        <v>0.28899999999999998</v>
      </c>
      <c r="E6" s="24">
        <f>D6-B16</f>
        <v>0.22299999999999998</v>
      </c>
      <c r="F6" s="25">
        <v>8333</v>
      </c>
      <c r="G6" s="26">
        <f>E6*F6</f>
        <v>1858.2589999999998</v>
      </c>
      <c r="H6" s="25">
        <v>33333</v>
      </c>
      <c r="I6" s="26">
        <f>E6*H6</f>
        <v>7433.2589999999991</v>
      </c>
      <c r="J6" s="25">
        <v>1733333</v>
      </c>
      <c r="K6" s="26">
        <f>E6*J6</f>
        <v>386533.25899999996</v>
      </c>
      <c r="L6" s="25">
        <v>33333</v>
      </c>
      <c r="M6" s="26">
        <f>E6*L6</f>
        <v>7433.2589999999991</v>
      </c>
      <c r="N6" s="25">
        <v>4833</v>
      </c>
      <c r="O6" s="26">
        <f>E6*N6</f>
        <v>1077.7589999999998</v>
      </c>
      <c r="P6" s="25">
        <v>4833</v>
      </c>
      <c r="Q6" s="26">
        <f>E6*P6</f>
        <v>1077.7589999999998</v>
      </c>
      <c r="R6" s="25">
        <v>3333</v>
      </c>
      <c r="S6" s="26">
        <f>E6*R6</f>
        <v>743.2589999999999</v>
      </c>
      <c r="T6" s="25">
        <v>3333</v>
      </c>
      <c r="U6" s="26">
        <f>E6*T6</f>
        <v>743.2589999999999</v>
      </c>
      <c r="V6" s="25">
        <v>4833</v>
      </c>
      <c r="W6" s="26">
        <f>E6*V6</f>
        <v>1077.7589999999998</v>
      </c>
      <c r="X6" s="2"/>
      <c r="Y6" s="2"/>
    </row>
    <row r="7" spans="1:25" ht="59.45" customHeight="1" x14ac:dyDescent="0.25">
      <c r="A7" s="9">
        <v>2</v>
      </c>
      <c r="B7" s="9" t="s">
        <v>37</v>
      </c>
      <c r="C7" s="9" t="s">
        <v>15</v>
      </c>
      <c r="D7" s="18">
        <v>0.314</v>
      </c>
      <c r="E7" s="24">
        <f>D7-B16</f>
        <v>0.248</v>
      </c>
      <c r="F7" s="27">
        <v>31250</v>
      </c>
      <c r="G7" s="26">
        <f>E7*F7</f>
        <v>7750</v>
      </c>
      <c r="H7" s="27">
        <v>125000</v>
      </c>
      <c r="I7" s="26">
        <f>E7*H7</f>
        <v>31000</v>
      </c>
      <c r="J7" s="25">
        <v>6500000</v>
      </c>
      <c r="K7" s="26">
        <f>E7*J7</f>
        <v>1612000</v>
      </c>
      <c r="L7" s="27">
        <v>125000</v>
      </c>
      <c r="M7" s="26">
        <f>E7*L7</f>
        <v>31000</v>
      </c>
      <c r="N7" s="25">
        <v>18125</v>
      </c>
      <c r="O7" s="26">
        <f>E7*N7</f>
        <v>4495</v>
      </c>
      <c r="P7" s="25">
        <v>18125</v>
      </c>
      <c r="Q7" s="26">
        <f t="shared" ref="Q7:Q8" si="0">E7*P7</f>
        <v>4495</v>
      </c>
      <c r="R7" s="25">
        <v>12500</v>
      </c>
      <c r="S7" s="26">
        <f t="shared" ref="S7:S8" si="1">E7*R7</f>
        <v>3100</v>
      </c>
      <c r="T7" s="25">
        <v>12500</v>
      </c>
      <c r="U7" s="26">
        <f t="shared" ref="U7:U8" si="2">E7*T7</f>
        <v>3100</v>
      </c>
      <c r="V7" s="25">
        <v>18125</v>
      </c>
      <c r="W7" s="26">
        <f t="shared" ref="W7:W8" si="3">E7*V7</f>
        <v>4495</v>
      </c>
      <c r="X7" s="2"/>
      <c r="Y7" s="2"/>
    </row>
    <row r="8" spans="1:25" ht="57" customHeight="1" x14ac:dyDescent="0.25">
      <c r="A8" s="9">
        <v>3</v>
      </c>
      <c r="B8" s="9" t="s">
        <v>30</v>
      </c>
      <c r="C8" s="9" t="s">
        <v>15</v>
      </c>
      <c r="D8" s="18">
        <v>0.371</v>
      </c>
      <c r="E8" s="24">
        <f>D8-B16</f>
        <v>0.30499999999999999</v>
      </c>
      <c r="F8" s="25">
        <v>32895</v>
      </c>
      <c r="G8" s="26">
        <f>E8*F8</f>
        <v>10032.975</v>
      </c>
      <c r="H8" s="25">
        <v>131579</v>
      </c>
      <c r="I8" s="26">
        <f>E8*H8</f>
        <v>40131.595000000001</v>
      </c>
      <c r="J8" s="25">
        <v>6842105</v>
      </c>
      <c r="K8" s="26">
        <f>E8*J8</f>
        <v>2086842.0249999999</v>
      </c>
      <c r="L8" s="25">
        <v>131579</v>
      </c>
      <c r="M8" s="26">
        <f>E8*L8</f>
        <v>40131.595000000001</v>
      </c>
      <c r="N8" s="25">
        <v>19079</v>
      </c>
      <c r="O8" s="26">
        <f t="shared" ref="O8" si="4">E8*N8</f>
        <v>5819.0950000000003</v>
      </c>
      <c r="P8" s="25">
        <v>19079</v>
      </c>
      <c r="Q8" s="26">
        <f t="shared" si="0"/>
        <v>5819.0950000000003</v>
      </c>
      <c r="R8" s="25">
        <v>13158</v>
      </c>
      <c r="S8" s="26">
        <f t="shared" si="1"/>
        <v>4013.19</v>
      </c>
      <c r="T8" s="25">
        <v>13158</v>
      </c>
      <c r="U8" s="26">
        <f t="shared" si="2"/>
        <v>4013.19</v>
      </c>
      <c r="V8" s="25">
        <v>19079</v>
      </c>
      <c r="W8" s="26">
        <f t="shared" si="3"/>
        <v>5819.0950000000003</v>
      </c>
      <c r="X8" s="2"/>
      <c r="Y8" s="2"/>
    </row>
    <row r="9" spans="1:25" ht="26.25" customHeight="1" x14ac:dyDescent="0.25">
      <c r="A9" s="9"/>
      <c r="B9" s="9"/>
      <c r="C9" s="9"/>
      <c r="D9" s="9"/>
      <c r="E9" s="28"/>
      <c r="F9" s="29" t="s">
        <v>5</v>
      </c>
      <c r="G9" s="26">
        <f>SUM(G6:G8)</f>
        <v>19641.234</v>
      </c>
      <c r="H9" s="29" t="s">
        <v>5</v>
      </c>
      <c r="I9" s="26">
        <f>SUM(I6:I8)</f>
        <v>78564.853999999992</v>
      </c>
      <c r="J9" s="30" t="s">
        <v>5</v>
      </c>
      <c r="K9" s="26">
        <f>SUM(K6:K8)</f>
        <v>4085375.284</v>
      </c>
      <c r="L9" s="30" t="s">
        <v>5</v>
      </c>
      <c r="M9" s="26">
        <f>SUM(M6:M8)</f>
        <v>78564.853999999992</v>
      </c>
      <c r="N9" s="30" t="s">
        <v>5</v>
      </c>
      <c r="O9" s="26">
        <f>SUM(O6:O8)</f>
        <v>11391.853999999999</v>
      </c>
      <c r="P9" s="30" t="s">
        <v>5</v>
      </c>
      <c r="Q9" s="26">
        <f>SUM(Q6:Q8)</f>
        <v>11391.853999999999</v>
      </c>
      <c r="R9" s="30" t="s">
        <v>5</v>
      </c>
      <c r="S9" s="26">
        <f>SUM(S6:S8)</f>
        <v>7856.4490000000005</v>
      </c>
      <c r="T9" s="30" t="s">
        <v>5</v>
      </c>
      <c r="U9" s="26">
        <f>SUM(U6:U8)</f>
        <v>7856.4490000000005</v>
      </c>
      <c r="V9" s="30" t="s">
        <v>5</v>
      </c>
      <c r="W9" s="26">
        <f>SUM(W6:W8)</f>
        <v>11391.853999999999</v>
      </c>
      <c r="X9" s="2"/>
      <c r="Y9" s="2"/>
    </row>
    <row r="10" spans="1:25" ht="15.75" x14ac:dyDescent="0.25">
      <c r="A10" s="3"/>
      <c r="B10" s="3"/>
      <c r="C10" s="3"/>
      <c r="D10" s="3"/>
      <c r="E10" s="3"/>
      <c r="F10" s="3"/>
      <c r="G10" s="3"/>
      <c r="H10" s="3"/>
      <c r="I10" s="3"/>
      <c r="J10" s="3"/>
      <c r="K10" s="3"/>
      <c r="L10" s="3"/>
      <c r="M10" s="3"/>
      <c r="N10" s="3"/>
      <c r="O10" s="2"/>
      <c r="P10" s="2"/>
    </row>
    <row r="11" spans="1:25" ht="24" customHeight="1" x14ac:dyDescent="0.25">
      <c r="A11" s="3"/>
      <c r="B11" s="17" t="s">
        <v>34</v>
      </c>
      <c r="C11" s="11">
        <f>SUM(G9,I9,K9,M9,O9,Q9,S9,U9,W9)</f>
        <v>4312034.6860000007</v>
      </c>
      <c r="D11" s="3"/>
      <c r="E11" s="12"/>
      <c r="F11" s="3"/>
      <c r="G11" s="12"/>
      <c r="H11" s="3"/>
      <c r="I11" s="12"/>
      <c r="J11" s="3"/>
      <c r="K11" s="12"/>
      <c r="L11" s="3"/>
      <c r="M11" s="13"/>
      <c r="N11" s="3"/>
      <c r="O11" s="2"/>
      <c r="P11" s="2"/>
    </row>
    <row r="12" spans="1:25" ht="14.25" customHeight="1" x14ac:dyDescent="0.25">
      <c r="A12" s="3"/>
      <c r="B12" s="33"/>
      <c r="C12" s="33"/>
      <c r="D12" s="3"/>
      <c r="E12" s="3"/>
      <c r="F12" s="3"/>
      <c r="G12" s="3"/>
      <c r="H12" s="3"/>
      <c r="I12" s="3"/>
      <c r="J12" s="3"/>
      <c r="K12" s="3"/>
      <c r="L12" s="3"/>
      <c r="M12" s="3"/>
      <c r="N12" s="3"/>
      <c r="O12" s="2"/>
      <c r="P12" s="2"/>
    </row>
    <row r="13" spans="1:25" ht="15.75" x14ac:dyDescent="0.25">
      <c r="A13" s="3"/>
      <c r="B13" s="3"/>
      <c r="C13" s="3"/>
      <c r="D13" s="3"/>
      <c r="E13" s="3"/>
      <c r="F13" s="3"/>
      <c r="G13" s="3"/>
      <c r="H13" s="3"/>
      <c r="I13" s="3"/>
      <c r="J13" s="3"/>
      <c r="K13" s="3"/>
      <c r="L13" s="3"/>
      <c r="M13" s="3"/>
      <c r="N13" s="3"/>
      <c r="O13" s="2"/>
      <c r="P13" s="2"/>
    </row>
    <row r="14" spans="1:25" ht="15.75" x14ac:dyDescent="0.25">
      <c r="A14" s="1"/>
      <c r="B14" s="2" t="s">
        <v>6</v>
      </c>
      <c r="C14" s="3"/>
      <c r="D14" s="3"/>
      <c r="E14" s="3"/>
      <c r="F14" s="3"/>
      <c r="G14" s="3"/>
      <c r="H14" s="3"/>
      <c r="I14" s="3"/>
      <c r="J14" s="3"/>
      <c r="K14" s="3"/>
      <c r="L14" s="3"/>
      <c r="M14" s="3"/>
      <c r="N14" s="3"/>
      <c r="O14" s="2"/>
      <c r="P14" s="2"/>
    </row>
    <row r="15" spans="1:25" ht="51" customHeight="1" x14ac:dyDescent="0.25">
      <c r="A15" s="31"/>
      <c r="B15" s="14" t="s">
        <v>33</v>
      </c>
      <c r="C15" s="3"/>
      <c r="D15" s="3"/>
      <c r="E15" s="3"/>
      <c r="F15" s="3"/>
      <c r="G15" s="3"/>
      <c r="H15" s="3"/>
      <c r="I15" s="3"/>
      <c r="J15" s="3"/>
      <c r="K15" s="3"/>
      <c r="L15" s="3"/>
      <c r="M15" s="3"/>
      <c r="N15" s="3"/>
      <c r="O15" s="2"/>
      <c r="P15" s="2"/>
    </row>
    <row r="16" spans="1:25" ht="63.75" customHeight="1" x14ac:dyDescent="0.25">
      <c r="A16" s="32"/>
      <c r="B16" s="23">
        <v>6.6000000000000003E-2</v>
      </c>
      <c r="C16" s="15"/>
      <c r="D16" s="3"/>
      <c r="E16" s="3"/>
      <c r="F16" s="3"/>
      <c r="G16" s="3"/>
      <c r="H16" s="3"/>
      <c r="I16" s="3"/>
      <c r="J16" s="3"/>
      <c r="K16" s="3"/>
      <c r="L16" s="3"/>
      <c r="M16" s="3"/>
      <c r="N16" s="3"/>
      <c r="O16" s="2"/>
      <c r="P16" s="2"/>
    </row>
    <row r="17" spans="1:16" ht="15.75" x14ac:dyDescent="0.25">
      <c r="A17" s="7"/>
      <c r="B17" s="3"/>
      <c r="C17" s="3"/>
      <c r="D17" s="3"/>
      <c r="E17" s="3"/>
      <c r="F17" s="16"/>
      <c r="G17" s="3"/>
      <c r="H17" s="3"/>
      <c r="I17" s="3"/>
      <c r="J17" s="3"/>
      <c r="K17" s="3"/>
      <c r="L17" s="3"/>
      <c r="M17" s="3"/>
      <c r="N17" s="3"/>
      <c r="O17" s="2"/>
      <c r="P17" s="2"/>
    </row>
    <row r="18" spans="1:16" ht="15.75" x14ac:dyDescent="0.25">
      <c r="A18" s="3"/>
      <c r="B18" s="3"/>
      <c r="C18" s="3"/>
      <c r="D18" s="3"/>
      <c r="E18" s="3"/>
      <c r="F18" s="3"/>
      <c r="G18" s="3"/>
      <c r="H18" s="3"/>
      <c r="I18" s="3"/>
      <c r="J18" s="3"/>
      <c r="K18" s="3"/>
      <c r="L18" s="3"/>
      <c r="M18" s="3"/>
      <c r="N18" s="3"/>
      <c r="O18" s="2"/>
      <c r="P18" s="2"/>
    </row>
    <row r="19" spans="1:16" ht="15.75" x14ac:dyDescent="0.25">
      <c r="A19" s="3"/>
      <c r="B19" s="3"/>
      <c r="C19" s="3"/>
      <c r="D19" s="3"/>
      <c r="E19" s="3"/>
      <c r="F19" s="3"/>
      <c r="G19" s="3"/>
      <c r="H19" s="3"/>
      <c r="I19" s="3"/>
      <c r="J19" s="3"/>
      <c r="K19" s="3"/>
      <c r="L19" s="3"/>
      <c r="M19" s="3"/>
      <c r="N19" s="3"/>
      <c r="O19" s="2"/>
      <c r="P19" s="2"/>
    </row>
    <row r="20" spans="1:16" ht="15.75" x14ac:dyDescent="0.25">
      <c r="A20" s="3"/>
      <c r="B20" s="3"/>
      <c r="C20" s="3"/>
      <c r="D20" s="3"/>
      <c r="E20" s="3"/>
      <c r="F20" s="3"/>
      <c r="G20" s="3"/>
      <c r="H20" s="3"/>
      <c r="I20" s="3"/>
      <c r="J20" s="3"/>
      <c r="K20" s="3"/>
      <c r="L20" s="3"/>
      <c r="M20" s="3"/>
      <c r="N20" s="3"/>
      <c r="O20" s="2"/>
      <c r="P20" s="2"/>
    </row>
    <row r="21" spans="1:16" ht="15.75" x14ac:dyDescent="0.25">
      <c r="A21" s="3"/>
      <c r="B21" s="3"/>
      <c r="C21" s="3"/>
      <c r="D21" s="3"/>
      <c r="E21" s="3"/>
      <c r="F21" s="3"/>
      <c r="G21" s="3"/>
      <c r="H21" s="3"/>
      <c r="I21" s="3"/>
      <c r="J21" s="3"/>
      <c r="K21" s="3"/>
      <c r="L21" s="3"/>
      <c r="M21" s="3"/>
      <c r="N21" s="3"/>
      <c r="O21" s="2"/>
      <c r="P21" s="2"/>
    </row>
    <row r="22" spans="1:16" ht="15.75" x14ac:dyDescent="0.25">
      <c r="A22" s="3"/>
      <c r="B22" s="3"/>
      <c r="C22" s="3"/>
      <c r="D22" s="3"/>
      <c r="E22" s="3"/>
      <c r="F22" s="3"/>
      <c r="G22" s="3"/>
      <c r="H22" s="3"/>
      <c r="I22" s="3"/>
      <c r="J22" s="3"/>
      <c r="K22" s="3"/>
      <c r="L22" s="3"/>
      <c r="M22" s="3"/>
      <c r="N22" s="3"/>
      <c r="O22" s="2"/>
      <c r="P22" s="2"/>
    </row>
    <row r="23" spans="1:16" ht="15.75" x14ac:dyDescent="0.25">
      <c r="A23" s="3"/>
      <c r="B23" s="3"/>
      <c r="C23" s="3"/>
      <c r="D23" s="3"/>
      <c r="E23" s="3"/>
      <c r="F23" s="3"/>
      <c r="G23" s="3"/>
      <c r="H23" s="3"/>
      <c r="I23" s="3"/>
      <c r="J23" s="3"/>
      <c r="K23" s="3"/>
      <c r="L23" s="3"/>
      <c r="M23" s="3"/>
      <c r="N23" s="3"/>
      <c r="O23" s="2"/>
      <c r="P23" s="2"/>
    </row>
    <row r="24" spans="1:16" ht="15.75" x14ac:dyDescent="0.25">
      <c r="A24" s="3"/>
      <c r="B24" s="3"/>
      <c r="C24" s="3"/>
      <c r="D24" s="3"/>
      <c r="E24" s="3"/>
      <c r="F24" s="3"/>
      <c r="G24" s="3"/>
      <c r="H24" s="3"/>
      <c r="I24" s="3"/>
      <c r="J24" s="3"/>
      <c r="K24" s="3"/>
      <c r="L24" s="3"/>
      <c r="M24" s="3"/>
      <c r="N24" s="3"/>
      <c r="O24" s="2"/>
      <c r="P24" s="2"/>
    </row>
    <row r="25" spans="1:16" ht="15.75" x14ac:dyDescent="0.25">
      <c r="A25" s="3"/>
      <c r="B25" s="3"/>
      <c r="C25" s="3"/>
      <c r="D25" s="3"/>
      <c r="E25" s="3"/>
      <c r="F25" s="3"/>
      <c r="G25" s="3"/>
      <c r="H25" s="3"/>
      <c r="I25" s="3"/>
      <c r="J25" s="3"/>
      <c r="K25" s="3"/>
      <c r="L25" s="3"/>
      <c r="M25" s="3"/>
      <c r="N25" s="3"/>
      <c r="O25" s="2"/>
      <c r="P25" s="2"/>
    </row>
    <row r="26" spans="1:16" ht="15.75" x14ac:dyDescent="0.25">
      <c r="A26" s="3"/>
      <c r="B26" s="3"/>
      <c r="C26" s="3"/>
      <c r="D26" s="3"/>
      <c r="E26" s="3"/>
      <c r="F26" s="3"/>
      <c r="G26" s="3"/>
      <c r="H26" s="3"/>
      <c r="I26" s="3"/>
      <c r="J26" s="3"/>
      <c r="K26" s="3"/>
      <c r="L26" s="3"/>
      <c r="M26" s="3"/>
      <c r="N26" s="3"/>
      <c r="O26" s="2"/>
      <c r="P26" s="2"/>
    </row>
    <row r="27" spans="1:16" ht="15.75" x14ac:dyDescent="0.25">
      <c r="A27" s="3"/>
      <c r="B27" s="3"/>
      <c r="C27" s="3"/>
      <c r="D27" s="3"/>
      <c r="E27" s="3"/>
      <c r="F27" s="3"/>
      <c r="G27" s="3"/>
      <c r="H27" s="3"/>
      <c r="I27" s="3"/>
      <c r="J27" s="3"/>
      <c r="K27" s="3"/>
      <c r="L27" s="3"/>
      <c r="M27" s="3"/>
      <c r="N27" s="3"/>
      <c r="O27" s="2"/>
      <c r="P27" s="2"/>
    </row>
    <row r="28" spans="1:16" ht="15.75" x14ac:dyDescent="0.25">
      <c r="A28" s="3"/>
      <c r="B28" s="3"/>
      <c r="C28" s="3"/>
      <c r="D28" s="3"/>
      <c r="E28" s="3"/>
      <c r="F28" s="3"/>
      <c r="G28" s="3"/>
      <c r="H28" s="3"/>
      <c r="I28" s="3"/>
      <c r="J28" s="3"/>
      <c r="K28" s="3"/>
      <c r="L28" s="3"/>
      <c r="M28" s="3"/>
      <c r="N28" s="3"/>
      <c r="O28" s="2"/>
      <c r="P28" s="2"/>
    </row>
    <row r="29" spans="1:16" ht="15.75" x14ac:dyDescent="0.25">
      <c r="A29" s="3"/>
      <c r="B29" s="3"/>
      <c r="C29" s="3"/>
      <c r="D29" s="3"/>
      <c r="E29" s="3"/>
      <c r="F29" s="3"/>
      <c r="G29" s="3"/>
      <c r="H29" s="3"/>
      <c r="I29" s="3"/>
      <c r="J29" s="3"/>
      <c r="K29" s="3"/>
      <c r="L29" s="3"/>
      <c r="M29" s="3"/>
      <c r="N29" s="3"/>
      <c r="O29" s="2"/>
      <c r="P29" s="2"/>
    </row>
    <row r="30" spans="1:16" ht="15.75" x14ac:dyDescent="0.25">
      <c r="A30" s="3"/>
      <c r="B30" s="3"/>
      <c r="C30" s="3"/>
      <c r="D30" s="3"/>
      <c r="E30" s="3"/>
      <c r="F30" s="3"/>
      <c r="G30" s="3"/>
      <c r="H30" s="3"/>
      <c r="I30" s="3"/>
      <c r="J30" s="3"/>
      <c r="K30" s="3"/>
      <c r="L30" s="3"/>
      <c r="M30" s="3"/>
      <c r="N30" s="3"/>
      <c r="O30" s="2"/>
      <c r="P30" s="2"/>
    </row>
    <row r="31" spans="1:16" ht="15.75" x14ac:dyDescent="0.25">
      <c r="A31" s="3"/>
      <c r="B31" s="3"/>
      <c r="C31" s="3"/>
      <c r="D31" s="3"/>
      <c r="E31" s="3"/>
      <c r="F31" s="3"/>
      <c r="G31" s="3"/>
      <c r="H31" s="3"/>
      <c r="I31" s="3"/>
      <c r="J31" s="3"/>
      <c r="K31" s="3"/>
      <c r="L31" s="3"/>
      <c r="M31" s="3"/>
      <c r="N31" s="3"/>
      <c r="O31" s="2"/>
      <c r="P31" s="2"/>
    </row>
    <row r="32" spans="1:16" ht="15.75" x14ac:dyDescent="0.25">
      <c r="A32" s="3"/>
      <c r="B32" s="3"/>
      <c r="C32" s="3"/>
      <c r="D32" s="3"/>
      <c r="E32" s="3"/>
      <c r="F32" s="3"/>
      <c r="G32" s="3"/>
      <c r="H32" s="3"/>
      <c r="I32" s="3"/>
      <c r="J32" s="3"/>
      <c r="K32" s="3"/>
      <c r="L32" s="3"/>
      <c r="M32" s="3"/>
      <c r="N32" s="3"/>
      <c r="O32" s="2"/>
      <c r="P32" s="2"/>
    </row>
    <row r="33" spans="1:16" ht="15.75" x14ac:dyDescent="0.25">
      <c r="A33" s="3"/>
      <c r="B33" s="3"/>
      <c r="C33" s="3"/>
      <c r="D33" s="3"/>
      <c r="E33" s="3"/>
      <c r="F33" s="3"/>
      <c r="G33" s="3"/>
      <c r="H33" s="3"/>
      <c r="I33" s="3"/>
      <c r="J33" s="3"/>
      <c r="K33" s="3"/>
      <c r="L33" s="3"/>
      <c r="M33" s="3"/>
      <c r="N33" s="3"/>
      <c r="O33" s="2"/>
      <c r="P33" s="2"/>
    </row>
    <row r="34" spans="1:16" ht="15.75" x14ac:dyDescent="0.25">
      <c r="A34" s="3"/>
      <c r="B34" s="3"/>
      <c r="C34" s="3"/>
      <c r="D34" s="3"/>
      <c r="E34" s="3"/>
      <c r="F34" s="3"/>
      <c r="G34" s="3"/>
      <c r="H34" s="3"/>
      <c r="I34" s="3"/>
      <c r="J34" s="3"/>
      <c r="K34" s="3"/>
      <c r="L34" s="3"/>
      <c r="M34" s="3"/>
      <c r="N34" s="3"/>
      <c r="O34" s="2"/>
      <c r="P34" s="2"/>
    </row>
    <row r="35" spans="1:16" ht="15.75" x14ac:dyDescent="0.25">
      <c r="A35" s="3"/>
      <c r="B35" s="3"/>
      <c r="C35" s="3"/>
      <c r="D35" s="3"/>
      <c r="E35" s="3"/>
      <c r="F35" s="3"/>
      <c r="G35" s="3"/>
      <c r="H35" s="3"/>
      <c r="I35" s="3"/>
      <c r="J35" s="3"/>
      <c r="K35" s="3"/>
      <c r="L35" s="3"/>
      <c r="M35" s="3"/>
      <c r="N35" s="3"/>
      <c r="O35" s="2"/>
      <c r="P35" s="2"/>
    </row>
    <row r="36" spans="1:16" ht="15.75" x14ac:dyDescent="0.25">
      <c r="A36" s="3"/>
      <c r="B36" s="3"/>
      <c r="C36" s="3"/>
      <c r="D36" s="3"/>
      <c r="E36" s="3"/>
      <c r="F36" s="3"/>
      <c r="G36" s="3"/>
      <c r="H36" s="3"/>
      <c r="I36" s="3"/>
      <c r="J36" s="3"/>
      <c r="K36" s="3"/>
      <c r="L36" s="3"/>
      <c r="M36" s="3"/>
      <c r="N36" s="3"/>
      <c r="O36" s="2"/>
      <c r="P36" s="2"/>
    </row>
    <row r="37" spans="1:16" ht="15.75" x14ac:dyDescent="0.25">
      <c r="A37" s="3"/>
      <c r="B37" s="3"/>
      <c r="C37" s="3"/>
      <c r="D37" s="3"/>
      <c r="E37" s="3"/>
      <c r="F37" s="3"/>
      <c r="G37" s="3"/>
      <c r="H37" s="3"/>
      <c r="I37" s="3"/>
      <c r="J37" s="3"/>
      <c r="K37" s="3"/>
      <c r="L37" s="3"/>
      <c r="M37" s="3"/>
      <c r="N37" s="3"/>
      <c r="O37" s="2"/>
      <c r="P37" s="2"/>
    </row>
    <row r="38" spans="1:16" ht="15.75" x14ac:dyDescent="0.25">
      <c r="A38" s="3"/>
      <c r="B38" s="3"/>
      <c r="C38" s="3"/>
      <c r="D38" s="3"/>
      <c r="E38" s="3"/>
      <c r="F38" s="3"/>
      <c r="G38" s="3"/>
      <c r="H38" s="3"/>
      <c r="I38" s="3"/>
      <c r="J38" s="3"/>
      <c r="K38" s="3"/>
      <c r="L38" s="3"/>
      <c r="M38" s="3"/>
      <c r="N38" s="3"/>
      <c r="O38" s="2"/>
      <c r="P38" s="2"/>
    </row>
    <row r="39" spans="1:16" ht="15.75" x14ac:dyDescent="0.25">
      <c r="A39" s="3"/>
      <c r="B39" s="3"/>
      <c r="C39" s="3"/>
      <c r="D39" s="3"/>
      <c r="E39" s="3"/>
      <c r="F39" s="3"/>
      <c r="G39" s="3"/>
      <c r="H39" s="3"/>
      <c r="I39" s="3"/>
      <c r="J39" s="3"/>
      <c r="K39" s="3"/>
      <c r="L39" s="3"/>
      <c r="M39" s="3"/>
      <c r="N39" s="3"/>
      <c r="O39" s="2"/>
      <c r="P39" s="2"/>
    </row>
    <row r="40" spans="1:16" ht="15.75" x14ac:dyDescent="0.25">
      <c r="A40" s="3"/>
      <c r="B40" s="3"/>
      <c r="C40" s="3"/>
      <c r="D40" s="3"/>
      <c r="E40" s="3"/>
      <c r="F40" s="3"/>
      <c r="G40" s="3"/>
      <c r="H40" s="3"/>
      <c r="I40" s="3"/>
      <c r="J40" s="3"/>
      <c r="K40" s="3"/>
      <c r="L40" s="3"/>
      <c r="M40" s="3"/>
      <c r="N40" s="3"/>
      <c r="O40" s="2"/>
      <c r="P40" s="2"/>
    </row>
    <row r="41" spans="1:16" ht="15.75" x14ac:dyDescent="0.25">
      <c r="A41" s="3"/>
      <c r="B41" s="3"/>
      <c r="C41" s="3"/>
      <c r="D41" s="3"/>
      <c r="E41" s="3"/>
      <c r="F41" s="3"/>
      <c r="G41" s="3"/>
      <c r="H41" s="3"/>
      <c r="I41" s="3"/>
      <c r="J41" s="3"/>
      <c r="K41" s="3"/>
      <c r="L41" s="3"/>
      <c r="M41" s="3"/>
      <c r="N41" s="3"/>
      <c r="O41" s="2"/>
      <c r="P41" s="2"/>
    </row>
    <row r="42" spans="1:16" ht="15.75" x14ac:dyDescent="0.25">
      <c r="A42" s="3"/>
      <c r="B42" s="3"/>
      <c r="C42" s="3"/>
      <c r="D42" s="3"/>
      <c r="E42" s="3"/>
      <c r="F42" s="3"/>
      <c r="G42" s="3"/>
      <c r="H42" s="3"/>
      <c r="I42" s="3"/>
      <c r="J42" s="3"/>
      <c r="K42" s="3"/>
      <c r="L42" s="3"/>
      <c r="M42" s="3"/>
      <c r="N42" s="3"/>
      <c r="O42" s="2"/>
      <c r="P42" s="2"/>
    </row>
    <row r="43" spans="1:16" ht="15.75" x14ac:dyDescent="0.25">
      <c r="A43" s="3"/>
      <c r="B43" s="3"/>
      <c r="C43" s="3"/>
      <c r="D43" s="3"/>
      <c r="E43" s="3"/>
      <c r="F43" s="3"/>
      <c r="G43" s="3"/>
      <c r="H43" s="3"/>
      <c r="I43" s="3"/>
      <c r="J43" s="3"/>
      <c r="K43" s="3"/>
      <c r="L43" s="3"/>
      <c r="M43" s="3"/>
      <c r="N43" s="3"/>
      <c r="O43" s="2"/>
      <c r="P43" s="2"/>
    </row>
    <row r="44" spans="1:16" ht="15.75" x14ac:dyDescent="0.25">
      <c r="A44" s="3"/>
      <c r="B44" s="3"/>
      <c r="C44" s="3"/>
      <c r="D44" s="3"/>
      <c r="E44" s="3"/>
      <c r="F44" s="3"/>
      <c r="G44" s="3"/>
      <c r="H44" s="3"/>
      <c r="I44" s="3"/>
      <c r="J44" s="3"/>
      <c r="K44" s="3"/>
      <c r="L44" s="3"/>
      <c r="M44" s="3"/>
      <c r="N44" s="3"/>
      <c r="O44" s="2"/>
      <c r="P44" s="2"/>
    </row>
    <row r="45" spans="1:16" ht="15.75" x14ac:dyDescent="0.25">
      <c r="A45" s="3"/>
      <c r="B45" s="3"/>
      <c r="C45" s="3"/>
      <c r="D45" s="3"/>
      <c r="E45" s="3"/>
      <c r="F45" s="3"/>
      <c r="G45" s="3"/>
      <c r="H45" s="3"/>
      <c r="I45" s="3"/>
      <c r="J45" s="3"/>
      <c r="K45" s="3"/>
      <c r="L45" s="3"/>
      <c r="M45" s="3"/>
      <c r="N45" s="3"/>
      <c r="O45" s="2"/>
      <c r="P45" s="2"/>
    </row>
    <row r="46" spans="1:16" ht="15.75" x14ac:dyDescent="0.25">
      <c r="A46" s="3"/>
      <c r="B46" s="3"/>
      <c r="C46" s="3"/>
      <c r="D46" s="3"/>
      <c r="E46" s="3"/>
      <c r="F46" s="3"/>
      <c r="G46" s="3"/>
      <c r="H46" s="3"/>
      <c r="I46" s="3"/>
      <c r="J46" s="3"/>
      <c r="K46" s="3"/>
      <c r="L46" s="3"/>
      <c r="M46" s="3"/>
      <c r="N46" s="3"/>
      <c r="O46" s="2"/>
      <c r="P46" s="2"/>
    </row>
    <row r="47" spans="1:16" ht="15.75" x14ac:dyDescent="0.25">
      <c r="A47" s="3"/>
      <c r="B47" s="3"/>
    </row>
    <row r="48" spans="1:16" ht="15.75" x14ac:dyDescent="0.25">
      <c r="A48" s="3"/>
      <c r="B48" s="3"/>
    </row>
    <row r="49" spans="1:2" ht="15.75" x14ac:dyDescent="0.25">
      <c r="A49" s="3"/>
      <c r="B49" s="3"/>
    </row>
    <row r="50" spans="1:2" ht="15.75" x14ac:dyDescent="0.25">
      <c r="A50" s="3"/>
      <c r="B50" s="3"/>
    </row>
    <row r="51" spans="1:2" ht="15.75" x14ac:dyDescent="0.25">
      <c r="A51" s="3"/>
    </row>
  </sheetData>
  <sheetProtection algorithmName="SHA-512" hashValue="EK+j3lCuYpmJGSnGxZe2NPvub/jpA3Fmv68u/Vu3F4qrSCPMT39pz9t8vgTCvbHSHKv6qmxOYhTk8fyYy5/UfQ==" saltValue="eN3r5A1LL/VVxaWJdx0FGg==" spinCount="100000" sheet="1" objects="1" scenarios="1"/>
  <mergeCells count="4">
    <mergeCell ref="A15:A16"/>
    <mergeCell ref="B12:C12"/>
    <mergeCell ref="B2:C2"/>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8B32-D39F-4BE1-AB36-53D28AA146E6}">
  <dimension ref="B2:M6"/>
  <sheetViews>
    <sheetView tabSelected="1" workbookViewId="0">
      <selection activeCell="B5" sqref="B5:M5"/>
    </sheetView>
  </sheetViews>
  <sheetFormatPr defaultRowHeight="15" x14ac:dyDescent="0.25"/>
  <sheetData>
    <row r="2" spans="2:13" ht="52.5" customHeight="1" x14ac:dyDescent="0.25">
      <c r="B2" s="39" t="s">
        <v>10</v>
      </c>
      <c r="C2" s="39"/>
      <c r="D2" s="39"/>
      <c r="E2" s="39"/>
      <c r="F2" s="39"/>
      <c r="G2" s="39"/>
      <c r="H2" s="39"/>
      <c r="I2" s="39"/>
      <c r="J2" s="39"/>
      <c r="K2" s="39"/>
      <c r="L2" s="39"/>
      <c r="M2" s="39"/>
    </row>
    <row r="3" spans="2:13" ht="32.25" customHeight="1" x14ac:dyDescent="0.25">
      <c r="B3" s="36" t="s">
        <v>29</v>
      </c>
      <c r="C3" s="36"/>
      <c r="D3" s="36"/>
      <c r="E3" s="36"/>
      <c r="F3" s="36"/>
      <c r="G3" s="36"/>
      <c r="H3" s="36"/>
      <c r="I3" s="36"/>
      <c r="J3" s="36"/>
      <c r="K3" s="36"/>
      <c r="L3" s="36"/>
      <c r="M3" s="36"/>
    </row>
    <row r="4" spans="2:13" ht="73.5" customHeight="1" x14ac:dyDescent="0.25">
      <c r="B4" s="37" t="s">
        <v>26</v>
      </c>
      <c r="C4" s="38"/>
      <c r="D4" s="38"/>
      <c r="E4" s="38"/>
      <c r="F4" s="38"/>
      <c r="G4" s="38"/>
      <c r="H4" s="38"/>
      <c r="I4" s="38"/>
      <c r="J4" s="38"/>
      <c r="K4" s="38"/>
      <c r="L4" s="38"/>
      <c r="M4" s="38"/>
    </row>
    <row r="5" spans="2:13" ht="144" customHeight="1" x14ac:dyDescent="0.25">
      <c r="B5" s="40" t="s">
        <v>27</v>
      </c>
      <c r="C5" s="41"/>
      <c r="D5" s="41"/>
      <c r="E5" s="41"/>
      <c r="F5" s="41"/>
      <c r="G5" s="41"/>
      <c r="H5" s="41"/>
      <c r="I5" s="41"/>
      <c r="J5" s="41"/>
      <c r="K5" s="41"/>
      <c r="L5" s="41"/>
      <c r="M5" s="41"/>
    </row>
    <row r="6" spans="2:13" ht="67.5" customHeight="1" x14ac:dyDescent="0.25">
      <c r="B6" s="40" t="s">
        <v>31</v>
      </c>
      <c r="C6" s="40"/>
      <c r="D6" s="40"/>
      <c r="E6" s="40"/>
      <c r="F6" s="40"/>
      <c r="G6" s="40"/>
      <c r="H6" s="40"/>
      <c r="I6" s="40"/>
      <c r="J6" s="40"/>
      <c r="K6" s="40"/>
      <c r="L6" s="40"/>
      <c r="M6" s="40"/>
    </row>
  </sheetData>
  <mergeCells count="5">
    <mergeCell ref="B3:M3"/>
    <mergeCell ref="B4:M4"/>
    <mergeCell ref="B2:M2"/>
    <mergeCell ref="B5:M5"/>
    <mergeCell ref="B6:M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0E5C819E5084E9B2376D5FD4BFBAC" ma:contentTypeVersion="2" ma:contentTypeDescription="Create a new document." ma:contentTypeScope="" ma:versionID="17a6682deb9c0019c0852023f8821c8b">
  <xsd:schema xmlns:xsd="http://www.w3.org/2001/XMLSchema" xmlns:xs="http://www.w3.org/2001/XMLSchema" xmlns:p="http://schemas.microsoft.com/office/2006/metadata/properties" xmlns:ns2="f356f2c4-c3fa-4ef3-9935-384d8adc937d" targetNamespace="http://schemas.microsoft.com/office/2006/metadata/properties" ma:root="true" ma:fieldsID="455177ea8379dc1246c429283a414809" ns2:_="">
    <xsd:import namespace="f356f2c4-c3fa-4ef3-9935-384d8adc937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f2c4-c3fa-4ef3-9935-384d8adc9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E71DD-50F2-4AB4-9889-41D8AB15D919}">
  <ds:schemaRefs>
    <ds:schemaRef ds:uri="http://schemas.microsoft.com/sharepoint/v3/contenttype/forms"/>
  </ds:schemaRefs>
</ds:datastoreItem>
</file>

<file path=customXml/itemProps2.xml><?xml version="1.0" encoding="utf-8"?>
<ds:datastoreItem xmlns:ds="http://schemas.openxmlformats.org/officeDocument/2006/customXml" ds:itemID="{7630CDA3-CDDA-4F9B-BB65-4F62C0340CD3}">
  <ds:schemaRefs>
    <ds:schemaRef ds:uri="http://www.w3.org/XML/1998/namespace"/>
    <ds:schemaRef ds:uri="http://purl.org/dc/dcmitype/"/>
    <ds:schemaRef ds:uri="http://schemas.microsoft.com/office/2006/documentManagement/types"/>
    <ds:schemaRef ds:uri="http://purl.org/dc/terms/"/>
    <ds:schemaRef ds:uri="http://purl.org/dc/elements/1.1/"/>
    <ds:schemaRef ds:uri="f356f2c4-c3fa-4ef3-9935-384d8adc937d"/>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9D0CCC3-1667-4355-90EA-B8DE8E71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6f2c4-c3fa-4ef3-9935-384d8adc9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 pirkimo objekto dalis</vt:lpstr>
      <vt:lpstr>Išnašos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dc:creator>
  <cp:lastModifiedBy>Mindaugas Brusokas</cp:lastModifiedBy>
  <dcterms:created xsi:type="dcterms:W3CDTF">2021-05-13T15:10:53Z</dcterms:created>
  <dcterms:modified xsi:type="dcterms:W3CDTF">2025-03-13T06:53:06Z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0x010100CD00E5C819E5084E9B2376D5FD4BFBAC</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Mindaugas.Brusokas@ignitis.lt</vt:lpwstr>
  </property>
  <property fmtid="{D5CDD505-2E9C-101B-9397-08002B2CF9AE}" pid="6" name="MSIP_Label_320c693d-44b7-4e16-b3dd-4fcd87401cf5_SetDate">
    <vt:lpwstr>2021-06-04T12:54:20.1184735Z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fbe02141-e814-46c4-8c09-934cd2653a00</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Mindaugas.Brusokas@ignitis.lt</vt:lpwstr>
  </property>
  <property fmtid="{D5CDD505-2E9C-101B-9397-08002B2CF9AE}" pid="14" name="MSIP_Label_190751af-2442-49a7-b7b9-9f0bcce858c9_SetDate">
    <vt:lpwstr>2021-06-04T12:54:20.1184735Z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fbe02141-e814-46c4-8c09-934cd2653a00</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