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R:\Viesuju_pirkimu_skyrius\Jurga_Kuzmaite\2021 m. PIRKIMAI\Vertinimas\Kelio 2223 Vėzaiciai_Žadeikiai_Endriejavas_kap\Vertinimas\Pasiūlymas susipažinti\"/>
    </mc:Choice>
  </mc:AlternateContent>
  <xr:revisionPtr revIDLastSave="0" documentId="8_{CE894430-6702-4DB9-83F0-A63850E1D24D}" xr6:coauthVersionLast="47" xr6:coauthVersionMax="47" xr10:uidLastSave="{00000000-0000-0000-0000-000000000000}"/>
  <bookViews>
    <workbookView xWindow="-108" yWindow="-108" windowWidth="23256" windowHeight="12576" xr2:uid="{00000000-000D-0000-FFFF-FFFF00000000}"/>
  </bookViews>
  <sheets>
    <sheet name="DKŽ_1" sheetId="1" r:id="rId1"/>
    <sheet name="DKŽ_2" sheetId="3" r:id="rId2"/>
    <sheet name="santrauka"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05" i="1" l="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73" i="1"/>
  <c r="G70" i="1"/>
  <c r="G64" i="1"/>
  <c r="G65" i="1"/>
  <c r="G66" i="1"/>
  <c r="G67" i="1"/>
  <c r="G57" i="1"/>
  <c r="G58" i="1"/>
  <c r="G59" i="1"/>
  <c r="G60" i="1"/>
  <c r="G61" i="1"/>
  <c r="G51" i="1"/>
  <c r="G52" i="1"/>
  <c r="G53" i="1"/>
  <c r="G54" i="1"/>
  <c r="G43" i="1"/>
  <c r="G44" i="1"/>
  <c r="G45" i="1"/>
  <c r="G46" i="1"/>
  <c r="G47" i="1"/>
  <c r="G48" i="1"/>
  <c r="G36" i="1"/>
  <c r="G37" i="1"/>
  <c r="G38" i="1"/>
  <c r="G39" i="1"/>
  <c r="G40" i="1"/>
  <c r="G19" i="1"/>
  <c r="G20" i="1"/>
  <c r="G21" i="1"/>
  <c r="G22" i="1"/>
  <c r="G23" i="1"/>
  <c r="G24" i="1"/>
  <c r="G25" i="1"/>
  <c r="G26" i="1"/>
  <c r="G27" i="1"/>
  <c r="G28" i="1"/>
  <c r="G29" i="1"/>
  <c r="G30" i="1"/>
  <c r="G31" i="1"/>
  <c r="G32" i="1"/>
  <c r="G33" i="1"/>
  <c r="G6" i="1"/>
  <c r="G7" i="1"/>
  <c r="G8" i="1"/>
  <c r="G9" i="1"/>
  <c r="G10" i="1"/>
  <c r="G11" i="1"/>
  <c r="G12" i="1"/>
  <c r="G13" i="1"/>
  <c r="G14" i="1"/>
  <c r="G15" i="1"/>
  <c r="G16" i="1"/>
  <c r="G17" i="1"/>
  <c r="G18" i="1"/>
  <c r="G15" i="3" l="1"/>
  <c r="G42" i="1"/>
  <c r="G50" i="1"/>
  <c r="G56" i="1"/>
  <c r="G63" i="1"/>
  <c r="G69" i="1"/>
  <c r="G72" i="1"/>
  <c r="G35" i="1"/>
  <c r="G74" i="1"/>
  <c r="I128" i="1" l="1"/>
  <c r="I73" i="1"/>
  <c r="I88" i="1"/>
  <c r="I95" i="1"/>
  <c r="G14" i="3"/>
  <c r="G13" i="3"/>
  <c r="G12" i="3"/>
  <c r="G11" i="3"/>
  <c r="G10" i="3"/>
  <c r="G9" i="3"/>
  <c r="G8" i="3"/>
  <c r="G7" i="3"/>
  <c r="G6" i="3"/>
  <c r="G17" i="3"/>
  <c r="G16" i="3"/>
  <c r="G104" i="1"/>
  <c r="G5" i="3" l="1"/>
  <c r="I17" i="3" s="1"/>
  <c r="G18" i="3" l="1"/>
  <c r="C5" i="2" s="1"/>
  <c r="I110" i="1" l="1"/>
  <c r="G5" i="1"/>
  <c r="I33" i="1" l="1"/>
  <c r="I129" i="1"/>
  <c r="I17" i="1" l="1"/>
  <c r="I130" i="1"/>
  <c r="G131" i="1" l="1"/>
  <c r="C4" i="2" s="1"/>
  <c r="C6" i="2" s="1"/>
</calcChain>
</file>

<file path=xl/sharedStrings.xml><?xml version="1.0" encoding="utf-8"?>
<sst xmlns="http://schemas.openxmlformats.org/spreadsheetml/2006/main" count="595" uniqueCount="297">
  <si>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</si>
  <si>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</si>
  <si>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</si>
  <si>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</si>
  <si>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</si>
  <si>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</si>
  <si>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</si>
  <si>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</si>
  <si>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</si>
  <si>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</si>
  <si>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</si>
  <si>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</si>
  <si>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</si>
  <si>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</si>
  <si>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</si>
  <si>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</si>
  <si>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</si>
  <si>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</si>
  <si>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</si>
  <si>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</si>
  <si>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</si>
  <si>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</si>
  <si>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</si>
  <si>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</si>
  <si>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</si>
  <si>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</si>
  <si>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</si>
  <si>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</si>
  <si>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5.1</t>
  </si>
  <si>
    <t>5.2</t>
  </si>
  <si>
    <t>5.3</t>
  </si>
  <si>
    <t>5.4</t>
  </si>
  <si>
    <t>5.5</t>
  </si>
  <si>
    <t>5.6</t>
  </si>
  <si>
    <t>6.2</t>
  </si>
  <si>
    <t>6.3</t>
  </si>
  <si>
    <t>6.4</t>
  </si>
  <si>
    <t>6.5</t>
  </si>
  <si>
    <t>3.1</t>
  </si>
  <si>
    <t>3.2</t>
  </si>
  <si>
    <t>Skyrius</t>
  </si>
  <si>
    <t>Iš viso skyriuje 1, Eur be PVM</t>
  </si>
  <si>
    <t>Iš viso skyriuje 2, Eur be PVM</t>
  </si>
  <si>
    <t>Iš viso skyriuje 3, Eur be PVM</t>
  </si>
  <si>
    <t>Iš viso skyriuje 4, Eur be PVM</t>
  </si>
  <si>
    <t>Iš viso skyriuje 5, Eur be PVM</t>
  </si>
  <si>
    <t>Iš viso skyriuje 7, Eur be PVM</t>
  </si>
  <si>
    <t>IŠ VISO ŽINIARAŠTYJE 1, EUR BE PVM</t>
  </si>
  <si>
    <t>km</t>
  </si>
  <si>
    <t>2. Žemės darbai</t>
  </si>
  <si>
    <t>1.11</t>
  </si>
  <si>
    <t>1.13</t>
  </si>
  <si>
    <t>5.7</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</si>
  <si>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</si>
  <si>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</si>
  <si>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</si>
  <si>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</si>
  <si>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</si>
  <si>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</si>
  <si>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</si>
  <si>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</si>
  <si>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</si>
  <si>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</si>
  <si>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</si>
  <si>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</si>
  <si>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</si>
  <si>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</si>
  <si>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6.6</t>
  </si>
  <si>
    <t>6.7</t>
  </si>
  <si>
    <t>6.8</t>
  </si>
  <si>
    <t>Iš viso skyriuje 6, Eur be PVM</t>
  </si>
  <si>
    <t>1.9</t>
  </si>
  <si>
    <t>1.10</t>
  </si>
  <si>
    <t>1.12</t>
  </si>
  <si>
    <t>ha</t>
  </si>
  <si>
    <t>6. Eismo organizavimas</t>
  </si>
  <si>
    <t>1. Drenažo tinklai</t>
  </si>
  <si>
    <t>DARBŲ KIEKIŲ ŽINIARAŠTIS NR. 2 – MELIORACIJOS DALIS</t>
  </si>
  <si>
    <t>Pastaba: Rangovas pildo pasirinktinai I arba II konstrukcijos variantą</t>
  </si>
  <si>
    <t>6.9</t>
  </si>
  <si>
    <t>6.10</t>
  </si>
  <si>
    <t>6.11</t>
  </si>
  <si>
    <t>6.12</t>
  </si>
  <si>
    <t>6.13</t>
  </si>
  <si>
    <t>6.14</t>
  </si>
  <si>
    <t>MELIORACIJOS DALIS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</si>
  <si>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</si>
  <si>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Šiaulių kelių tarnybos Kuršėnų asfaltbetonio bazė,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</si>
  <si>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Valstybinės reikšmės rajoninio kelio Nr. 2223 Vėžaičiai-Žadeikiai-Endriejavas ruožo nuo 0,440 iki 2,000 km kapitalinis remontas</t>
  </si>
  <si>
    <t>Kelio trasos atsatatymas ir darbo reperių įrengimas</t>
  </si>
  <si>
    <t>Krūmų kirtimas ir kelmų rovimas</t>
  </si>
  <si>
    <t>Pavienių medžių kirtimas ir kelmų rovimas</t>
  </si>
  <si>
    <t>t</t>
  </si>
  <si>
    <t>Esamų gelžbetoninių pralaidų ir jų antgalių išardymas ir išvežimas</t>
  </si>
  <si>
    <t>Esamų PE d200 pralaidš išardymas ir išvežimas</t>
  </si>
  <si>
    <t>Esamų PE d300 pralaidš išardymas ir išvežimas</t>
  </si>
  <si>
    <t>Esamų kelio ženklų ant vienstiebių atramų išardymas ir išvežimas</t>
  </si>
  <si>
    <t>Esamų kelio ženklų viestiebių atramų išardymas ir išvežimas</t>
  </si>
  <si>
    <t>Esamų kelio ženklų ant dvistiebių atramų išardymas ir išvežimas</t>
  </si>
  <si>
    <t>Esamų kelio ženklų dvistiebių atramų išardymas ir išvežimas</t>
  </si>
  <si>
    <t>Dirvožemio pašalinimas kelio statinio ribose (vid. 15 cm) ekskavatoriumi (supilimas vietoje).</t>
  </si>
  <si>
    <t xml:space="preserve">II gr. grunto kasimas ekskavatoriais, pakrovimas į autosavivarčius, vežimas į pylimus iki 1 km atstumu ir darbas juose </t>
  </si>
  <si>
    <t>I gr. grunto kasimas ekskavatoriais, pakrovimas į autosavivarčius, vežimas į pylimus rangovo pasirinktu atstumu (iš karjero) ir darbas juose</t>
  </si>
  <si>
    <t>Kelio sankasos viršaus planiravimas mechanizuotu būdu, kai gruntas II gr.</t>
  </si>
  <si>
    <t>Grunto sutankinimas mechanizuotu būdu</t>
  </si>
  <si>
    <t>Šlaitų planiravimas mechanizuotu būdu pylimuose, kai gruntas II grupės (0*0,95)</t>
  </si>
  <si>
    <t>Šlaitų planiravimas rankiniu būdu pylimuose, kai gruntas II grupės (0*0,05)</t>
  </si>
  <si>
    <t>2.10</t>
  </si>
  <si>
    <t>2.11</t>
  </si>
  <si>
    <t>2.12</t>
  </si>
  <si>
    <t>Šlaitų planiravimasmechanizuotu būdu iškasose, kai gruntas II grupės (0*0,95)</t>
  </si>
  <si>
    <t>Šlaitų planiravimas rankiniu būdu iškasose, kai gruntas II grupės (0*0,05)</t>
  </si>
  <si>
    <t>Pažeistų pakelės plotų planiravimas mechanizuotu būdu, kai gruntas II grupės</t>
  </si>
  <si>
    <t>Griovio dugno planiravimas</t>
  </si>
  <si>
    <t>2.13</t>
  </si>
  <si>
    <t>2.14</t>
  </si>
  <si>
    <t>2.15</t>
  </si>
  <si>
    <t>2.16</t>
  </si>
  <si>
    <t>Šlaitų tvirtinimas 6 cm dirvožemio sluoksniu, paskleidžiant gruntą ir pasėjant žoles mechanizuotu būdu, dirvožemis kasamas vietoje (*0,85)</t>
  </si>
  <si>
    <t>Įlaitų tvirtinimas 6 cm dirvožemio sluoksniu, paskleidžiant gruntą ir pasėjant žoles rankiniu būdu, dirvožemis kasamas vietoje (*0,15)</t>
  </si>
  <si>
    <t>Pažeistų pakelės plotų tvirtinimas 6 cm dirvožemio sluoksniu, paskleidžiant gruntą ir pasėjant žoles mechanizuotu būdu, dirvožemis kasamas vietoje</t>
  </si>
  <si>
    <t xml:space="preserve">Dirvožemio (I grupės grunto) kasimas ir perstūmimas iki 10 m atstumu buldozeriais </t>
  </si>
  <si>
    <t>Griovių šlaitų ir dugnų tvirtinimas žvyru (22/32, h-10 cm, įplūku į gruntą), kai nuolydis nuo 1% iki 4%</t>
  </si>
  <si>
    <t>3. Vandens nuleidimo įrengimas</t>
  </si>
  <si>
    <t>3. Vandens nuleidimo įrenginiai</t>
  </si>
  <si>
    <t>Metalinės pralaidos d 0,8 m su antgaliais ir tvirtinimu įrengimas:</t>
  </si>
  <si>
    <t>3.1.1</t>
  </si>
  <si>
    <t>Pralaida:</t>
  </si>
  <si>
    <t>3.1.2</t>
  </si>
  <si>
    <t>Apkabos</t>
  </si>
  <si>
    <t>3.1.3</t>
  </si>
  <si>
    <t>Iškasamas gruntas (V)</t>
  </si>
  <si>
    <t>3.1.4</t>
  </si>
  <si>
    <t>Smėlio pagrindas (V1)</t>
  </si>
  <si>
    <t>Užpilo gruntas (V2)</t>
  </si>
  <si>
    <t>3.1.5</t>
  </si>
  <si>
    <t>3.1.6</t>
  </si>
  <si>
    <t>3.1.7</t>
  </si>
  <si>
    <t>3.1.8</t>
  </si>
  <si>
    <t>3.1.9</t>
  </si>
  <si>
    <t>3.1.10</t>
  </si>
  <si>
    <t>3.1.11</t>
  </si>
  <si>
    <t>Geotekstilė GKR3 (S1+S2)</t>
  </si>
  <si>
    <t>Antgalis (2 vnt.):</t>
  </si>
  <si>
    <t>iškasos tūris (V)</t>
  </si>
  <si>
    <t>šalčiui atsparus gruntas (V3)</t>
  </si>
  <si>
    <t>3.1.14</t>
  </si>
  <si>
    <t>3.1.15</t>
  </si>
  <si>
    <t>geomembrana (1,5 mm storio)</t>
  </si>
  <si>
    <t>3.1.16</t>
  </si>
  <si>
    <t>3.1.17</t>
  </si>
  <si>
    <t>3.1.18</t>
  </si>
  <si>
    <t>3.1.19</t>
  </si>
  <si>
    <t>3.1.20</t>
  </si>
  <si>
    <t>3.1.21</t>
  </si>
  <si>
    <t>3.1.22</t>
  </si>
  <si>
    <t>3.1.23</t>
  </si>
  <si>
    <t>3.1.24</t>
  </si>
  <si>
    <t>geotekstilė apkabai GKR3</t>
  </si>
  <si>
    <t>geotekstilė prizmei GKR3</t>
  </si>
  <si>
    <t>Tvirtinimas ties ištekamuoju antgaliu (II variantas):</t>
  </si>
  <si>
    <t>Blokai P-1 (pylimo šl.+griovio šl.)</t>
  </si>
  <si>
    <t>skalda 22/32 h-10 cm (pylimo šl.+griovio šl.+griovys)</t>
  </si>
  <si>
    <t>monolitinis betonas C12/15 h-12 cm</t>
  </si>
  <si>
    <t>monolitinis betonas C12/15 h-10 cm</t>
  </si>
  <si>
    <t>centrinis skiedinys S15</t>
  </si>
  <si>
    <t>tašeliai impregnuoti antiseptiku</t>
  </si>
  <si>
    <t>Tvirtinimas ties įtekamuoju antgaliu (II variantas):</t>
  </si>
  <si>
    <t>3.1.25</t>
  </si>
  <si>
    <t>3.1.26</t>
  </si>
  <si>
    <t>3.1.27</t>
  </si>
  <si>
    <t>3.1.28</t>
  </si>
  <si>
    <t>3.1.29</t>
  </si>
  <si>
    <t>cementinis skiedinys S15</t>
  </si>
  <si>
    <t>Plastikinių pralaidų nuovažose d 0,4 m su antgaliais ir tvirtinimu įrengimas:</t>
  </si>
  <si>
    <t>3.2.1</t>
  </si>
  <si>
    <t>3.2.2</t>
  </si>
  <si>
    <t>3.2.3</t>
  </si>
  <si>
    <t>3.2.4</t>
  </si>
  <si>
    <t>3.2.5</t>
  </si>
  <si>
    <t>3.2.6</t>
  </si>
  <si>
    <t>3.2.7</t>
  </si>
  <si>
    <t>3.2.8</t>
  </si>
  <si>
    <t>3.2.9</t>
  </si>
  <si>
    <t>movos</t>
  </si>
  <si>
    <t>Tvirtinimas ties įtekamuoju antgaliu:</t>
  </si>
  <si>
    <t>monolitinis betonas C12/15 h-8 cm</t>
  </si>
  <si>
    <t xml:space="preserve">skalda 22/32 h-10 cm </t>
  </si>
  <si>
    <t>skalda 22/32 h-10 cm</t>
  </si>
  <si>
    <t>Tvirtinimas ties ištekamuoju antgaliu :</t>
  </si>
  <si>
    <t>3.2.10</t>
  </si>
  <si>
    <t>3.2.11</t>
  </si>
  <si>
    <t>4. Kelio dangos konstrukcija (I konstrukcijos variantas)</t>
  </si>
  <si>
    <t>4. Kelio dangos konstrukcija (II konstrukcijos variantas)</t>
  </si>
  <si>
    <t>4.1.1</t>
  </si>
  <si>
    <t>4.1.2</t>
  </si>
  <si>
    <t>4.1.3</t>
  </si>
  <si>
    <t>4.1.4</t>
  </si>
  <si>
    <t>4.1.5</t>
  </si>
  <si>
    <t>4.1.6</t>
  </si>
  <si>
    <t>4.1.7</t>
  </si>
  <si>
    <t>Šalčiui nejautrių medžiagų sluoksni įrengimas</t>
  </si>
  <si>
    <t>Skaldos pagrindo h=0,20 m storio sluoksnio iš nesurištojo mineralinio mišinio įrengimas</t>
  </si>
  <si>
    <t>Juodų dangų paviršiaus pagruntavimas bitumine emulsija</t>
  </si>
  <si>
    <t>Minkštasis asfalto viršutinis sluoksnis SA 11-d-V6000C h-4 cm</t>
  </si>
  <si>
    <t>Kelkraščių viršutinio sluoksnio įrengimas (skalda 11/22 su 15% dirvožemiu mišinys) h-6 cm</t>
  </si>
  <si>
    <t>Pažvyravimas dangų suvedimui iš mineralinių medžiagų nesurištojo mišinio 0/32</t>
  </si>
  <si>
    <t>4.2.1</t>
  </si>
  <si>
    <t>4.2.2</t>
  </si>
  <si>
    <t>4.2.3</t>
  </si>
  <si>
    <t>4.2.4</t>
  </si>
  <si>
    <t>4.2.5</t>
  </si>
  <si>
    <t>4.2.6</t>
  </si>
  <si>
    <t>4.2.7</t>
  </si>
  <si>
    <t>Apsauginio šalčiui atsparaus sluoksnio įrengimas</t>
  </si>
  <si>
    <t>Skaldos pagrindo h=0,15 m storio sluoksnio iš nesurištojo mineralinio mišinio įrengimas</t>
  </si>
  <si>
    <t>Minkštasis asfalto pagrindo sluoksnis SAb 16-d-V12000 S h-5 cm</t>
  </si>
  <si>
    <t>juodų dangų paviršiaus pagruntavimas bitumine emulsija</t>
  </si>
  <si>
    <t>Viršutinis asfalto sluoksnio iš minkštasis asfalto SA 11-d-V6000C h-4 cm</t>
  </si>
  <si>
    <t>3Sv tipo nuovažų įrengimas</t>
  </si>
  <si>
    <t>4 tipo nuovažų įrengimas</t>
  </si>
  <si>
    <t>4v tipo nuovažų įrengimas</t>
  </si>
  <si>
    <t>4p (praplatintos) tipo nuovažų įrengimas</t>
  </si>
  <si>
    <t>4pv (praplatintos) tipo nuovažų įrengimas</t>
  </si>
  <si>
    <t>Asfalto pagrindo dangos sluoksnio iš mišinio AC16 PD įrengimas</t>
  </si>
  <si>
    <t>II grupės kelio ženklams su vienu skydu vienstiebės plieninės vamzdinės atramos pastatymas</t>
  </si>
  <si>
    <t>II grupės kelio ženklams su vienu skydu vienstiebės plieninės vamzdinės atramos montavimas</t>
  </si>
  <si>
    <t>II grupės kelio ženklams su trimis skydais vienstiebės plieninės vamzdinės atramos pastatymas</t>
  </si>
  <si>
    <t>II grupės kelio ženklų su trimis skydais ant vienstiebės plieninės vamzdinės atramos montavimas</t>
  </si>
  <si>
    <t>II grupės kelio ženklams su vienu skydu dvistiebės plieninės vamzdinės atramos pastatymas</t>
  </si>
  <si>
    <t>II grupės kelio ženklų su dvejais skydais ant dvistiebės plieninės vamzdinės atramos montavimas</t>
  </si>
  <si>
    <t>Signalinių stulpelių įrengimas</t>
  </si>
  <si>
    <t>Dangos ženklinimas. Reaktyviosiomis ar termoplastinėmis medžiagomis, II tipas:</t>
  </si>
  <si>
    <t>Dangos ženklinimas 1.1 balta siaura ištisinė linija 0,12 m</t>
  </si>
  <si>
    <t>Dangos ženklinimas 1.2 balta siaura ištisinė linija 0,25 m</t>
  </si>
  <si>
    <t>Dangos ženklinimas 1.5 balta siaura brūkšninė linija (1:3) 0,12 m</t>
  </si>
  <si>
    <t>Dangos ženklinimas 1.6 artėjimo linija (3:1) 0,12 m</t>
  </si>
  <si>
    <t>Dangos ženklinimas 1.7 siaura brūkšninė linija, kurios brūkšnių ir tarpų ilgis vienodas 0,12 m</t>
  </si>
  <si>
    <t>Dangos ženklinimas 1.12 iš trikampių sudaryta linija</t>
  </si>
  <si>
    <t>Dangos ženklinimas 1.22 plačia brūkšnine 1:1 linija, 0,25 m pločio</t>
  </si>
  <si>
    <t>5. Nuovažų, sankryžų įrengimas</t>
  </si>
  <si>
    <t>7.1.1</t>
  </si>
  <si>
    <t>7.1.2</t>
  </si>
  <si>
    <t>7.1.3</t>
  </si>
  <si>
    <t>7.1.4</t>
  </si>
  <si>
    <t>7.1.5</t>
  </si>
  <si>
    <t>7.1.6</t>
  </si>
  <si>
    <t>7.1.7</t>
  </si>
  <si>
    <t>7. Eismo dalyviams skirti aptarnavimo statiniai (I konstrukcijos variantas)</t>
  </si>
  <si>
    <t>7. Eismo dalyviams skirti aptarnavimo statiniai (II konstrukcijos variantas)</t>
  </si>
  <si>
    <t>7.2.1</t>
  </si>
  <si>
    <t>7.2.2</t>
  </si>
  <si>
    <t>7.2.3</t>
  </si>
  <si>
    <t>7.2.4</t>
  </si>
  <si>
    <t>7.2.5</t>
  </si>
  <si>
    <t>7.2.6</t>
  </si>
  <si>
    <t>7.2.7</t>
  </si>
  <si>
    <t>7.1.8</t>
  </si>
  <si>
    <t>7.1.9</t>
  </si>
  <si>
    <t>Autobusų stotelės perono dangos iš betoninių trinkelių (20x10x8) įrengimas</t>
  </si>
  <si>
    <t>Smulkiosios min. m. fr. 0/5 atsijų posluoksnio h=3 cm įrengimas</t>
  </si>
  <si>
    <t>Pagrindo sluoksnis iš nesurištojo mineralinių medžiagų mišinio 0/45 H=0,20 m įrengimas</t>
  </si>
  <si>
    <t>Šalčiui nejautrių medžiagų sluoksnio H=0,14 m  įrengimas</t>
  </si>
  <si>
    <t>Betoninių bordiūrų GB 100x30x15 įrengimas ant betono C20/25 pagrindo</t>
  </si>
  <si>
    <t>Vejos bordiūrų GB 100x20x8 įrengimas ant betono C20/25 pagrindo</t>
  </si>
  <si>
    <t>Suoliuko ir šiukšlių dėžės pastatymas</t>
  </si>
  <si>
    <t>Įspėjamųjų paviršių iš trinkelių įrengimas</t>
  </si>
  <si>
    <t>Vedimo paviršių iš trinkelių įrengimas</t>
  </si>
  <si>
    <t>7.2.8</t>
  </si>
  <si>
    <t>7.2.9</t>
  </si>
  <si>
    <t>Pagrindo sluoksnis iš nesurištojo mineralinių medžiagų mišinio 0/45 H=0,15 m įrengimas</t>
  </si>
  <si>
    <t>Apsauginio šalčiui atsparaus sluoksnio H=0,19 m įrengimas</t>
  </si>
  <si>
    <t>8. Inžineriniai tinklai</t>
  </si>
  <si>
    <t>8.1</t>
  </si>
  <si>
    <t>Ryšių kabelio atšurfavimas rankiniu būdu, įgilinimas bei apsauginio vamzdžio įrengimas PVC 110x100x3000</t>
  </si>
  <si>
    <t>Iš viso skyriuje 8, Eur be PVM</t>
  </si>
  <si>
    <t>Iš viso skyriuje 9, Eur be PVM</t>
  </si>
  <si>
    <t>9. Kitos paslaugos</t>
  </si>
  <si>
    <t>9.1</t>
  </si>
  <si>
    <t>Esamo drenažo ieškojimas</t>
  </si>
  <si>
    <t>Drenažo rinktuvų iš PVC 50/60 mm su geotekstile įrengimas vienkaušiu eksk., kai vamzdžiai klojami iki 2,0 m su smėlio pasluoksniu ir žvyro užpylimu</t>
  </si>
  <si>
    <t>Drenažo rinktuvų iš PVC 113/126 mm su geotekstile įrengimas vienkaušiu eksk., kai vamzdžiai klojami iki 2,0 m su smėlio pasluoksniu ir žvyro užpylimu</t>
  </si>
  <si>
    <t>Drenažo rinktuvų iš PVC 180/200 mm su geotekstile įrengimas vienkaušiu eksk., kai vamzdžiai klojami iki 2,0 m su smėlio pasluoksniu ir žvyro užpylimu</t>
  </si>
  <si>
    <t>Drenažo rinktuvų iš movinių PVC S klasės 200 mm įrengimas vienkaušiu eksk., kai vamzdžiai klojami iki 3,0 m ant 10 cm smėlio pasluoksnio</t>
  </si>
  <si>
    <t>PVC vamzdžiai smėlio-žvyro mmišinio kf &gt;3m/d, užpylimu ant vamzdžių viršaus, kai vamzdžiai klojami iki 3,0 m, sutankinimas</t>
  </si>
  <si>
    <t>Drenažo šulinio PE ŠP-40 įrengimas</t>
  </si>
  <si>
    <t>Esamų d50mm sausintuvų pajungimas prie naujų rinktuvų</t>
  </si>
  <si>
    <t>Esamų d75mm rinktuvų pajungimas prie naujų rinktuvų</t>
  </si>
  <si>
    <t>Esamų d175mm rinktuvų pajungimas prie naujų rinktuvų</t>
  </si>
  <si>
    <t xml:space="preserve">Esamų drenažų užaklinimas </t>
  </si>
  <si>
    <t>Statybinio laužo išvežimas iki 5 km atstumu</t>
  </si>
  <si>
    <t>sugadintų pievų atsėjimas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</si>
  <si>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(3,12 ha)</t>
  </si>
  <si>
    <t>4.2.8</t>
  </si>
  <si>
    <r>
      <t>Asfalto frezavimas ir išvežimas laikinam sandėliavimui (bus panaudota nuovažų pagrindams įrengti)</t>
    </r>
    <r>
      <rPr>
        <sz val="11"/>
        <color rgb="FFFF0000"/>
        <rFont val="Times New Roman"/>
        <family val="1"/>
        <charset val="186"/>
      </rPr>
      <t xml:space="preserve"> (m2=11.5;  0.1 m storis)</t>
    </r>
  </si>
  <si>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(20 vnt.)</t>
  </si>
  <si>
    <t>Pašalintų želdinių kelmų ir šakų išvežimas rangovo pasirinktu atstumu utilizavimui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</si>
</sst>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49">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0" fontId="2" fillId="0" borderId="0" xfId="1" applyNumberFormat="1" applyFont="1" applyAlignment="1" applyProtection="1">
      <alignment horizontal="center" vertical="center" wrapText="1"/>
    </xf>
    <xf numFmtId="0" fontId="5" fillId="0" borderId="1" xfId="0" applyNumberFormat="1" applyFont="1" applyFill="1" applyBorder="1" applyAlignment="1">
      <alignment horizontal="center" vertical="center"/>
    </xf>
    <xf numFmtId="0" fontId="4" fillId="0" borderId="0" xfId="4" applyNumberFormat="1" applyFont="1" applyAlignment="1">
      <alignment vertical="center"/>
    </xf>
    <xf numFmtId="0" fontId="7" fillId="0" borderId="0" xfId="0" applyNumberFormat="1" applyFont="1"/>
    <xf numFmtId="0" fontId="8" fillId="0" borderId="0" xfId="0" applyNumberFormat="1" applyFont="1" applyAlignment="1">
      <alignment vertical="center"/>
    </xf>
    <xf numFmtId="0" fontId="8" fillId="0" borderId="0" xfId="0" applyNumberFormat="1" applyFont="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4" fontId="5" fillId="4" borderId="14" xfId="4" applyNumberFormat="1" applyFont="1" applyFill="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5"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6" xfId="3" applyFont="1" applyBorder="1" applyAlignment="1">
      <alignment horizontal="center" vertical="center" wrapText="1"/>
    </xf>
    <xf numFmtId="0" fontId="7" fillId="0" borderId="0" xfId="0" applyFont="1" applyBorder="1" applyProtection="1">
      <protection locked="0"/>
    </xf>
    <xf numFmtId="4" fontId="4" fillId="0" borderId="15" xfId="3" applyNumberFormat="1" applyFont="1" applyBorder="1" applyAlignment="1">
      <alignment horizontal="center" vertical="center" wrapText="1"/>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0"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23" xfId="4"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3" xfId="4" applyNumberFormat="1" applyFont="1" applyBorder="1" applyAlignment="1">
      <alignment horizontal="center" vertical="center" wrapText="1"/>
    </xf>
    <xf numFmtId="0" fontId="2" fillId="0" borderId="22"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26"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wrapText="1"/>
    </xf>
    <xf numFmtId="0" fontId="4" fillId="0" borderId="28" xfId="3" applyFont="1" applyBorder="1" applyAlignment="1">
      <alignment horizontal="center" vertical="center" wrapText="1"/>
    </xf>
    <xf numFmtId="4" fontId="4" fillId="0" borderId="29" xfId="3" applyNumberFormat="1" applyFont="1" applyBorder="1" applyAlignment="1">
      <alignment horizontal="center" vertical="center" wrapText="1"/>
    </xf>
    <xf numFmtId="0" fontId="5" fillId="0" borderId="8"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left" vertical="center" wrapText="1"/>
    </xf>
    <xf numFmtId="4" fontId="3" fillId="4" borderId="1" xfId="3"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49" fontId="11"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xf>
    <xf numFmtId="49" fontId="5" fillId="0" borderId="27" xfId="0" applyNumberFormat="1" applyFont="1" applyBorder="1" applyAlignment="1">
      <alignment horizontal="left" vertical="center" wrapText="1"/>
    </xf>
    <xf numFmtId="0" fontId="5" fillId="0" borderId="27" xfId="0" applyNumberFormat="1" applyFont="1" applyBorder="1" applyAlignment="1">
      <alignment horizontal="center" vertical="center"/>
    </xf>
    <xf numFmtId="4" fontId="5" fillId="0" borderId="32" xfId="0" applyNumberFormat="1" applyFont="1" applyBorder="1" applyAlignment="1">
      <alignment horizontal="center" vertical="center" wrapText="1"/>
    </xf>
    <xf numFmtId="164" fontId="5" fillId="4" borderId="27" xfId="0" applyNumberFormat="1" applyFont="1" applyFill="1" applyBorder="1" applyAlignment="1" applyProtection="1">
      <alignment horizontal="center" vertical="center"/>
      <protection locked="0"/>
    </xf>
    <xf numFmtId="49" fontId="11" fillId="0" borderId="17"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49" fontId="4" fillId="0" borderId="27" xfId="0" applyNumberFormat="1" applyFont="1" applyBorder="1" applyAlignment="1">
      <alignment horizontal="left" vertical="center" wrapText="1"/>
    </xf>
    <xf numFmtId="4" fontId="4" fillId="4" borderId="27" xfId="4" applyNumberFormat="1" applyFont="1" applyFill="1" applyBorder="1" applyAlignment="1" applyProtection="1">
      <alignment horizontal="center" vertical="center" wrapText="1"/>
      <protection locked="0"/>
    </xf>
    <xf numFmtId="49" fontId="5" fillId="0" borderId="31" xfId="0" applyNumberFormat="1" applyFont="1" applyBorder="1" applyAlignment="1">
      <alignment horizontal="center" vertical="center" wrapText="1"/>
    </xf>
    <xf numFmtId="4" fontId="5" fillId="4" borderId="27" xfId="0" applyNumberFormat="1" applyFont="1" applyFill="1" applyBorder="1" applyAlignment="1" applyProtection="1">
      <alignment horizontal="center" vertical="center" wrapText="1"/>
      <protection locked="0"/>
    </xf>
    <xf numFmtId="49" fontId="5" fillId="0" borderId="34" xfId="0" applyNumberFormat="1" applyFont="1" applyBorder="1" applyAlignment="1">
      <alignment horizontal="center" vertical="center"/>
    </xf>
    <xf numFmtId="0" fontId="11" fillId="0" borderId="1" xfId="0" applyNumberFormat="1" applyFont="1" applyBorder="1" applyAlignment="1">
      <alignment horizontal="left" vertical="center" wrapText="1"/>
    </xf>
    <xf numFmtId="0" fontId="5" fillId="0" borderId="8" xfId="0" applyNumberFormat="1" applyFont="1" applyBorder="1" applyAlignment="1">
      <alignment horizontal="center" vertical="center"/>
    </xf>
    <xf numFmtId="4" fontId="5" fillId="4" borderId="8" xfId="0" applyNumberFormat="1" applyFont="1" applyFill="1" applyBorder="1" applyAlignment="1" applyProtection="1">
      <alignment horizontal="center" vertical="center" wrapText="1"/>
      <protection locked="0"/>
    </xf>
    <xf numFmtId="49" fontId="11" fillId="0" borderId="19"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8" xfId="0" applyNumberFormat="1" applyFont="1" applyBorder="1" applyAlignment="1">
      <alignment horizontal="center" vertical="center"/>
    </xf>
    <xf numFmtId="0" fontId="5" fillId="6" borderId="1" xfId="0" applyNumberFormat="1" applyFont="1" applyFill="1" applyBorder="1" applyAlignment="1">
      <alignment horizontal="center" vertical="center"/>
    </xf>
    <xf numFmtId="0" fontId="5" fillId="6" borderId="27" xfId="0" applyNumberFormat="1" applyFont="1" applyFill="1" applyBorder="1" applyAlignment="1">
      <alignment horizontal="center" vertical="center"/>
    </xf>
    <xf numFmtId="164" fontId="5" fillId="4" borderId="27" xfId="0" applyNumberFormat="1" applyFont="1" applyFill="1" applyBorder="1" applyAlignment="1" applyProtection="1">
      <alignment horizontal="center" vertical="center"/>
    </xf>
    <xf numFmtId="0" fontId="7" fillId="0" borderId="8" xfId="0" applyFont="1" applyBorder="1" applyAlignment="1" applyProtection="1">
      <alignment horizontal="center" vertical="center" wrapText="1"/>
      <protection locked="0"/>
    </xf>
    <xf numFmtId="0" fontId="7" fillId="6" borderId="8"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center" vertical="center" wrapText="1"/>
      <protection locked="0"/>
    </xf>
    <xf numFmtId="49" fontId="5" fillId="6" borderId="1" xfId="0" applyNumberFormat="1" applyFont="1" applyFill="1" applyBorder="1" applyAlignment="1">
      <alignment horizontal="left" vertical="center" wrapText="1"/>
    </xf>
    <xf numFmtId="49" fontId="5" fillId="6" borderId="1" xfId="0" applyNumberFormat="1" applyFont="1" applyFill="1" applyBorder="1" applyAlignment="1">
      <alignment horizontal="center" vertical="center" wrapText="1"/>
    </xf>
    <xf numFmtId="164" fontId="5" fillId="4" borderId="3" xfId="0" applyNumberFormat="1" applyFont="1" applyFill="1" applyBorder="1" applyAlignment="1" applyProtection="1">
      <alignment horizontal="center" vertical="center"/>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7" fillId="0" borderId="0" xfId="0" applyFont="1" applyAlignment="1">
      <alignment vertical="center" wrapText="1"/>
    </xf>
    <xf numFmtId="0" fontId="18" fillId="0" borderId="0" xfId="0" applyFont="1" applyAlignment="1">
      <alignment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4" fillId="5" borderId="24"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1" xfId="0" applyFont="1" applyFill="1" applyBorder="1" applyAlignment="1">
      <alignment horizontal="center"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5">
    <cellStyle name="Įprastas"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
  <sheetViews>
    <sheetView tabSelected="1" zoomScale="80" zoomScaleNormal="80" workbookViewId="0">
      <selection activeCell="F124" sqref="F124"/>
    </sheetView>
  </sheetViews>
  <sheetFormatPr defaultColWidth="9.109375" defaultRowHeight="13.8" x14ac:dyDescent="0.25"/>
  <cols>
    <col min="1" max="1" width="39.6640625" style="33" customWidth="1"/>
    <col min="2" max="2" width="10.5546875" style="14" customWidth="1"/>
    <col min="3" max="3" width="71.6640625" style="15" customWidth="1"/>
    <col min="4" max="4" width="9.109375" style="14"/>
    <col min="5" max="5" width="16.33203125" style="27" customWidth="1"/>
    <col min="6" max="6" width="20.6640625" style="21" customWidth="1"/>
    <col min="7" max="7" width="14.6640625" style="14" customWidth="1"/>
    <col min="8" max="8" width="21.5546875" style="22" customWidth="1"/>
    <col min="9" max="9" width="16.109375" style="11" customWidth="1"/>
    <col min="10" max="16384" width="9.109375" style="11"/>
  </cols>
  <sheetData>
    <row r="1" spans="1:8" ht="39.9" customHeight="1" x14ac:dyDescent="0.25">
      <c r="A1" s="132" t="s">
        <v>88</v>
      </c>
      <c r="B1" s="132"/>
      <c r="C1" s="132"/>
      <c r="D1" s="132"/>
      <c r="E1" s="132"/>
      <c r="F1" s="132"/>
      <c r="G1" s="132"/>
    </row>
    <row r="2" spans="1:8" ht="21.75" customHeight="1" thickBot="1" x14ac:dyDescent="0.3">
      <c r="A2" s="1"/>
      <c r="B2" s="1"/>
      <c r="C2" s="1"/>
      <c r="D2" s="1"/>
      <c r="E2" s="24"/>
      <c r="F2" s="1"/>
      <c r="G2" s="1"/>
    </row>
    <row r="3" spans="1:8" ht="21.75" customHeight="1" x14ac:dyDescent="0.25">
      <c r="A3" s="133" t="s">
        <v>53</v>
      </c>
      <c r="B3" s="134"/>
      <c r="C3" s="134"/>
      <c r="D3" s="134"/>
      <c r="E3" s="134"/>
      <c r="F3" s="134"/>
      <c r="G3" s="135"/>
    </row>
    <row r="4" spans="1:8" ht="55.95" customHeight="1" thickBot="1" x14ac:dyDescent="0.3">
      <c r="A4" s="45" t="s">
        <v>40</v>
      </c>
      <c r="B4" s="80" t="s">
        <v>0</v>
      </c>
      <c r="C4" s="46" t="s">
        <v>1</v>
      </c>
      <c r="D4" s="46" t="s">
        <v>2</v>
      </c>
      <c r="E4" s="47" t="s">
        <v>3</v>
      </c>
      <c r="F4" s="48" t="s">
        <v>4</v>
      </c>
      <c r="G4" s="49" t="s">
        <v>5</v>
      </c>
    </row>
    <row r="5" spans="1:8" ht="29.25" customHeight="1" x14ac:dyDescent="0.25">
      <c r="A5" s="77" t="s">
        <v>6</v>
      </c>
      <c r="B5" s="72" t="s">
        <v>12</v>
      </c>
      <c r="C5" s="23" t="s">
        <v>89</v>
      </c>
      <c r="D5" s="32" t="s">
        <v>48</v>
      </c>
      <c r="E5" s="31">
        <v>1.56</v>
      </c>
      <c r="F5" s="3">
        <v>377.96</v>
      </c>
      <c r="G5" s="39">
        <f t="shared" ref="G5:G33" si="0">ROUND((E5*F5),2)</f>
        <v>589.62</v>
      </c>
    </row>
    <row r="6" spans="1:8" ht="29.25" customHeight="1" x14ac:dyDescent="0.25">
      <c r="A6" s="77" t="s">
        <v>6</v>
      </c>
      <c r="B6" s="72" t="s">
        <v>13</v>
      </c>
      <c r="C6" s="2" t="s">
        <v>90</v>
      </c>
      <c r="D6" s="100" t="s">
        <v>8</v>
      </c>
      <c r="E6" s="101">
        <v>24</v>
      </c>
      <c r="F6" s="3">
        <v>1.08</v>
      </c>
      <c r="G6" s="39">
        <f t="shared" si="0"/>
        <v>25.92</v>
      </c>
    </row>
    <row r="7" spans="1:8" ht="31.5" customHeight="1" x14ac:dyDescent="0.25">
      <c r="A7" s="77" t="s">
        <v>6</v>
      </c>
      <c r="B7" s="72" t="s">
        <v>64</v>
      </c>
      <c r="C7" s="15" t="s">
        <v>91</v>
      </c>
      <c r="D7" s="32" t="s">
        <v>18</v>
      </c>
      <c r="E7" s="123">
        <v>20</v>
      </c>
      <c r="F7" s="3">
        <v>1.08</v>
      </c>
      <c r="G7" s="39">
        <f t="shared" si="0"/>
        <v>21.6</v>
      </c>
    </row>
    <row r="8" spans="1:8" ht="29.25" customHeight="1" x14ac:dyDescent="0.25">
      <c r="A8" s="77" t="s">
        <v>6</v>
      </c>
      <c r="B8" s="72" t="s">
        <v>14</v>
      </c>
      <c r="C8" s="2" t="s">
        <v>296</v>
      </c>
      <c r="D8" s="32" t="s">
        <v>9</v>
      </c>
      <c r="E8" s="123">
        <v>3</v>
      </c>
      <c r="F8" s="3">
        <v>1.08</v>
      </c>
      <c r="G8" s="39">
        <f t="shared" si="0"/>
        <v>3.24</v>
      </c>
    </row>
    <row r="9" spans="1:8" ht="91.5" customHeight="1" x14ac:dyDescent="0.25">
      <c r="A9" s="77" t="s">
        <v>6</v>
      </c>
      <c r="B9" s="72" t="s">
        <v>15</v>
      </c>
      <c r="C9" s="129" t="s">
        <v>295</v>
      </c>
      <c r="D9" s="130" t="s">
        <v>7</v>
      </c>
      <c r="E9" s="123">
        <v>1</v>
      </c>
      <c r="F9" s="3">
        <v>2.16</v>
      </c>
      <c r="G9" s="39">
        <f t="shared" si="0"/>
        <v>2.16</v>
      </c>
    </row>
    <row r="10" spans="1:8" ht="39" customHeight="1" x14ac:dyDescent="0.25">
      <c r="A10" s="77" t="s">
        <v>6</v>
      </c>
      <c r="B10" s="72" t="s">
        <v>16</v>
      </c>
      <c r="C10" s="2" t="s">
        <v>294</v>
      </c>
      <c r="D10" s="32" t="s">
        <v>92</v>
      </c>
      <c r="E10" s="25">
        <v>2.8</v>
      </c>
      <c r="F10" s="3">
        <v>139.82</v>
      </c>
      <c r="G10" s="39">
        <f t="shared" si="0"/>
        <v>391.5</v>
      </c>
      <c r="H10" s="51"/>
    </row>
    <row r="11" spans="1:8" ht="31.5" customHeight="1" x14ac:dyDescent="0.25">
      <c r="A11" s="77" t="s">
        <v>6</v>
      </c>
      <c r="B11" s="72" t="s">
        <v>65</v>
      </c>
      <c r="C11" s="2" t="s">
        <v>93</v>
      </c>
      <c r="D11" s="32" t="s">
        <v>92</v>
      </c>
      <c r="E11" s="25">
        <v>11.5</v>
      </c>
      <c r="F11" s="3">
        <v>57.22</v>
      </c>
      <c r="G11" s="39">
        <f t="shared" si="0"/>
        <v>658.03</v>
      </c>
    </row>
    <row r="12" spans="1:8" ht="39" customHeight="1" x14ac:dyDescent="0.25">
      <c r="A12" s="77" t="s">
        <v>6</v>
      </c>
      <c r="B12" s="72" t="s">
        <v>17</v>
      </c>
      <c r="C12" s="23" t="s">
        <v>94</v>
      </c>
      <c r="D12" s="97" t="s">
        <v>10</v>
      </c>
      <c r="E12" s="25">
        <v>9.1</v>
      </c>
      <c r="F12" s="3">
        <v>15.38</v>
      </c>
      <c r="G12" s="39">
        <f t="shared" si="0"/>
        <v>139.96</v>
      </c>
      <c r="H12" s="51"/>
    </row>
    <row r="13" spans="1:8" ht="36.75" customHeight="1" x14ac:dyDescent="0.25">
      <c r="A13" s="77" t="s">
        <v>6</v>
      </c>
      <c r="B13" s="72" t="s">
        <v>71</v>
      </c>
      <c r="C13" s="2" t="s">
        <v>95</v>
      </c>
      <c r="D13" s="97" t="s">
        <v>10</v>
      </c>
      <c r="E13" s="25">
        <v>12.3</v>
      </c>
      <c r="F13" s="3">
        <v>15.38</v>
      </c>
      <c r="G13" s="39">
        <f t="shared" si="0"/>
        <v>189.17</v>
      </c>
    </row>
    <row r="14" spans="1:8" ht="29.25" customHeight="1" x14ac:dyDescent="0.25">
      <c r="A14" s="77" t="s">
        <v>6</v>
      </c>
      <c r="B14" s="72" t="s">
        <v>72</v>
      </c>
      <c r="C14" s="23" t="s">
        <v>96</v>
      </c>
      <c r="D14" s="32" t="s">
        <v>18</v>
      </c>
      <c r="E14" s="31">
        <v>10</v>
      </c>
      <c r="F14" s="99">
        <v>16.510000000000002</v>
      </c>
      <c r="G14" s="39">
        <f t="shared" si="0"/>
        <v>165.1</v>
      </c>
    </row>
    <row r="15" spans="1:8" ht="31.5" customHeight="1" x14ac:dyDescent="0.25">
      <c r="A15" s="77" t="s">
        <v>6</v>
      </c>
      <c r="B15" s="72" t="s">
        <v>50</v>
      </c>
      <c r="C15" s="23" t="s">
        <v>97</v>
      </c>
      <c r="D15" s="32" t="s">
        <v>18</v>
      </c>
      <c r="E15" s="31">
        <v>10</v>
      </c>
      <c r="F15" s="3">
        <v>28.3</v>
      </c>
      <c r="G15" s="39">
        <f t="shared" si="0"/>
        <v>283</v>
      </c>
    </row>
    <row r="16" spans="1:8" ht="29.25" customHeight="1" thickBot="1" x14ac:dyDescent="0.3">
      <c r="A16" s="77" t="s">
        <v>6</v>
      </c>
      <c r="B16" s="72" t="s">
        <v>73</v>
      </c>
      <c r="C16" s="2" t="s">
        <v>98</v>
      </c>
      <c r="D16" s="32" t="s">
        <v>18</v>
      </c>
      <c r="E16" s="25">
        <v>2</v>
      </c>
      <c r="F16" s="3">
        <v>20.64</v>
      </c>
      <c r="G16" s="39">
        <f t="shared" si="0"/>
        <v>41.28</v>
      </c>
    </row>
    <row r="17" spans="1:9" ht="29.25" customHeight="1" thickBot="1" x14ac:dyDescent="0.3">
      <c r="A17" s="77" t="s">
        <v>6</v>
      </c>
      <c r="B17" s="72" t="s">
        <v>51</v>
      </c>
      <c r="C17" s="2" t="s">
        <v>99</v>
      </c>
      <c r="D17" s="32" t="s">
        <v>18</v>
      </c>
      <c r="E17" s="31">
        <v>2</v>
      </c>
      <c r="F17" s="3">
        <v>39.869999999999997</v>
      </c>
      <c r="G17" s="39">
        <f t="shared" si="0"/>
        <v>79.739999999999995</v>
      </c>
      <c r="H17" s="57" t="s">
        <v>41</v>
      </c>
      <c r="I17" s="58">
        <f>ROUND(SUM(G5:G17),2)</f>
        <v>2590.3200000000002</v>
      </c>
    </row>
    <row r="18" spans="1:9" s="12" customFormat="1" ht="33" customHeight="1" x14ac:dyDescent="0.25">
      <c r="A18" s="76" t="s">
        <v>49</v>
      </c>
      <c r="B18" s="71" t="s">
        <v>19</v>
      </c>
      <c r="C18" s="34" t="s">
        <v>100</v>
      </c>
      <c r="D18" s="35" t="s">
        <v>9</v>
      </c>
      <c r="E18" s="36">
        <v>1008</v>
      </c>
      <c r="F18" s="44">
        <v>8.6199999999999992</v>
      </c>
      <c r="G18" s="39">
        <f t="shared" si="0"/>
        <v>8688.9599999999991</v>
      </c>
      <c r="H18" s="13"/>
    </row>
    <row r="19" spans="1:9" s="12" customFormat="1" ht="27.75" customHeight="1" x14ac:dyDescent="0.25">
      <c r="A19" s="77" t="s">
        <v>49</v>
      </c>
      <c r="B19" s="72" t="s">
        <v>20</v>
      </c>
      <c r="C19" s="2" t="s">
        <v>101</v>
      </c>
      <c r="D19" s="32" t="s">
        <v>9</v>
      </c>
      <c r="E19" s="31">
        <v>2652</v>
      </c>
      <c r="F19" s="8">
        <v>3.09</v>
      </c>
      <c r="G19" s="39">
        <f t="shared" si="0"/>
        <v>8194.68</v>
      </c>
      <c r="H19" s="13"/>
    </row>
    <row r="20" spans="1:9" s="12" customFormat="1" ht="38.25" customHeight="1" x14ac:dyDescent="0.25">
      <c r="A20" s="77" t="s">
        <v>49</v>
      </c>
      <c r="B20" s="72" t="s">
        <v>21</v>
      </c>
      <c r="C20" s="23" t="s">
        <v>102</v>
      </c>
      <c r="D20" s="32" t="s">
        <v>9</v>
      </c>
      <c r="E20" s="31">
        <v>1099</v>
      </c>
      <c r="F20" s="8">
        <v>15.67</v>
      </c>
      <c r="G20" s="39">
        <f t="shared" si="0"/>
        <v>17221.330000000002</v>
      </c>
      <c r="H20" s="13"/>
    </row>
    <row r="21" spans="1:9" s="12" customFormat="1" ht="33.75" customHeight="1" x14ac:dyDescent="0.25">
      <c r="A21" s="77" t="s">
        <v>49</v>
      </c>
      <c r="B21" s="72" t="s">
        <v>22</v>
      </c>
      <c r="C21" s="2" t="s">
        <v>103</v>
      </c>
      <c r="D21" s="32" t="s">
        <v>8</v>
      </c>
      <c r="E21" s="31">
        <v>15650</v>
      </c>
      <c r="F21" s="8">
        <v>0.19</v>
      </c>
      <c r="G21" s="39">
        <f t="shared" si="0"/>
        <v>2973.5</v>
      </c>
      <c r="H21" s="13"/>
    </row>
    <row r="22" spans="1:9" s="12" customFormat="1" ht="30" customHeight="1" x14ac:dyDescent="0.25">
      <c r="A22" s="77" t="s">
        <v>49</v>
      </c>
      <c r="B22" s="72" t="s">
        <v>23</v>
      </c>
      <c r="C22" s="23" t="s">
        <v>104</v>
      </c>
      <c r="D22" s="32" t="s">
        <v>9</v>
      </c>
      <c r="E22" s="31">
        <v>4695</v>
      </c>
      <c r="F22" s="8">
        <v>0.41</v>
      </c>
      <c r="G22" s="39">
        <f t="shared" si="0"/>
        <v>1924.95</v>
      </c>
      <c r="H22" s="13"/>
    </row>
    <row r="23" spans="1:9" s="12" customFormat="1" ht="33" customHeight="1" x14ac:dyDescent="0.25">
      <c r="A23" s="77" t="s">
        <v>49</v>
      </c>
      <c r="B23" s="72" t="s">
        <v>24</v>
      </c>
      <c r="C23" s="23" t="s">
        <v>105</v>
      </c>
      <c r="D23" s="32" t="s">
        <v>8</v>
      </c>
      <c r="E23" s="31">
        <v>5641</v>
      </c>
      <c r="F23" s="8">
        <v>0.24</v>
      </c>
      <c r="G23" s="39">
        <f t="shared" si="0"/>
        <v>1353.84</v>
      </c>
      <c r="H23" s="13"/>
    </row>
    <row r="24" spans="1:9" s="12" customFormat="1" ht="27.75" customHeight="1" x14ac:dyDescent="0.25">
      <c r="A24" s="77" t="s">
        <v>49</v>
      </c>
      <c r="B24" s="72" t="s">
        <v>25</v>
      </c>
      <c r="C24" s="2" t="s">
        <v>106</v>
      </c>
      <c r="D24" s="32" t="s">
        <v>8</v>
      </c>
      <c r="E24" s="31">
        <v>297</v>
      </c>
      <c r="F24" s="8">
        <v>1.78</v>
      </c>
      <c r="G24" s="39">
        <f t="shared" si="0"/>
        <v>528.66</v>
      </c>
      <c r="H24" s="13"/>
    </row>
    <row r="25" spans="1:9" s="12" customFormat="1" ht="27.75" customHeight="1" x14ac:dyDescent="0.25">
      <c r="A25" s="77" t="s">
        <v>49</v>
      </c>
      <c r="B25" s="72" t="s">
        <v>26</v>
      </c>
      <c r="C25" s="2" t="s">
        <v>110</v>
      </c>
      <c r="D25" s="93" t="s">
        <v>8</v>
      </c>
      <c r="E25" s="31">
        <v>2077</v>
      </c>
      <c r="F25" s="8">
        <v>0.24</v>
      </c>
      <c r="G25" s="39">
        <f t="shared" si="0"/>
        <v>498.48</v>
      </c>
      <c r="H25" s="13"/>
    </row>
    <row r="26" spans="1:9" s="12" customFormat="1" ht="27.75" customHeight="1" x14ac:dyDescent="0.25">
      <c r="A26" s="77" t="s">
        <v>49</v>
      </c>
      <c r="B26" s="72" t="s">
        <v>27</v>
      </c>
      <c r="C26" s="2" t="s">
        <v>111</v>
      </c>
      <c r="D26" s="93" t="s">
        <v>8</v>
      </c>
      <c r="E26" s="31">
        <v>109</v>
      </c>
      <c r="F26" s="8">
        <v>1.78</v>
      </c>
      <c r="G26" s="39">
        <f t="shared" si="0"/>
        <v>194.02</v>
      </c>
      <c r="H26" s="13"/>
    </row>
    <row r="27" spans="1:9" s="12" customFormat="1" ht="27.75" customHeight="1" x14ac:dyDescent="0.25">
      <c r="A27" s="77" t="s">
        <v>49</v>
      </c>
      <c r="B27" s="72" t="s">
        <v>107</v>
      </c>
      <c r="C27" s="2" t="s">
        <v>112</v>
      </c>
      <c r="D27" s="93" t="s">
        <v>8</v>
      </c>
      <c r="E27" s="31">
        <v>5963</v>
      </c>
      <c r="F27" s="8">
        <v>0.2</v>
      </c>
      <c r="G27" s="39">
        <f t="shared" si="0"/>
        <v>1192.5999999999999</v>
      </c>
      <c r="H27" s="13"/>
    </row>
    <row r="28" spans="1:9" s="12" customFormat="1" ht="27.75" customHeight="1" x14ac:dyDescent="0.25">
      <c r="A28" s="77" t="s">
        <v>49</v>
      </c>
      <c r="B28" s="72" t="s">
        <v>108</v>
      </c>
      <c r="C28" s="2" t="s">
        <v>113</v>
      </c>
      <c r="D28" s="93" t="s">
        <v>8</v>
      </c>
      <c r="E28" s="31">
        <v>1972</v>
      </c>
      <c r="F28" s="8">
        <v>0.31</v>
      </c>
      <c r="G28" s="39">
        <f t="shared" si="0"/>
        <v>611.32000000000005</v>
      </c>
      <c r="H28" s="13"/>
    </row>
    <row r="29" spans="1:9" s="12" customFormat="1" ht="27.75" customHeight="1" x14ac:dyDescent="0.25">
      <c r="A29" s="77" t="s">
        <v>49</v>
      </c>
      <c r="B29" s="72" t="s">
        <v>109</v>
      </c>
      <c r="C29" s="23" t="s">
        <v>118</v>
      </c>
      <c r="D29" s="32" t="s">
        <v>8</v>
      </c>
      <c r="E29" s="31">
        <v>6905</v>
      </c>
      <c r="F29" s="8">
        <v>1.19</v>
      </c>
      <c r="G29" s="39">
        <f t="shared" si="0"/>
        <v>8216.9500000000007</v>
      </c>
      <c r="H29" s="13"/>
    </row>
    <row r="30" spans="1:9" s="12" customFormat="1" ht="27.75" customHeight="1" x14ac:dyDescent="0.25">
      <c r="A30" s="77" t="s">
        <v>49</v>
      </c>
      <c r="B30" s="72" t="s">
        <v>114</v>
      </c>
      <c r="C30" s="23" t="s">
        <v>119</v>
      </c>
      <c r="D30" s="32" t="s">
        <v>8</v>
      </c>
      <c r="E30" s="31">
        <v>1219</v>
      </c>
      <c r="F30" s="8">
        <v>1.19</v>
      </c>
      <c r="G30" s="39">
        <f t="shared" si="0"/>
        <v>1450.61</v>
      </c>
      <c r="H30" s="13"/>
    </row>
    <row r="31" spans="1:9" s="12" customFormat="1" ht="27.75" customHeight="1" x14ac:dyDescent="0.25">
      <c r="A31" s="77" t="s">
        <v>49</v>
      </c>
      <c r="B31" s="72" t="s">
        <v>115</v>
      </c>
      <c r="C31" s="23" t="s">
        <v>120</v>
      </c>
      <c r="D31" s="32" t="s">
        <v>8</v>
      </c>
      <c r="E31" s="31">
        <v>5963</v>
      </c>
      <c r="F31" s="8">
        <v>1.19</v>
      </c>
      <c r="G31" s="39">
        <f t="shared" si="0"/>
        <v>7095.97</v>
      </c>
      <c r="H31" s="13"/>
    </row>
    <row r="32" spans="1:9" s="12" customFormat="1" ht="24.6" customHeight="1" thickBot="1" x14ac:dyDescent="0.3">
      <c r="A32" s="77" t="s">
        <v>49</v>
      </c>
      <c r="B32" s="72" t="s">
        <v>116</v>
      </c>
      <c r="C32" s="23" t="s">
        <v>121</v>
      </c>
      <c r="D32" s="32" t="s">
        <v>9</v>
      </c>
      <c r="E32" s="31">
        <v>302</v>
      </c>
      <c r="F32" s="8">
        <v>8.6199999999999992</v>
      </c>
      <c r="G32" s="39">
        <f t="shared" si="0"/>
        <v>2603.2399999999998</v>
      </c>
      <c r="H32" s="13"/>
    </row>
    <row r="33" spans="1:9" s="12" customFormat="1" ht="38.25" customHeight="1" thickBot="1" x14ac:dyDescent="0.3">
      <c r="A33" s="77" t="s">
        <v>49</v>
      </c>
      <c r="B33" s="72" t="s">
        <v>117</v>
      </c>
      <c r="C33" s="23" t="s">
        <v>122</v>
      </c>
      <c r="D33" s="32" t="s">
        <v>8</v>
      </c>
      <c r="E33" s="31">
        <v>952</v>
      </c>
      <c r="F33" s="8">
        <v>6.21</v>
      </c>
      <c r="G33" s="39">
        <f t="shared" si="0"/>
        <v>5911.92</v>
      </c>
      <c r="H33" s="57" t="s">
        <v>42</v>
      </c>
      <c r="I33" s="58">
        <f>ROUND(SUM(G18:G33),2)</f>
        <v>68661.03</v>
      </c>
    </row>
    <row r="34" spans="1:9" s="12" customFormat="1" ht="33" customHeight="1" x14ac:dyDescent="0.25">
      <c r="A34" s="108" t="s">
        <v>124</v>
      </c>
      <c r="B34" s="71" t="s">
        <v>38</v>
      </c>
      <c r="C34" s="110" t="s">
        <v>125</v>
      </c>
      <c r="D34" s="35" t="s">
        <v>18</v>
      </c>
      <c r="E34" s="36">
        <v>1</v>
      </c>
      <c r="F34" s="131"/>
      <c r="G34" s="38"/>
      <c r="H34" s="13"/>
    </row>
    <row r="35" spans="1:9" s="12" customFormat="1" ht="33" customHeight="1" x14ac:dyDescent="0.25">
      <c r="A35" s="109" t="s">
        <v>124</v>
      </c>
      <c r="B35" s="103" t="s">
        <v>126</v>
      </c>
      <c r="C35" s="111" t="s">
        <v>127</v>
      </c>
      <c r="D35" s="93" t="s">
        <v>10</v>
      </c>
      <c r="E35" s="105">
        <v>13</v>
      </c>
      <c r="F35" s="107">
        <v>511.19</v>
      </c>
      <c r="G35" s="106">
        <f t="shared" ref="G35:G73" si="1">ROUND((E35*F35),2)</f>
        <v>6645.47</v>
      </c>
      <c r="H35" s="13"/>
    </row>
    <row r="36" spans="1:9" s="12" customFormat="1" ht="33" customHeight="1" x14ac:dyDescent="0.25">
      <c r="A36" s="109" t="s">
        <v>124</v>
      </c>
      <c r="B36" s="103" t="s">
        <v>128</v>
      </c>
      <c r="C36" s="104" t="s">
        <v>129</v>
      </c>
      <c r="D36" s="93" t="s">
        <v>18</v>
      </c>
      <c r="E36" s="105">
        <v>2</v>
      </c>
      <c r="F36" s="107">
        <v>138.91999999999999</v>
      </c>
      <c r="G36" s="106">
        <f t="shared" si="1"/>
        <v>277.83999999999997</v>
      </c>
      <c r="H36" s="13"/>
    </row>
    <row r="37" spans="1:9" s="12" customFormat="1" ht="33" customHeight="1" x14ac:dyDescent="0.25">
      <c r="A37" s="109" t="s">
        <v>124</v>
      </c>
      <c r="B37" s="103" t="s">
        <v>130</v>
      </c>
      <c r="C37" s="104" t="s">
        <v>131</v>
      </c>
      <c r="D37" s="93" t="s">
        <v>9</v>
      </c>
      <c r="E37" s="105">
        <v>47.7</v>
      </c>
      <c r="F37" s="107">
        <v>2.52</v>
      </c>
      <c r="G37" s="106">
        <f t="shared" si="1"/>
        <v>120.2</v>
      </c>
      <c r="H37" s="13"/>
    </row>
    <row r="38" spans="1:9" s="12" customFormat="1" ht="33" customHeight="1" x14ac:dyDescent="0.25">
      <c r="A38" s="109" t="s">
        <v>124</v>
      </c>
      <c r="B38" s="103" t="s">
        <v>132</v>
      </c>
      <c r="C38" s="104" t="s">
        <v>133</v>
      </c>
      <c r="D38" s="93" t="s">
        <v>9</v>
      </c>
      <c r="E38" s="105">
        <v>2.21</v>
      </c>
      <c r="F38" s="107">
        <v>12.21</v>
      </c>
      <c r="G38" s="106">
        <f t="shared" si="1"/>
        <v>26.98</v>
      </c>
      <c r="H38" s="13"/>
    </row>
    <row r="39" spans="1:9" s="12" customFormat="1" ht="33" customHeight="1" x14ac:dyDescent="0.25">
      <c r="A39" s="109" t="s">
        <v>124</v>
      </c>
      <c r="B39" s="103" t="s">
        <v>135</v>
      </c>
      <c r="C39" s="104" t="s">
        <v>134</v>
      </c>
      <c r="D39" s="93" t="s">
        <v>9</v>
      </c>
      <c r="E39" s="105">
        <v>27.69</v>
      </c>
      <c r="F39" s="107">
        <v>12.21</v>
      </c>
      <c r="G39" s="106">
        <f t="shared" si="1"/>
        <v>338.09</v>
      </c>
      <c r="H39" s="13"/>
    </row>
    <row r="40" spans="1:9" s="12" customFormat="1" ht="33" customHeight="1" x14ac:dyDescent="0.25">
      <c r="A40" s="109" t="s">
        <v>124</v>
      </c>
      <c r="B40" s="103" t="s">
        <v>136</v>
      </c>
      <c r="C40" s="104" t="s">
        <v>142</v>
      </c>
      <c r="D40" s="93" t="s">
        <v>8</v>
      </c>
      <c r="E40" s="105">
        <v>89.05</v>
      </c>
      <c r="F40" s="107">
        <v>0.91</v>
      </c>
      <c r="G40" s="106">
        <f t="shared" si="1"/>
        <v>81.040000000000006</v>
      </c>
      <c r="H40" s="13"/>
    </row>
    <row r="41" spans="1:9" s="12" customFormat="1" ht="33" customHeight="1" x14ac:dyDescent="0.25">
      <c r="A41" s="109" t="s">
        <v>124</v>
      </c>
      <c r="B41" s="103" t="s">
        <v>137</v>
      </c>
      <c r="C41" s="111" t="s">
        <v>143</v>
      </c>
      <c r="D41" s="93"/>
      <c r="E41" s="105"/>
      <c r="F41" s="125"/>
      <c r="G41" s="106"/>
      <c r="H41" s="13"/>
    </row>
    <row r="42" spans="1:9" s="12" customFormat="1" ht="33" customHeight="1" x14ac:dyDescent="0.25">
      <c r="A42" s="109" t="s">
        <v>124</v>
      </c>
      <c r="B42" s="103" t="s">
        <v>138</v>
      </c>
      <c r="C42" s="104" t="s">
        <v>144</v>
      </c>
      <c r="D42" s="93" t="s">
        <v>9</v>
      </c>
      <c r="E42" s="105">
        <v>21.3</v>
      </c>
      <c r="F42" s="107">
        <v>5.65</v>
      </c>
      <c r="G42" s="106">
        <f t="shared" si="1"/>
        <v>120.35</v>
      </c>
      <c r="H42" s="13"/>
    </row>
    <row r="43" spans="1:9" s="12" customFormat="1" ht="33" customHeight="1" x14ac:dyDescent="0.25">
      <c r="A43" s="109" t="s">
        <v>124</v>
      </c>
      <c r="B43" s="103" t="s">
        <v>139</v>
      </c>
      <c r="C43" s="104" t="s">
        <v>133</v>
      </c>
      <c r="D43" s="93" t="s">
        <v>9</v>
      </c>
      <c r="E43" s="105">
        <v>0.8</v>
      </c>
      <c r="F43" s="107">
        <v>12.21</v>
      </c>
      <c r="G43" s="106">
        <f t="shared" si="1"/>
        <v>9.77</v>
      </c>
      <c r="H43" s="13"/>
    </row>
    <row r="44" spans="1:9" s="12" customFormat="1" ht="33" customHeight="1" x14ac:dyDescent="0.25">
      <c r="A44" s="109" t="s">
        <v>124</v>
      </c>
      <c r="B44" s="103" t="s">
        <v>140</v>
      </c>
      <c r="C44" s="104" t="s">
        <v>134</v>
      </c>
      <c r="D44" s="93" t="s">
        <v>9</v>
      </c>
      <c r="E44" s="105">
        <v>18.399999999999999</v>
      </c>
      <c r="F44" s="107">
        <v>12.21</v>
      </c>
      <c r="G44" s="106">
        <f t="shared" si="1"/>
        <v>224.66</v>
      </c>
      <c r="H44" s="13"/>
    </row>
    <row r="45" spans="1:9" s="12" customFormat="1" ht="33" customHeight="1" x14ac:dyDescent="0.25">
      <c r="A45" s="109" t="s">
        <v>124</v>
      </c>
      <c r="B45" s="103" t="s">
        <v>141</v>
      </c>
      <c r="C45" s="104" t="s">
        <v>145</v>
      </c>
      <c r="D45" s="93" t="s">
        <v>9</v>
      </c>
      <c r="E45" s="105">
        <v>13.2</v>
      </c>
      <c r="F45" s="107">
        <v>16.47</v>
      </c>
      <c r="G45" s="106">
        <f t="shared" si="1"/>
        <v>217.4</v>
      </c>
      <c r="H45" s="13"/>
    </row>
    <row r="46" spans="1:9" s="12" customFormat="1" ht="33" customHeight="1" x14ac:dyDescent="0.25">
      <c r="A46" s="109" t="s">
        <v>124</v>
      </c>
      <c r="B46" s="103" t="s">
        <v>146</v>
      </c>
      <c r="C46" s="104" t="s">
        <v>148</v>
      </c>
      <c r="D46" s="93" t="s">
        <v>8</v>
      </c>
      <c r="E46" s="105">
        <v>14</v>
      </c>
      <c r="F46" s="107">
        <v>6.62</v>
      </c>
      <c r="G46" s="106">
        <f t="shared" si="1"/>
        <v>92.68</v>
      </c>
      <c r="H46" s="13"/>
    </row>
    <row r="47" spans="1:9" s="12" customFormat="1" ht="33" customHeight="1" x14ac:dyDescent="0.25">
      <c r="A47" s="109" t="s">
        <v>124</v>
      </c>
      <c r="B47" s="103" t="s">
        <v>147</v>
      </c>
      <c r="C47" s="104" t="s">
        <v>159</v>
      </c>
      <c r="D47" s="93" t="s">
        <v>8</v>
      </c>
      <c r="E47" s="105">
        <v>42.4</v>
      </c>
      <c r="F47" s="107">
        <v>0.91</v>
      </c>
      <c r="G47" s="106">
        <f t="shared" si="1"/>
        <v>38.58</v>
      </c>
      <c r="H47" s="13"/>
    </row>
    <row r="48" spans="1:9" s="12" customFormat="1" ht="33" customHeight="1" x14ac:dyDescent="0.25">
      <c r="A48" s="109" t="s">
        <v>124</v>
      </c>
      <c r="B48" s="103" t="s">
        <v>149</v>
      </c>
      <c r="C48" s="104" t="s">
        <v>158</v>
      </c>
      <c r="D48" s="93" t="s">
        <v>8</v>
      </c>
      <c r="E48" s="105">
        <v>1.6</v>
      </c>
      <c r="F48" s="107">
        <v>0.91</v>
      </c>
      <c r="G48" s="106">
        <f t="shared" si="1"/>
        <v>1.46</v>
      </c>
      <c r="H48" s="13"/>
    </row>
    <row r="49" spans="1:8" s="12" customFormat="1" ht="33" customHeight="1" x14ac:dyDescent="0.25">
      <c r="A49" s="109" t="s">
        <v>124</v>
      </c>
      <c r="B49" s="103" t="s">
        <v>150</v>
      </c>
      <c r="C49" s="111" t="s">
        <v>167</v>
      </c>
      <c r="D49" s="93"/>
      <c r="E49" s="105"/>
      <c r="F49" s="125"/>
      <c r="G49" s="106"/>
      <c r="H49" s="13"/>
    </row>
    <row r="50" spans="1:8" s="12" customFormat="1" ht="33" customHeight="1" x14ac:dyDescent="0.25">
      <c r="A50" s="109" t="s">
        <v>124</v>
      </c>
      <c r="B50" s="103" t="s">
        <v>151</v>
      </c>
      <c r="C50" s="104" t="s">
        <v>161</v>
      </c>
      <c r="D50" s="93" t="s">
        <v>8</v>
      </c>
      <c r="E50" s="105">
        <v>8</v>
      </c>
      <c r="F50" s="107">
        <v>81.599999999999994</v>
      </c>
      <c r="G50" s="106">
        <f t="shared" si="1"/>
        <v>652.79999999999995</v>
      </c>
      <c r="H50" s="13"/>
    </row>
    <row r="51" spans="1:8" s="12" customFormat="1" ht="33" customHeight="1" x14ac:dyDescent="0.25">
      <c r="A51" s="109" t="s">
        <v>124</v>
      </c>
      <c r="B51" s="103" t="s">
        <v>152</v>
      </c>
      <c r="C51" s="104" t="s">
        <v>162</v>
      </c>
      <c r="D51" s="93" t="s">
        <v>9</v>
      </c>
      <c r="E51" s="105">
        <v>1.45</v>
      </c>
      <c r="F51" s="107">
        <v>36.49</v>
      </c>
      <c r="G51" s="106">
        <f t="shared" si="1"/>
        <v>52.91</v>
      </c>
      <c r="H51" s="13"/>
    </row>
    <row r="52" spans="1:8" s="12" customFormat="1" ht="33" customHeight="1" x14ac:dyDescent="0.25">
      <c r="A52" s="109" t="s">
        <v>124</v>
      </c>
      <c r="B52" s="103" t="s">
        <v>153</v>
      </c>
      <c r="C52" s="104" t="s">
        <v>164</v>
      </c>
      <c r="D52" s="93" t="s">
        <v>9</v>
      </c>
      <c r="E52" s="105">
        <v>0.52</v>
      </c>
      <c r="F52" s="107">
        <v>95.28</v>
      </c>
      <c r="G52" s="106">
        <f t="shared" si="1"/>
        <v>49.55</v>
      </c>
      <c r="H52" s="13"/>
    </row>
    <row r="53" spans="1:8" s="12" customFormat="1" ht="33" customHeight="1" x14ac:dyDescent="0.25">
      <c r="A53" s="109" t="s">
        <v>124</v>
      </c>
      <c r="B53" s="103" t="s">
        <v>154</v>
      </c>
      <c r="C53" s="104" t="s">
        <v>165</v>
      </c>
      <c r="D53" s="93" t="s">
        <v>9</v>
      </c>
      <c r="E53" s="105">
        <v>0.16</v>
      </c>
      <c r="F53" s="107">
        <v>101.24</v>
      </c>
      <c r="G53" s="106">
        <f t="shared" si="1"/>
        <v>16.2</v>
      </c>
      <c r="H53" s="13"/>
    </row>
    <row r="54" spans="1:8" s="12" customFormat="1" ht="33" customHeight="1" x14ac:dyDescent="0.25">
      <c r="A54" s="109" t="s">
        <v>124</v>
      </c>
      <c r="B54" s="103" t="s">
        <v>155</v>
      </c>
      <c r="C54" s="104" t="s">
        <v>166</v>
      </c>
      <c r="D54" s="93" t="s">
        <v>10</v>
      </c>
      <c r="E54" s="105">
        <v>20</v>
      </c>
      <c r="F54" s="107">
        <v>5.96</v>
      </c>
      <c r="G54" s="106">
        <f t="shared" si="1"/>
        <v>119.2</v>
      </c>
      <c r="H54" s="13"/>
    </row>
    <row r="55" spans="1:8" s="12" customFormat="1" ht="33" customHeight="1" x14ac:dyDescent="0.25">
      <c r="A55" s="109" t="s">
        <v>124</v>
      </c>
      <c r="B55" s="103" t="s">
        <v>156</v>
      </c>
      <c r="C55" s="111" t="s">
        <v>160</v>
      </c>
      <c r="D55" s="93"/>
      <c r="E55" s="105"/>
      <c r="F55" s="125"/>
      <c r="G55" s="106"/>
      <c r="H55" s="13"/>
    </row>
    <row r="56" spans="1:8" s="12" customFormat="1" ht="33" customHeight="1" x14ac:dyDescent="0.25">
      <c r="A56" s="109" t="s">
        <v>124</v>
      </c>
      <c r="B56" s="103" t="s">
        <v>157</v>
      </c>
      <c r="C56" s="104" t="s">
        <v>161</v>
      </c>
      <c r="D56" s="93" t="s">
        <v>8</v>
      </c>
      <c r="E56" s="105">
        <v>5</v>
      </c>
      <c r="F56" s="107">
        <v>81.599999999999994</v>
      </c>
      <c r="G56" s="106">
        <f t="shared" si="1"/>
        <v>408</v>
      </c>
      <c r="H56" s="13"/>
    </row>
    <row r="57" spans="1:8" s="12" customFormat="1" ht="33" customHeight="1" x14ac:dyDescent="0.25">
      <c r="A57" s="109" t="s">
        <v>124</v>
      </c>
      <c r="B57" s="103" t="s">
        <v>168</v>
      </c>
      <c r="C57" s="104" t="s">
        <v>162</v>
      </c>
      <c r="D57" s="93" t="s">
        <v>9</v>
      </c>
      <c r="E57" s="105">
        <v>1.08</v>
      </c>
      <c r="F57" s="107">
        <v>36.49</v>
      </c>
      <c r="G57" s="106">
        <f t="shared" si="1"/>
        <v>39.409999999999997</v>
      </c>
      <c r="H57" s="13"/>
    </row>
    <row r="58" spans="1:8" s="12" customFormat="1" ht="33" customHeight="1" x14ac:dyDescent="0.25">
      <c r="A58" s="109" t="s">
        <v>124</v>
      </c>
      <c r="B58" s="103" t="s">
        <v>169</v>
      </c>
      <c r="C58" s="104" t="s">
        <v>163</v>
      </c>
      <c r="D58" s="93" t="s">
        <v>9</v>
      </c>
      <c r="E58" s="105">
        <v>0.37</v>
      </c>
      <c r="F58" s="107">
        <v>95.28</v>
      </c>
      <c r="G58" s="106">
        <f t="shared" si="1"/>
        <v>35.25</v>
      </c>
      <c r="H58" s="13"/>
    </row>
    <row r="59" spans="1:8" s="12" customFormat="1" ht="33" customHeight="1" x14ac:dyDescent="0.25">
      <c r="A59" s="109" t="s">
        <v>124</v>
      </c>
      <c r="B59" s="103" t="s">
        <v>170</v>
      </c>
      <c r="C59" s="104" t="s">
        <v>164</v>
      </c>
      <c r="D59" s="93" t="s">
        <v>9</v>
      </c>
      <c r="E59" s="105">
        <v>0.59</v>
      </c>
      <c r="F59" s="107">
        <v>95.28</v>
      </c>
      <c r="G59" s="106">
        <f t="shared" si="1"/>
        <v>56.22</v>
      </c>
      <c r="H59" s="13"/>
    </row>
    <row r="60" spans="1:8" s="12" customFormat="1" ht="33" customHeight="1" x14ac:dyDescent="0.25">
      <c r="A60" s="109" t="s">
        <v>124</v>
      </c>
      <c r="B60" s="103" t="s">
        <v>171</v>
      </c>
      <c r="C60" s="104" t="s">
        <v>173</v>
      </c>
      <c r="D60" s="93" t="s">
        <v>9</v>
      </c>
      <c r="E60" s="105">
        <v>0.1</v>
      </c>
      <c r="F60" s="107">
        <v>101.24</v>
      </c>
      <c r="G60" s="106">
        <f t="shared" si="1"/>
        <v>10.119999999999999</v>
      </c>
      <c r="H60" s="13"/>
    </row>
    <row r="61" spans="1:8" s="12" customFormat="1" ht="33" customHeight="1" x14ac:dyDescent="0.25">
      <c r="A61" s="109" t="s">
        <v>124</v>
      </c>
      <c r="B61" s="103" t="s">
        <v>172</v>
      </c>
      <c r="C61" s="104" t="s">
        <v>166</v>
      </c>
      <c r="D61" s="93" t="s">
        <v>10</v>
      </c>
      <c r="E61" s="105">
        <v>18</v>
      </c>
      <c r="F61" s="107">
        <v>5.96</v>
      </c>
      <c r="G61" s="106">
        <f t="shared" si="1"/>
        <v>107.28</v>
      </c>
      <c r="H61" s="13"/>
    </row>
    <row r="62" spans="1:8" s="12" customFormat="1" ht="33" customHeight="1" x14ac:dyDescent="0.25">
      <c r="A62" s="109" t="s">
        <v>124</v>
      </c>
      <c r="B62" s="103" t="s">
        <v>39</v>
      </c>
      <c r="C62" s="112" t="s">
        <v>174</v>
      </c>
      <c r="D62" s="93" t="s">
        <v>18</v>
      </c>
      <c r="E62" s="105">
        <v>19</v>
      </c>
      <c r="F62" s="125"/>
      <c r="G62" s="106"/>
      <c r="H62" s="13"/>
    </row>
    <row r="63" spans="1:8" s="12" customFormat="1" ht="33" customHeight="1" x14ac:dyDescent="0.25">
      <c r="A63" s="109" t="s">
        <v>124</v>
      </c>
      <c r="B63" s="103" t="s">
        <v>175</v>
      </c>
      <c r="C63" s="111" t="s">
        <v>127</v>
      </c>
      <c r="D63" s="93" t="s">
        <v>10</v>
      </c>
      <c r="E63" s="105">
        <v>214.4</v>
      </c>
      <c r="F63" s="107">
        <v>30.85</v>
      </c>
      <c r="G63" s="106">
        <f t="shared" si="1"/>
        <v>6614.24</v>
      </c>
      <c r="H63" s="13"/>
    </row>
    <row r="64" spans="1:8" s="12" customFormat="1" ht="33" customHeight="1" x14ac:dyDescent="0.25">
      <c r="A64" s="109" t="s">
        <v>124</v>
      </c>
      <c r="B64" s="103" t="s">
        <v>176</v>
      </c>
      <c r="C64" s="104" t="s">
        <v>184</v>
      </c>
      <c r="D64" s="93" t="s">
        <v>18</v>
      </c>
      <c r="E64" s="105">
        <v>26</v>
      </c>
      <c r="F64" s="107">
        <v>5.84</v>
      </c>
      <c r="G64" s="106">
        <f t="shared" si="1"/>
        <v>151.84</v>
      </c>
      <c r="H64" s="13"/>
    </row>
    <row r="65" spans="1:9" s="12" customFormat="1" ht="33" customHeight="1" x14ac:dyDescent="0.25">
      <c r="A65" s="109" t="s">
        <v>124</v>
      </c>
      <c r="B65" s="103" t="s">
        <v>177</v>
      </c>
      <c r="C65" s="104" t="s">
        <v>131</v>
      </c>
      <c r="D65" s="93" t="s">
        <v>9</v>
      </c>
      <c r="E65" s="105">
        <v>370.9</v>
      </c>
      <c r="F65" s="107">
        <v>1.63</v>
      </c>
      <c r="G65" s="106">
        <f t="shared" si="1"/>
        <v>604.57000000000005</v>
      </c>
      <c r="H65" s="13"/>
    </row>
    <row r="66" spans="1:9" s="12" customFormat="1" ht="33" customHeight="1" x14ac:dyDescent="0.25">
      <c r="A66" s="109" t="s">
        <v>124</v>
      </c>
      <c r="B66" s="103" t="s">
        <v>178</v>
      </c>
      <c r="C66" s="104" t="s">
        <v>133</v>
      </c>
      <c r="D66" s="93" t="s">
        <v>9</v>
      </c>
      <c r="E66" s="105">
        <v>19.3</v>
      </c>
      <c r="F66" s="107">
        <v>7.67</v>
      </c>
      <c r="G66" s="106">
        <f t="shared" si="1"/>
        <v>148.03</v>
      </c>
      <c r="H66" s="13"/>
    </row>
    <row r="67" spans="1:9" s="12" customFormat="1" ht="33" customHeight="1" x14ac:dyDescent="0.25">
      <c r="A67" s="109" t="s">
        <v>124</v>
      </c>
      <c r="B67" s="103" t="s">
        <v>179</v>
      </c>
      <c r="C67" s="104" t="s">
        <v>134</v>
      </c>
      <c r="D67" s="93" t="s">
        <v>9</v>
      </c>
      <c r="E67" s="105">
        <v>323.7</v>
      </c>
      <c r="F67" s="107">
        <v>7.67</v>
      </c>
      <c r="G67" s="106">
        <f t="shared" si="1"/>
        <v>2482.7800000000002</v>
      </c>
      <c r="H67" s="13"/>
    </row>
    <row r="68" spans="1:9" s="12" customFormat="1" ht="33" customHeight="1" x14ac:dyDescent="0.25">
      <c r="A68" s="109" t="s">
        <v>124</v>
      </c>
      <c r="B68" s="103" t="s">
        <v>180</v>
      </c>
      <c r="C68" s="111" t="s">
        <v>185</v>
      </c>
      <c r="D68" s="93"/>
      <c r="E68" s="105"/>
      <c r="F68" s="125"/>
      <c r="G68" s="106"/>
      <c r="H68" s="13"/>
    </row>
    <row r="69" spans="1:9" s="12" customFormat="1" ht="33" customHeight="1" x14ac:dyDescent="0.25">
      <c r="A69" s="109" t="s">
        <v>124</v>
      </c>
      <c r="B69" s="103" t="s">
        <v>181</v>
      </c>
      <c r="C69" s="104" t="s">
        <v>186</v>
      </c>
      <c r="D69" s="93" t="s">
        <v>9</v>
      </c>
      <c r="E69" s="105">
        <v>9.5</v>
      </c>
      <c r="F69" s="107">
        <v>339.83</v>
      </c>
      <c r="G69" s="106">
        <f t="shared" si="1"/>
        <v>3228.39</v>
      </c>
      <c r="H69" s="13"/>
    </row>
    <row r="70" spans="1:9" s="12" customFormat="1" ht="33" customHeight="1" x14ac:dyDescent="0.25">
      <c r="A70" s="109" t="s">
        <v>124</v>
      </c>
      <c r="B70" s="103" t="s">
        <v>182</v>
      </c>
      <c r="C70" s="104" t="s">
        <v>187</v>
      </c>
      <c r="D70" s="93" t="s">
        <v>9</v>
      </c>
      <c r="E70" s="105">
        <v>1.3</v>
      </c>
      <c r="F70" s="107">
        <v>36.49</v>
      </c>
      <c r="G70" s="106">
        <f t="shared" si="1"/>
        <v>47.44</v>
      </c>
      <c r="H70" s="13"/>
    </row>
    <row r="71" spans="1:9" s="12" customFormat="1" ht="33" customHeight="1" x14ac:dyDescent="0.25">
      <c r="A71" s="109" t="s">
        <v>124</v>
      </c>
      <c r="B71" s="103" t="s">
        <v>183</v>
      </c>
      <c r="C71" s="111" t="s">
        <v>189</v>
      </c>
      <c r="D71" s="93"/>
      <c r="E71" s="105"/>
      <c r="F71" s="125"/>
      <c r="G71" s="106"/>
      <c r="H71" s="13"/>
    </row>
    <row r="72" spans="1:9" s="12" customFormat="1" ht="33" customHeight="1" thickBot="1" x14ac:dyDescent="0.3">
      <c r="A72" s="109" t="s">
        <v>124</v>
      </c>
      <c r="B72" s="103" t="s">
        <v>190</v>
      </c>
      <c r="C72" s="104" t="s">
        <v>186</v>
      </c>
      <c r="D72" s="93" t="s">
        <v>9</v>
      </c>
      <c r="E72" s="105">
        <v>11.4</v>
      </c>
      <c r="F72" s="107">
        <v>339.83</v>
      </c>
      <c r="G72" s="106">
        <f t="shared" si="1"/>
        <v>3874.06</v>
      </c>
      <c r="H72" s="13"/>
    </row>
    <row r="73" spans="1:9" s="12" customFormat="1" ht="38.25" customHeight="1" thickBot="1" x14ac:dyDescent="0.3">
      <c r="A73" s="102" t="s">
        <v>123</v>
      </c>
      <c r="B73" s="103" t="s">
        <v>191</v>
      </c>
      <c r="C73" s="104" t="s">
        <v>188</v>
      </c>
      <c r="D73" s="93" t="s">
        <v>9</v>
      </c>
      <c r="E73" s="105">
        <v>2.1</v>
      </c>
      <c r="F73" s="107">
        <v>36.49</v>
      </c>
      <c r="G73" s="106">
        <f t="shared" si="1"/>
        <v>76.63</v>
      </c>
      <c r="H73" s="57" t="s">
        <v>43</v>
      </c>
      <c r="I73" s="58">
        <f>ROUND(SUM(G34:G73),2)</f>
        <v>26969.439999999999</v>
      </c>
    </row>
    <row r="74" spans="1:9" s="12" customFormat="1" ht="41.25" customHeight="1" thickBot="1" x14ac:dyDescent="0.3">
      <c r="A74" s="108" t="s">
        <v>192</v>
      </c>
      <c r="B74" s="116" t="s">
        <v>194</v>
      </c>
      <c r="C74" s="34" t="s">
        <v>201</v>
      </c>
      <c r="D74" s="35" t="s">
        <v>9</v>
      </c>
      <c r="E74" s="36">
        <v>3959</v>
      </c>
      <c r="F74" s="50">
        <v>12.16</v>
      </c>
      <c r="G74" s="38">
        <f t="shared" ref="G74:G102" si="2">ROUND((E74*F74),2)</f>
        <v>48141.440000000002</v>
      </c>
      <c r="H74" s="136" t="s">
        <v>78</v>
      </c>
    </row>
    <row r="75" spans="1:9" s="12" customFormat="1" ht="41.25" customHeight="1" thickBot="1" x14ac:dyDescent="0.3">
      <c r="A75" s="109" t="s">
        <v>192</v>
      </c>
      <c r="B75" s="92" t="s">
        <v>195</v>
      </c>
      <c r="C75" s="104" t="s">
        <v>202</v>
      </c>
      <c r="D75" s="93" t="s">
        <v>8</v>
      </c>
      <c r="E75" s="105">
        <v>13328.4</v>
      </c>
      <c r="F75" s="113">
        <v>10.35</v>
      </c>
      <c r="G75" s="38">
        <f t="shared" si="2"/>
        <v>137948.94</v>
      </c>
      <c r="H75" s="137"/>
    </row>
    <row r="76" spans="1:9" s="12" customFormat="1" ht="41.25" customHeight="1" thickBot="1" x14ac:dyDescent="0.3">
      <c r="A76" s="109" t="s">
        <v>192</v>
      </c>
      <c r="B76" s="92" t="s">
        <v>196</v>
      </c>
      <c r="C76" s="104" t="s">
        <v>216</v>
      </c>
      <c r="D76" s="93" t="s">
        <v>8</v>
      </c>
      <c r="E76" s="105">
        <v>9765.7999999999993</v>
      </c>
      <c r="F76" s="113">
        <v>8.01</v>
      </c>
      <c r="G76" s="38">
        <f t="shared" si="2"/>
        <v>78224.06</v>
      </c>
      <c r="H76" s="137"/>
    </row>
    <row r="77" spans="1:9" s="12" customFormat="1" ht="41.25" customHeight="1" thickBot="1" x14ac:dyDescent="0.3">
      <c r="A77" s="109" t="s">
        <v>192</v>
      </c>
      <c r="B77" s="92" t="s">
        <v>197</v>
      </c>
      <c r="C77" s="2" t="s">
        <v>203</v>
      </c>
      <c r="D77" s="32" t="s">
        <v>8</v>
      </c>
      <c r="E77" s="31">
        <v>9765.7999999999993</v>
      </c>
      <c r="F77" s="30">
        <v>0.46</v>
      </c>
      <c r="G77" s="38">
        <f t="shared" si="2"/>
        <v>4492.2700000000004</v>
      </c>
      <c r="H77" s="137"/>
    </row>
    <row r="78" spans="1:9" s="12" customFormat="1" ht="41.25" customHeight="1" thickBot="1" x14ac:dyDescent="0.3">
      <c r="A78" s="109" t="s">
        <v>192</v>
      </c>
      <c r="B78" s="92" t="s">
        <v>198</v>
      </c>
      <c r="C78" s="2" t="s">
        <v>204</v>
      </c>
      <c r="D78" s="32" t="s">
        <v>8</v>
      </c>
      <c r="E78" s="31">
        <v>9695.2999999999993</v>
      </c>
      <c r="F78" s="30">
        <v>7.03</v>
      </c>
      <c r="G78" s="38">
        <f t="shared" si="2"/>
        <v>68157.960000000006</v>
      </c>
      <c r="H78" s="137"/>
    </row>
    <row r="79" spans="1:9" s="12" customFormat="1" ht="41.25" customHeight="1" thickBot="1" x14ac:dyDescent="0.3">
      <c r="A79" s="109" t="s">
        <v>192</v>
      </c>
      <c r="B79" s="92" t="s">
        <v>199</v>
      </c>
      <c r="C79" s="23" t="s">
        <v>205</v>
      </c>
      <c r="D79" s="32" t="s">
        <v>8</v>
      </c>
      <c r="E79" s="31">
        <v>3132</v>
      </c>
      <c r="F79" s="30">
        <v>4.01</v>
      </c>
      <c r="G79" s="38">
        <f t="shared" si="2"/>
        <v>12559.32</v>
      </c>
      <c r="H79" s="137"/>
    </row>
    <row r="80" spans="1:9" s="12" customFormat="1" ht="41.25" customHeight="1" thickBot="1" x14ac:dyDescent="0.3">
      <c r="A80" s="102" t="s">
        <v>192</v>
      </c>
      <c r="B80" s="103" t="s">
        <v>200</v>
      </c>
      <c r="C80" s="23" t="s">
        <v>206</v>
      </c>
      <c r="D80" s="32" t="s">
        <v>9</v>
      </c>
      <c r="E80" s="31">
        <v>23.1</v>
      </c>
      <c r="F80" s="30">
        <v>37.42</v>
      </c>
      <c r="G80" s="38">
        <f t="shared" si="2"/>
        <v>864.4</v>
      </c>
      <c r="H80" s="137"/>
    </row>
    <row r="81" spans="1:9" s="12" customFormat="1" ht="36.75" customHeight="1" thickBot="1" x14ac:dyDescent="0.3">
      <c r="A81" s="108" t="s">
        <v>193</v>
      </c>
      <c r="B81" s="73" t="s">
        <v>207</v>
      </c>
      <c r="C81" s="34" t="s">
        <v>214</v>
      </c>
      <c r="D81" s="35" t="s">
        <v>9</v>
      </c>
      <c r="E81" s="36">
        <v>4672</v>
      </c>
      <c r="F81" s="52">
        <v>0</v>
      </c>
      <c r="G81" s="38">
        <f t="shared" si="2"/>
        <v>0</v>
      </c>
      <c r="H81" s="137"/>
      <c r="I81" s="60"/>
    </row>
    <row r="82" spans="1:9" s="12" customFormat="1" ht="36.75" customHeight="1" thickBot="1" x14ac:dyDescent="0.3">
      <c r="A82" s="109" t="s">
        <v>193</v>
      </c>
      <c r="B82" s="114" t="s">
        <v>208</v>
      </c>
      <c r="C82" s="104" t="s">
        <v>215</v>
      </c>
      <c r="D82" s="93" t="s">
        <v>8</v>
      </c>
      <c r="E82" s="124">
        <v>11506.9</v>
      </c>
      <c r="F82" s="115">
        <v>0</v>
      </c>
      <c r="G82" s="38">
        <f t="shared" si="2"/>
        <v>0</v>
      </c>
      <c r="H82" s="137"/>
      <c r="I82" s="60"/>
    </row>
    <row r="83" spans="1:9" s="12" customFormat="1" ht="36.75" customHeight="1" thickBot="1" x14ac:dyDescent="0.3">
      <c r="A83" s="109" t="s">
        <v>193</v>
      </c>
      <c r="B83" s="114" t="s">
        <v>209</v>
      </c>
      <c r="C83" s="104" t="s">
        <v>216</v>
      </c>
      <c r="D83" s="93" t="s">
        <v>8</v>
      </c>
      <c r="E83" s="105">
        <v>9765.7999999999993</v>
      </c>
      <c r="F83" s="115">
        <v>0</v>
      </c>
      <c r="G83" s="38">
        <f t="shared" si="2"/>
        <v>0</v>
      </c>
      <c r="H83" s="137"/>
      <c r="I83" s="60"/>
    </row>
    <row r="84" spans="1:9" s="12" customFormat="1" ht="36.75" customHeight="1" thickBot="1" x14ac:dyDescent="0.3">
      <c r="A84" s="109" t="s">
        <v>193</v>
      </c>
      <c r="B84" s="114" t="s">
        <v>210</v>
      </c>
      <c r="C84" s="104" t="s">
        <v>217</v>
      </c>
      <c r="D84" s="93" t="s">
        <v>8</v>
      </c>
      <c r="E84" s="105">
        <v>9765.7999999999993</v>
      </c>
      <c r="F84" s="115">
        <v>0</v>
      </c>
      <c r="G84" s="38">
        <f t="shared" si="2"/>
        <v>0</v>
      </c>
      <c r="H84" s="137"/>
      <c r="I84" s="60"/>
    </row>
    <row r="85" spans="1:9" s="12" customFormat="1" ht="36.75" customHeight="1" thickBot="1" x14ac:dyDescent="0.3">
      <c r="A85" s="109" t="s">
        <v>193</v>
      </c>
      <c r="B85" s="114" t="s">
        <v>211</v>
      </c>
      <c r="C85" s="104" t="s">
        <v>218</v>
      </c>
      <c r="D85" s="93" t="s">
        <v>8</v>
      </c>
      <c r="E85" s="105">
        <v>9695.2999999999993</v>
      </c>
      <c r="F85" s="115">
        <v>0</v>
      </c>
      <c r="G85" s="38">
        <f t="shared" si="2"/>
        <v>0</v>
      </c>
      <c r="H85" s="137"/>
      <c r="I85" s="60"/>
    </row>
    <row r="86" spans="1:9" s="12" customFormat="1" ht="36.75" customHeight="1" thickBot="1" x14ac:dyDescent="0.3">
      <c r="A86" s="109" t="s">
        <v>193</v>
      </c>
      <c r="B86" s="114" t="s">
        <v>212</v>
      </c>
      <c r="C86" s="2" t="s">
        <v>205</v>
      </c>
      <c r="D86" s="32" t="s">
        <v>8</v>
      </c>
      <c r="E86" s="31">
        <v>3132</v>
      </c>
      <c r="F86" s="115">
        <v>0</v>
      </c>
      <c r="G86" s="38">
        <f t="shared" si="2"/>
        <v>0</v>
      </c>
      <c r="H86" s="137"/>
      <c r="I86" s="60"/>
    </row>
    <row r="87" spans="1:9" s="12" customFormat="1" ht="36.75" customHeight="1" thickBot="1" x14ac:dyDescent="0.3">
      <c r="A87" s="109" t="s">
        <v>193</v>
      </c>
      <c r="B87" s="74" t="s">
        <v>213</v>
      </c>
      <c r="C87" s="2" t="s">
        <v>206</v>
      </c>
      <c r="D87" s="32" t="s">
        <v>9</v>
      </c>
      <c r="E87" s="31">
        <v>23.1</v>
      </c>
      <c r="F87" s="4">
        <v>0</v>
      </c>
      <c r="G87" s="38">
        <f t="shared" si="2"/>
        <v>0</v>
      </c>
      <c r="H87" s="137"/>
    </row>
    <row r="88" spans="1:9" s="12" customFormat="1" ht="36.75" customHeight="1" thickBot="1" x14ac:dyDescent="0.3">
      <c r="A88" s="78" t="s">
        <v>193</v>
      </c>
      <c r="B88" s="126" t="s">
        <v>293</v>
      </c>
      <c r="C88" s="127" t="s">
        <v>202</v>
      </c>
      <c r="D88" s="128" t="s">
        <v>8</v>
      </c>
      <c r="E88" s="128">
        <v>1712.7</v>
      </c>
      <c r="F88" s="4">
        <v>0</v>
      </c>
      <c r="G88" s="38">
        <f t="shared" si="2"/>
        <v>0</v>
      </c>
      <c r="H88" s="57" t="s">
        <v>44</v>
      </c>
      <c r="I88" s="58">
        <f>ROUND(SUM(G74:G88),2)</f>
        <v>350388.39</v>
      </c>
    </row>
    <row r="89" spans="1:9" s="12" customFormat="1" ht="14.4" thickBot="1" x14ac:dyDescent="0.3">
      <c r="A89" s="102" t="s">
        <v>240</v>
      </c>
      <c r="B89" s="114" t="s">
        <v>28</v>
      </c>
      <c r="C89" s="104" t="s">
        <v>219</v>
      </c>
      <c r="D89" s="93" t="s">
        <v>18</v>
      </c>
      <c r="E89" s="105">
        <v>2</v>
      </c>
      <c r="F89" s="50">
        <v>2458.02</v>
      </c>
      <c r="G89" s="38">
        <f t="shared" si="2"/>
        <v>4916.04</v>
      </c>
      <c r="H89" s="13"/>
    </row>
    <row r="90" spans="1:9" s="12" customFormat="1" ht="14.4" thickBot="1" x14ac:dyDescent="0.3">
      <c r="A90" s="77" t="s">
        <v>240</v>
      </c>
      <c r="B90" s="74" t="s">
        <v>29</v>
      </c>
      <c r="C90" s="2" t="s">
        <v>220</v>
      </c>
      <c r="D90" s="32" t="s">
        <v>18</v>
      </c>
      <c r="E90" s="31">
        <v>1</v>
      </c>
      <c r="F90" s="30">
        <v>1078.25</v>
      </c>
      <c r="G90" s="38">
        <f t="shared" si="2"/>
        <v>1078.25</v>
      </c>
      <c r="H90" s="13"/>
    </row>
    <row r="91" spans="1:9" s="12" customFormat="1" ht="14.4" thickBot="1" x14ac:dyDescent="0.3">
      <c r="A91" s="77" t="s">
        <v>240</v>
      </c>
      <c r="B91" s="74" t="s">
        <v>30</v>
      </c>
      <c r="C91" s="2" t="s">
        <v>221</v>
      </c>
      <c r="D91" s="32" t="s">
        <v>18</v>
      </c>
      <c r="E91" s="31">
        <v>10</v>
      </c>
      <c r="F91" s="30">
        <v>1078.25</v>
      </c>
      <c r="G91" s="38">
        <f t="shared" si="2"/>
        <v>10782.5</v>
      </c>
      <c r="H91" s="13"/>
    </row>
    <row r="92" spans="1:9" s="12" customFormat="1" ht="14.4" thickBot="1" x14ac:dyDescent="0.3">
      <c r="A92" s="77" t="s">
        <v>240</v>
      </c>
      <c r="B92" s="74" t="s">
        <v>31</v>
      </c>
      <c r="C92" s="2" t="s">
        <v>222</v>
      </c>
      <c r="D92" s="32" t="s">
        <v>18</v>
      </c>
      <c r="E92" s="31">
        <v>1</v>
      </c>
      <c r="F92" s="30">
        <v>1373.4</v>
      </c>
      <c r="G92" s="38">
        <f t="shared" si="2"/>
        <v>1373.4</v>
      </c>
      <c r="H92" s="13"/>
    </row>
    <row r="93" spans="1:9" s="12" customFormat="1" ht="14.4" thickBot="1" x14ac:dyDescent="0.3">
      <c r="A93" s="77" t="s">
        <v>240</v>
      </c>
      <c r="B93" s="74" t="s">
        <v>32</v>
      </c>
      <c r="C93" s="2" t="s">
        <v>223</v>
      </c>
      <c r="D93" s="32" t="s">
        <v>18</v>
      </c>
      <c r="E93" s="31">
        <v>6</v>
      </c>
      <c r="F93" s="30">
        <v>1510.55</v>
      </c>
      <c r="G93" s="38">
        <f t="shared" si="2"/>
        <v>9063.2999999999993</v>
      </c>
      <c r="H93" s="51"/>
    </row>
    <row r="94" spans="1:9" s="12" customFormat="1" ht="14.4" thickBot="1" x14ac:dyDescent="0.3">
      <c r="A94" s="77" t="s">
        <v>240</v>
      </c>
      <c r="B94" s="74" t="s">
        <v>33</v>
      </c>
      <c r="C94" s="2" t="s">
        <v>224</v>
      </c>
      <c r="D94" s="32" t="s">
        <v>8</v>
      </c>
      <c r="E94" s="31">
        <v>973</v>
      </c>
      <c r="F94" s="30">
        <v>15.57</v>
      </c>
      <c r="G94" s="38">
        <f t="shared" si="2"/>
        <v>15149.61</v>
      </c>
      <c r="H94" s="13"/>
    </row>
    <row r="95" spans="1:9" s="12" customFormat="1" ht="28.2" thickBot="1" x14ac:dyDescent="0.3">
      <c r="A95" s="77" t="s">
        <v>240</v>
      </c>
      <c r="B95" s="74" t="s">
        <v>52</v>
      </c>
      <c r="C95" s="98" t="s">
        <v>206</v>
      </c>
      <c r="D95" s="32" t="s">
        <v>9</v>
      </c>
      <c r="E95" s="31">
        <v>194</v>
      </c>
      <c r="F95" s="30">
        <v>18.170000000000002</v>
      </c>
      <c r="G95" s="38">
        <f t="shared" si="2"/>
        <v>3524.98</v>
      </c>
      <c r="H95" s="57" t="s">
        <v>45</v>
      </c>
      <c r="I95" s="58">
        <f>ROUND(SUM(G89:G95),2)</f>
        <v>45888.08</v>
      </c>
    </row>
    <row r="96" spans="1:9" s="12" customFormat="1" ht="30.6" customHeight="1" thickBot="1" x14ac:dyDescent="0.3">
      <c r="A96" s="76" t="s">
        <v>75</v>
      </c>
      <c r="B96" s="73" t="s">
        <v>11</v>
      </c>
      <c r="C96" s="34" t="s">
        <v>225</v>
      </c>
      <c r="D96" s="35" t="s">
        <v>18</v>
      </c>
      <c r="E96" s="36">
        <v>10</v>
      </c>
      <c r="F96" s="50">
        <v>92.88</v>
      </c>
      <c r="G96" s="38">
        <f t="shared" si="2"/>
        <v>928.8</v>
      </c>
      <c r="H96" s="13"/>
    </row>
    <row r="97" spans="1:9" s="12" customFormat="1" ht="30" customHeight="1" thickBot="1" x14ac:dyDescent="0.3">
      <c r="A97" s="77" t="s">
        <v>75</v>
      </c>
      <c r="B97" s="74" t="s">
        <v>34</v>
      </c>
      <c r="C97" s="98" t="s">
        <v>226</v>
      </c>
      <c r="D97" s="32" t="s">
        <v>18</v>
      </c>
      <c r="E97" s="31">
        <v>10</v>
      </c>
      <c r="F97" s="30">
        <v>54.76</v>
      </c>
      <c r="G97" s="38">
        <f t="shared" si="2"/>
        <v>547.6</v>
      </c>
      <c r="H97" s="13"/>
    </row>
    <row r="98" spans="1:9" s="12" customFormat="1" ht="25.95" customHeight="1" thickBot="1" x14ac:dyDescent="0.3">
      <c r="A98" s="77" t="s">
        <v>75</v>
      </c>
      <c r="B98" s="74" t="s">
        <v>35</v>
      </c>
      <c r="C98" s="98" t="s">
        <v>227</v>
      </c>
      <c r="D98" s="32" t="s">
        <v>18</v>
      </c>
      <c r="E98" s="31">
        <v>2</v>
      </c>
      <c r="F98" s="30">
        <v>95.04</v>
      </c>
      <c r="G98" s="38">
        <f t="shared" si="2"/>
        <v>190.08</v>
      </c>
      <c r="H98" s="13"/>
    </row>
    <row r="99" spans="1:9" s="12" customFormat="1" ht="27" customHeight="1" thickBot="1" x14ac:dyDescent="0.3">
      <c r="A99" s="77" t="s">
        <v>75</v>
      </c>
      <c r="B99" s="74" t="s">
        <v>36</v>
      </c>
      <c r="C99" s="98" t="s">
        <v>228</v>
      </c>
      <c r="D99" s="32" t="s">
        <v>18</v>
      </c>
      <c r="E99" s="31">
        <v>6</v>
      </c>
      <c r="F99" s="30">
        <v>54.76</v>
      </c>
      <c r="G99" s="38">
        <f t="shared" si="2"/>
        <v>328.56</v>
      </c>
      <c r="H99" s="13"/>
    </row>
    <row r="100" spans="1:9" s="12" customFormat="1" ht="31.2" customHeight="1" thickBot="1" x14ac:dyDescent="0.3">
      <c r="A100" s="77" t="s">
        <v>75</v>
      </c>
      <c r="B100" s="74" t="s">
        <v>37</v>
      </c>
      <c r="C100" s="98" t="s">
        <v>229</v>
      </c>
      <c r="D100" s="32" t="s">
        <v>18</v>
      </c>
      <c r="E100" s="31">
        <v>2</v>
      </c>
      <c r="F100" s="30">
        <v>189</v>
      </c>
      <c r="G100" s="38">
        <f t="shared" si="2"/>
        <v>378</v>
      </c>
      <c r="H100" s="13"/>
    </row>
    <row r="101" spans="1:9" s="12" customFormat="1" ht="29.4" customHeight="1" thickBot="1" x14ac:dyDescent="0.3">
      <c r="A101" s="77" t="s">
        <v>75</v>
      </c>
      <c r="B101" s="74" t="s">
        <v>67</v>
      </c>
      <c r="C101" s="98" t="s">
        <v>230</v>
      </c>
      <c r="D101" s="32" t="s">
        <v>18</v>
      </c>
      <c r="E101" s="31">
        <v>2</v>
      </c>
      <c r="F101" s="30">
        <v>405</v>
      </c>
      <c r="G101" s="38">
        <f t="shared" si="2"/>
        <v>810</v>
      </c>
      <c r="H101" s="13"/>
    </row>
    <row r="102" spans="1:9" s="12" customFormat="1" ht="13.95" customHeight="1" x14ac:dyDescent="0.25">
      <c r="A102" s="77" t="s">
        <v>75</v>
      </c>
      <c r="B102" s="74" t="s">
        <v>68</v>
      </c>
      <c r="C102" s="98" t="s">
        <v>231</v>
      </c>
      <c r="D102" s="32" t="s">
        <v>18</v>
      </c>
      <c r="E102" s="31">
        <v>42</v>
      </c>
      <c r="F102" s="30">
        <v>24.3</v>
      </c>
      <c r="G102" s="38">
        <f t="shared" si="2"/>
        <v>1020.6</v>
      </c>
      <c r="H102" s="13"/>
    </row>
    <row r="103" spans="1:9" s="12" customFormat="1" ht="16.95" customHeight="1" x14ac:dyDescent="0.25">
      <c r="A103" s="77" t="s">
        <v>75</v>
      </c>
      <c r="C103" s="117" t="s">
        <v>232</v>
      </c>
      <c r="D103" s="32"/>
      <c r="E103" s="31"/>
      <c r="F103" s="30"/>
      <c r="G103" s="39"/>
      <c r="H103" s="13"/>
    </row>
    <row r="104" spans="1:9" s="12" customFormat="1" x14ac:dyDescent="0.25">
      <c r="A104" s="77" t="s">
        <v>75</v>
      </c>
      <c r="B104" s="74" t="s">
        <v>69</v>
      </c>
      <c r="C104" s="98" t="s">
        <v>233</v>
      </c>
      <c r="D104" s="32" t="s">
        <v>10</v>
      </c>
      <c r="E104" s="31">
        <v>40</v>
      </c>
      <c r="F104" s="30">
        <v>3.18</v>
      </c>
      <c r="G104" s="39">
        <f t="shared" ref="G104:G130" si="3">ROUND((E104*F104),2)</f>
        <v>127.2</v>
      </c>
      <c r="H104" s="13"/>
    </row>
    <row r="105" spans="1:9" s="12" customFormat="1" x14ac:dyDescent="0.25">
      <c r="A105" s="77" t="s">
        <v>75</v>
      </c>
      <c r="B105" s="74" t="s">
        <v>79</v>
      </c>
      <c r="C105" s="98" t="s">
        <v>234</v>
      </c>
      <c r="D105" s="32" t="s">
        <v>10</v>
      </c>
      <c r="E105" s="31">
        <v>38</v>
      </c>
      <c r="F105" s="30">
        <v>6.62</v>
      </c>
      <c r="G105" s="39">
        <f t="shared" si="3"/>
        <v>251.56</v>
      </c>
      <c r="H105" s="13"/>
    </row>
    <row r="106" spans="1:9" s="12" customFormat="1" x14ac:dyDescent="0.25">
      <c r="A106" s="77" t="s">
        <v>75</v>
      </c>
      <c r="B106" s="74" t="s">
        <v>80</v>
      </c>
      <c r="C106" s="98" t="s">
        <v>235</v>
      </c>
      <c r="D106" s="32" t="s">
        <v>10</v>
      </c>
      <c r="E106" s="31">
        <v>312</v>
      </c>
      <c r="F106" s="30">
        <v>0.8</v>
      </c>
      <c r="G106" s="39">
        <f t="shared" si="3"/>
        <v>249.6</v>
      </c>
      <c r="H106" s="13"/>
    </row>
    <row r="107" spans="1:9" s="12" customFormat="1" x14ac:dyDescent="0.25">
      <c r="A107" s="77" t="s">
        <v>75</v>
      </c>
      <c r="B107" s="74" t="s">
        <v>81</v>
      </c>
      <c r="C107" s="98" t="s">
        <v>236</v>
      </c>
      <c r="D107" s="32" t="s">
        <v>10</v>
      </c>
      <c r="E107" s="31">
        <v>191</v>
      </c>
      <c r="F107" s="30">
        <v>2.4</v>
      </c>
      <c r="G107" s="39">
        <f t="shared" si="3"/>
        <v>458.4</v>
      </c>
      <c r="H107" s="13"/>
    </row>
    <row r="108" spans="1:9" s="12" customFormat="1" ht="27.6" x14ac:dyDescent="0.25">
      <c r="A108" s="77" t="s">
        <v>75</v>
      </c>
      <c r="B108" s="74" t="s">
        <v>82</v>
      </c>
      <c r="C108" s="98" t="s">
        <v>237</v>
      </c>
      <c r="D108" s="32" t="s">
        <v>10</v>
      </c>
      <c r="E108" s="31">
        <v>20</v>
      </c>
      <c r="F108" s="30">
        <v>1.59</v>
      </c>
      <c r="G108" s="39">
        <f t="shared" si="3"/>
        <v>31.8</v>
      </c>
      <c r="H108" s="13"/>
    </row>
    <row r="109" spans="1:9" s="12" customFormat="1" ht="14.4" thickBot="1" x14ac:dyDescent="0.3">
      <c r="A109" s="77" t="s">
        <v>75</v>
      </c>
      <c r="B109" s="74" t="s">
        <v>83</v>
      </c>
      <c r="C109" s="98" t="s">
        <v>238</v>
      </c>
      <c r="D109" s="32" t="s">
        <v>10</v>
      </c>
      <c r="E109" s="31">
        <v>6</v>
      </c>
      <c r="F109" s="30">
        <v>5.29</v>
      </c>
      <c r="G109" s="39">
        <f t="shared" si="3"/>
        <v>31.74</v>
      </c>
      <c r="H109" s="13"/>
    </row>
    <row r="110" spans="1:9" s="12" customFormat="1" ht="28.2" thickBot="1" x14ac:dyDescent="0.3">
      <c r="A110" s="78" t="s">
        <v>75</v>
      </c>
      <c r="B110" s="74" t="s">
        <v>84</v>
      </c>
      <c r="C110" s="98" t="s">
        <v>239</v>
      </c>
      <c r="D110" s="32" t="s">
        <v>10</v>
      </c>
      <c r="E110" s="31">
        <v>31</v>
      </c>
      <c r="F110" s="30">
        <v>3.32</v>
      </c>
      <c r="G110" s="39">
        <f t="shared" si="3"/>
        <v>102.92</v>
      </c>
      <c r="H110" s="57" t="s">
        <v>70</v>
      </c>
      <c r="I110" s="58">
        <f>ROUND(SUM(G96:G110),2)</f>
        <v>5456.86</v>
      </c>
    </row>
    <row r="111" spans="1:9" s="12" customFormat="1" ht="27.6" x14ac:dyDescent="0.25">
      <c r="A111" s="108" t="s">
        <v>248</v>
      </c>
      <c r="B111" s="116" t="s">
        <v>241</v>
      </c>
      <c r="C111" s="34" t="s">
        <v>259</v>
      </c>
      <c r="D111" s="35" t="s">
        <v>8</v>
      </c>
      <c r="E111" s="36">
        <v>37.4</v>
      </c>
      <c r="F111" s="50">
        <v>24.29</v>
      </c>
      <c r="G111" s="39">
        <f t="shared" si="3"/>
        <v>908.45</v>
      </c>
      <c r="H111" s="136" t="s">
        <v>78</v>
      </c>
    </row>
    <row r="112" spans="1:9" s="12" customFormat="1" ht="27.6" x14ac:dyDescent="0.25">
      <c r="A112" s="109" t="s">
        <v>248</v>
      </c>
      <c r="B112" s="92" t="s">
        <v>242</v>
      </c>
      <c r="C112" s="104" t="s">
        <v>260</v>
      </c>
      <c r="D112" s="93" t="s">
        <v>8</v>
      </c>
      <c r="E112" s="105">
        <v>47.4</v>
      </c>
      <c r="F112" s="113">
        <v>4.67</v>
      </c>
      <c r="G112" s="39">
        <f t="shared" si="3"/>
        <v>221.36</v>
      </c>
      <c r="H112" s="137"/>
    </row>
    <row r="113" spans="1:9" s="12" customFormat="1" ht="27.6" x14ac:dyDescent="0.25">
      <c r="A113" s="109" t="s">
        <v>248</v>
      </c>
      <c r="B113" s="92" t="s">
        <v>243</v>
      </c>
      <c r="C113" s="104" t="s">
        <v>261</v>
      </c>
      <c r="D113" s="93" t="s">
        <v>8</v>
      </c>
      <c r="E113" s="124">
        <v>47.4</v>
      </c>
      <c r="F113" s="113">
        <v>15.91</v>
      </c>
      <c r="G113" s="39">
        <f t="shared" si="3"/>
        <v>754.13</v>
      </c>
      <c r="H113" s="137"/>
    </row>
    <row r="114" spans="1:9" s="12" customFormat="1" ht="27.6" x14ac:dyDescent="0.25">
      <c r="A114" s="109" t="s">
        <v>248</v>
      </c>
      <c r="B114" s="92" t="s">
        <v>244</v>
      </c>
      <c r="C114" s="104" t="s">
        <v>262</v>
      </c>
      <c r="D114" s="93" t="s">
        <v>9</v>
      </c>
      <c r="E114" s="105">
        <v>14</v>
      </c>
      <c r="F114" s="113">
        <v>30.24</v>
      </c>
      <c r="G114" s="39">
        <f t="shared" si="3"/>
        <v>423.36</v>
      </c>
      <c r="H114" s="137"/>
    </row>
    <row r="115" spans="1:9" s="12" customFormat="1" ht="27.6" x14ac:dyDescent="0.25">
      <c r="A115" s="109" t="s">
        <v>248</v>
      </c>
      <c r="B115" s="92" t="s">
        <v>245</v>
      </c>
      <c r="C115" s="104" t="s">
        <v>263</v>
      </c>
      <c r="D115" s="93" t="s">
        <v>10</v>
      </c>
      <c r="E115" s="105">
        <v>24</v>
      </c>
      <c r="F115" s="113">
        <v>33.31</v>
      </c>
      <c r="G115" s="39">
        <f t="shared" si="3"/>
        <v>799.44</v>
      </c>
      <c r="H115" s="137"/>
    </row>
    <row r="116" spans="1:9" s="12" customFormat="1" ht="27.6" x14ac:dyDescent="0.25">
      <c r="A116" s="109" t="s">
        <v>248</v>
      </c>
      <c r="B116" s="92" t="s">
        <v>246</v>
      </c>
      <c r="C116" s="104" t="s">
        <v>264</v>
      </c>
      <c r="D116" s="93" t="s">
        <v>10</v>
      </c>
      <c r="E116" s="105">
        <v>32</v>
      </c>
      <c r="F116" s="113">
        <v>19.940000000000001</v>
      </c>
      <c r="G116" s="39">
        <f t="shared" si="3"/>
        <v>638.08000000000004</v>
      </c>
      <c r="H116" s="137"/>
    </row>
    <row r="117" spans="1:9" s="12" customFormat="1" ht="27.6" x14ac:dyDescent="0.25">
      <c r="A117" s="109" t="s">
        <v>248</v>
      </c>
      <c r="B117" s="92" t="s">
        <v>247</v>
      </c>
      <c r="C117" s="104" t="s">
        <v>265</v>
      </c>
      <c r="D117" s="93" t="s">
        <v>18</v>
      </c>
      <c r="E117" s="105">
        <v>2</v>
      </c>
      <c r="F117" s="113">
        <v>936.42</v>
      </c>
      <c r="G117" s="39">
        <f t="shared" si="3"/>
        <v>1872.84</v>
      </c>
      <c r="H117" s="137"/>
    </row>
    <row r="118" spans="1:9" s="12" customFormat="1" ht="27.6" x14ac:dyDescent="0.25">
      <c r="A118" s="109" t="s">
        <v>248</v>
      </c>
      <c r="B118" s="92" t="s">
        <v>257</v>
      </c>
      <c r="C118" s="2" t="s">
        <v>266</v>
      </c>
      <c r="D118" s="32" t="s">
        <v>8</v>
      </c>
      <c r="E118" s="31">
        <v>8</v>
      </c>
      <c r="F118" s="30">
        <v>30.25</v>
      </c>
      <c r="G118" s="39">
        <f t="shared" si="3"/>
        <v>242</v>
      </c>
      <c r="H118" s="137"/>
    </row>
    <row r="119" spans="1:9" s="12" customFormat="1" ht="28.2" thickBot="1" x14ac:dyDescent="0.3">
      <c r="A119" s="109" t="s">
        <v>248</v>
      </c>
      <c r="B119" s="122" t="s">
        <v>258</v>
      </c>
      <c r="C119" s="2" t="s">
        <v>267</v>
      </c>
      <c r="D119" s="32" t="s">
        <v>8</v>
      </c>
      <c r="E119" s="31">
        <v>2</v>
      </c>
      <c r="F119" s="30">
        <v>30.25</v>
      </c>
      <c r="G119" s="39">
        <f t="shared" si="3"/>
        <v>60.5</v>
      </c>
      <c r="H119" s="137"/>
    </row>
    <row r="120" spans="1:9" s="12" customFormat="1" ht="27.6" x14ac:dyDescent="0.25">
      <c r="A120" s="108" t="s">
        <v>249</v>
      </c>
      <c r="B120" s="121" t="s">
        <v>250</v>
      </c>
      <c r="C120" s="34" t="s">
        <v>259</v>
      </c>
      <c r="D120" s="35" t="s">
        <v>8</v>
      </c>
      <c r="E120" s="36">
        <v>37.4</v>
      </c>
      <c r="F120" s="52">
        <v>0</v>
      </c>
      <c r="G120" s="39">
        <f t="shared" si="3"/>
        <v>0</v>
      </c>
      <c r="H120" s="137"/>
      <c r="I120" s="60"/>
    </row>
    <row r="121" spans="1:9" s="12" customFormat="1" ht="27.6" x14ac:dyDescent="0.25">
      <c r="A121" s="109" t="s">
        <v>249</v>
      </c>
      <c r="B121" s="32" t="s">
        <v>251</v>
      </c>
      <c r="C121" s="104" t="s">
        <v>260</v>
      </c>
      <c r="D121" s="93" t="s">
        <v>8</v>
      </c>
      <c r="E121" s="105">
        <v>47.4</v>
      </c>
      <c r="F121" s="115">
        <v>0</v>
      </c>
      <c r="G121" s="39">
        <f t="shared" si="3"/>
        <v>0</v>
      </c>
      <c r="H121" s="137"/>
      <c r="I121" s="60"/>
    </row>
    <row r="122" spans="1:9" s="12" customFormat="1" ht="27.6" x14ac:dyDescent="0.25">
      <c r="A122" s="109" t="s">
        <v>249</v>
      </c>
      <c r="B122" s="32" t="s">
        <v>252</v>
      </c>
      <c r="C122" s="104" t="s">
        <v>270</v>
      </c>
      <c r="D122" s="93" t="s">
        <v>8</v>
      </c>
      <c r="E122" s="124">
        <v>47.4</v>
      </c>
      <c r="F122" s="115">
        <v>0</v>
      </c>
      <c r="G122" s="39">
        <f t="shared" si="3"/>
        <v>0</v>
      </c>
      <c r="H122" s="137"/>
      <c r="I122" s="60"/>
    </row>
    <row r="123" spans="1:9" s="12" customFormat="1" ht="27.6" x14ac:dyDescent="0.25">
      <c r="A123" s="109" t="s">
        <v>249</v>
      </c>
      <c r="B123" s="32" t="s">
        <v>253</v>
      </c>
      <c r="C123" s="104" t="s">
        <v>271</v>
      </c>
      <c r="D123" s="93" t="s">
        <v>9</v>
      </c>
      <c r="E123" s="105">
        <v>16</v>
      </c>
      <c r="F123" s="115">
        <v>0</v>
      </c>
      <c r="G123" s="39">
        <f t="shared" si="3"/>
        <v>0</v>
      </c>
      <c r="H123" s="137"/>
      <c r="I123" s="60"/>
    </row>
    <row r="124" spans="1:9" s="12" customFormat="1" ht="27.6" x14ac:dyDescent="0.25">
      <c r="A124" s="109" t="s">
        <v>249</v>
      </c>
      <c r="B124" s="32" t="s">
        <v>254</v>
      </c>
      <c r="C124" s="104" t="s">
        <v>263</v>
      </c>
      <c r="D124" s="93" t="s">
        <v>10</v>
      </c>
      <c r="E124" s="105">
        <v>24</v>
      </c>
      <c r="F124" s="115">
        <v>0</v>
      </c>
      <c r="G124" s="39">
        <f t="shared" si="3"/>
        <v>0</v>
      </c>
      <c r="H124" s="137"/>
      <c r="I124" s="60"/>
    </row>
    <row r="125" spans="1:9" s="12" customFormat="1" ht="27.6" x14ac:dyDescent="0.25">
      <c r="A125" s="109" t="s">
        <v>249</v>
      </c>
      <c r="B125" s="32" t="s">
        <v>255</v>
      </c>
      <c r="C125" s="104" t="s">
        <v>264</v>
      </c>
      <c r="D125" s="93" t="s">
        <v>10</v>
      </c>
      <c r="E125" s="105">
        <v>32</v>
      </c>
      <c r="F125" s="115">
        <v>0</v>
      </c>
      <c r="G125" s="39">
        <f t="shared" si="3"/>
        <v>0</v>
      </c>
      <c r="H125" s="137"/>
      <c r="I125" s="60"/>
    </row>
    <row r="126" spans="1:9" s="12" customFormat="1" ht="27.6" x14ac:dyDescent="0.25">
      <c r="A126" s="109" t="s">
        <v>249</v>
      </c>
      <c r="B126" s="114" t="s">
        <v>256</v>
      </c>
      <c r="C126" s="104" t="s">
        <v>265</v>
      </c>
      <c r="D126" s="93" t="s">
        <v>18</v>
      </c>
      <c r="E126" s="105">
        <v>2</v>
      </c>
      <c r="F126" s="115">
        <v>0</v>
      </c>
      <c r="G126" s="39">
        <f t="shared" si="3"/>
        <v>0</v>
      </c>
      <c r="H126" s="137"/>
      <c r="I126" s="60"/>
    </row>
    <row r="127" spans="1:9" s="12" customFormat="1" ht="28.2" thickBot="1" x14ac:dyDescent="0.3">
      <c r="A127" s="109" t="s">
        <v>249</v>
      </c>
      <c r="B127" s="114" t="s">
        <v>268</v>
      </c>
      <c r="C127" s="2" t="s">
        <v>266</v>
      </c>
      <c r="D127" s="32" t="s">
        <v>8</v>
      </c>
      <c r="E127" s="31">
        <v>8</v>
      </c>
      <c r="F127" s="4">
        <v>0</v>
      </c>
      <c r="G127" s="39">
        <f t="shared" si="3"/>
        <v>0</v>
      </c>
      <c r="H127" s="137"/>
    </row>
    <row r="128" spans="1:9" s="12" customFormat="1" ht="28.2" thickBot="1" x14ac:dyDescent="0.3">
      <c r="A128" s="120" t="s">
        <v>249</v>
      </c>
      <c r="B128" s="41" t="s">
        <v>269</v>
      </c>
      <c r="C128" s="40" t="s">
        <v>267</v>
      </c>
      <c r="D128" s="41" t="s">
        <v>8</v>
      </c>
      <c r="E128" s="118">
        <v>2</v>
      </c>
      <c r="F128" s="119">
        <v>0</v>
      </c>
      <c r="G128" s="39">
        <f t="shared" si="3"/>
        <v>0</v>
      </c>
      <c r="H128" s="57" t="s">
        <v>46</v>
      </c>
      <c r="I128" s="58">
        <f>ROUND(SUM(G111:G128),2)</f>
        <v>5920.16</v>
      </c>
    </row>
    <row r="129" spans="1:9" ht="28.2" thickBot="1" x14ac:dyDescent="0.3">
      <c r="A129" s="102" t="s">
        <v>272</v>
      </c>
      <c r="B129" s="114" t="s">
        <v>273</v>
      </c>
      <c r="C129" s="104" t="s">
        <v>274</v>
      </c>
      <c r="D129" s="93" t="s">
        <v>10</v>
      </c>
      <c r="E129" s="105">
        <v>164.5</v>
      </c>
      <c r="F129" s="30">
        <v>14.16</v>
      </c>
      <c r="G129" s="39">
        <f t="shared" si="3"/>
        <v>2329.3200000000002</v>
      </c>
      <c r="H129" s="57" t="s">
        <v>275</v>
      </c>
      <c r="I129" s="58">
        <f>ROUND(SUM(G129:G129),2)</f>
        <v>2329.3200000000002</v>
      </c>
    </row>
    <row r="130" spans="1:9" ht="55.8" thickBot="1" x14ac:dyDescent="0.3">
      <c r="A130" s="79" t="s">
        <v>277</v>
      </c>
      <c r="B130" s="75" t="s">
        <v>278</v>
      </c>
      <c r="C130" s="53" t="s">
        <v>292</v>
      </c>
      <c r="D130" s="54" t="s">
        <v>7</v>
      </c>
      <c r="E130" s="55">
        <v>1</v>
      </c>
      <c r="F130" s="56">
        <v>1836</v>
      </c>
      <c r="G130" s="39">
        <f t="shared" si="3"/>
        <v>1836</v>
      </c>
      <c r="H130" s="57" t="s">
        <v>276</v>
      </c>
      <c r="I130" s="58">
        <f>ROUND(SUM(G130),2)</f>
        <v>1836</v>
      </c>
    </row>
    <row r="131" spans="1:9" ht="42" thickBot="1" x14ac:dyDescent="0.3">
      <c r="A131" s="62"/>
      <c r="B131" s="61"/>
      <c r="C131" s="62"/>
      <c r="D131" s="61"/>
      <c r="E131" s="63"/>
      <c r="F131" s="68" t="s">
        <v>47</v>
      </c>
      <c r="G131" s="70">
        <f>SUM(G5:G130)</f>
        <v>510039.60000000003</v>
      </c>
      <c r="H131" s="51"/>
      <c r="I131" s="59"/>
    </row>
    <row r="132" spans="1:9" x14ac:dyDescent="0.25">
      <c r="A132" s="66"/>
      <c r="B132" s="65"/>
      <c r="C132" s="65"/>
      <c r="D132" s="65"/>
      <c r="E132" s="67"/>
      <c r="F132" s="65"/>
      <c r="G132" s="64"/>
    </row>
    <row r="133" spans="1:9" x14ac:dyDescent="0.25">
      <c r="A133" s="9"/>
      <c r="B133" s="5"/>
      <c r="C133" s="9"/>
      <c r="D133" s="5"/>
      <c r="E133" s="26"/>
      <c r="F133" s="17"/>
      <c r="G133" s="16"/>
    </row>
    <row r="134" spans="1:9" x14ac:dyDescent="0.25">
      <c r="A134" s="9"/>
      <c r="B134" s="5"/>
      <c r="C134" s="9"/>
      <c r="D134" s="5"/>
      <c r="E134" s="26"/>
      <c r="F134" s="17"/>
      <c r="G134" s="16"/>
    </row>
    <row r="135" spans="1:9" x14ac:dyDescent="0.25">
      <c r="F135" s="18"/>
    </row>
    <row r="136" spans="1:9" x14ac:dyDescent="0.25">
      <c r="A136" s="10"/>
      <c r="B136" s="6"/>
      <c r="C136" s="10"/>
      <c r="D136" s="6"/>
      <c r="E136" s="28"/>
      <c r="F136" s="19"/>
      <c r="G136" s="6"/>
    </row>
    <row r="137" spans="1:9" x14ac:dyDescent="0.25">
      <c r="A137" s="7"/>
      <c r="B137" s="7"/>
      <c r="C137" s="7"/>
      <c r="D137" s="7"/>
      <c r="E137" s="29"/>
      <c r="F137" s="20"/>
      <c r="G137" s="7"/>
    </row>
  </sheetData>
  <sheetProtection algorithmName="SHA-512" hashValue="MoMEcL3AVk+X6DE58oNNseQ8qFEK4irTNEWoRLVPJDdX5OdV5ku4jCurUdSOOFDdTXswo8yTNHGLAH/qlQsFBw==" saltValue="YU8ozTcK8Ew90tClZBjxsQ==" spinCount="100000" sheet="1" objects="1" scenarios="1"/>
  <mergeCells count="4">
    <mergeCell ref="A1:G1"/>
    <mergeCell ref="A3:G3"/>
    <mergeCell ref="H74:H87"/>
    <mergeCell ref="H111:H127"/>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topLeftCell="A16" zoomScale="85" zoomScaleNormal="85" workbookViewId="0">
      <selection activeCell="F5" sqref="F5:F17"/>
    </sheetView>
  </sheetViews>
  <sheetFormatPr defaultColWidth="9.109375" defaultRowHeight="13.8" x14ac:dyDescent="0.25"/>
  <cols>
    <col min="1" max="1" width="39.6640625" style="33" customWidth="1"/>
    <col min="2" max="2" width="10.5546875" style="14" customWidth="1"/>
    <col min="3" max="3" width="71.6640625" style="15" customWidth="1"/>
    <col min="4" max="4" width="9.109375" style="14"/>
    <col min="5" max="5" width="16.33203125" style="27" customWidth="1"/>
    <col min="6" max="6" width="20.6640625" style="21" customWidth="1"/>
    <col min="7" max="7" width="14.6640625" style="14" customWidth="1"/>
    <col min="8" max="8" width="21.5546875" style="22" customWidth="1"/>
    <col min="9" max="9" width="16.109375" style="11" customWidth="1"/>
    <col min="10" max="16384" width="9.109375" style="11"/>
  </cols>
  <sheetData>
    <row r="1" spans="1:7" ht="39.9" customHeight="1" x14ac:dyDescent="0.25">
      <c r="A1" s="132" t="s">
        <v>88</v>
      </c>
      <c r="B1" s="132"/>
      <c r="C1" s="132"/>
      <c r="D1" s="132"/>
      <c r="E1" s="132"/>
      <c r="F1" s="132"/>
      <c r="G1" s="132"/>
    </row>
    <row r="2" spans="1:7" ht="21.75" customHeight="1" thickBot="1" x14ac:dyDescent="0.3">
      <c r="A2" s="1"/>
      <c r="B2" s="1"/>
      <c r="C2" s="1"/>
      <c r="D2" s="1"/>
      <c r="E2" s="24"/>
      <c r="F2" s="1"/>
      <c r="G2" s="1"/>
    </row>
    <row r="3" spans="1:7" ht="21.75" customHeight="1" x14ac:dyDescent="0.25">
      <c r="A3" s="133" t="s">
        <v>77</v>
      </c>
      <c r="B3" s="134"/>
      <c r="C3" s="134"/>
      <c r="D3" s="134"/>
      <c r="E3" s="134"/>
      <c r="F3" s="134"/>
      <c r="G3" s="135"/>
    </row>
    <row r="4" spans="1:7" ht="28.2" thickBot="1" x14ac:dyDescent="0.3">
      <c r="A4" s="45" t="s">
        <v>40</v>
      </c>
      <c r="B4" s="80" t="s">
        <v>0</v>
      </c>
      <c r="C4" s="46" t="s">
        <v>1</v>
      </c>
      <c r="D4" s="46" t="s">
        <v>2</v>
      </c>
      <c r="E4" s="47" t="s">
        <v>3</v>
      </c>
      <c r="F4" s="48" t="s">
        <v>4</v>
      </c>
      <c r="G4" s="49" t="s">
        <v>5</v>
      </c>
    </row>
    <row r="5" spans="1:7" ht="64.5" customHeight="1" x14ac:dyDescent="0.25">
      <c r="A5" s="76" t="s">
        <v>76</v>
      </c>
      <c r="B5" s="71" t="s">
        <v>12</v>
      </c>
      <c r="C5" s="34" t="s">
        <v>279</v>
      </c>
      <c r="D5" s="35" t="s">
        <v>9</v>
      </c>
      <c r="E5" s="36">
        <v>120</v>
      </c>
      <c r="F5" s="37">
        <v>6.78</v>
      </c>
      <c r="G5" s="38">
        <f t="shared" ref="G5:G17" si="0">ROUND((E5*F5),2)</f>
        <v>813.6</v>
      </c>
    </row>
    <row r="6" spans="1:7" ht="64.5" customHeight="1" x14ac:dyDescent="0.25">
      <c r="A6" s="77" t="s">
        <v>76</v>
      </c>
      <c r="B6" s="91" t="s">
        <v>13</v>
      </c>
      <c r="C6" s="23" t="s">
        <v>280</v>
      </c>
      <c r="D6" s="32" t="s">
        <v>10</v>
      </c>
      <c r="E6" s="31">
        <v>544</v>
      </c>
      <c r="F6" s="3">
        <v>17.93</v>
      </c>
      <c r="G6" s="39">
        <f t="shared" ref="G6:G15" si="1">ROUND((E6*F6),2)</f>
        <v>9753.92</v>
      </c>
    </row>
    <row r="7" spans="1:7" ht="64.5" customHeight="1" x14ac:dyDescent="0.25">
      <c r="A7" s="77" t="s">
        <v>76</v>
      </c>
      <c r="B7" s="92" t="s">
        <v>64</v>
      </c>
      <c r="C7" s="2" t="s">
        <v>281</v>
      </c>
      <c r="D7" s="32" t="s">
        <v>10</v>
      </c>
      <c r="E7" s="25">
        <v>262</v>
      </c>
      <c r="F7" s="3">
        <v>20</v>
      </c>
      <c r="G7" s="39">
        <f t="shared" si="1"/>
        <v>5240</v>
      </c>
    </row>
    <row r="8" spans="1:7" ht="64.5" customHeight="1" x14ac:dyDescent="0.25">
      <c r="A8" s="77" t="s">
        <v>76</v>
      </c>
      <c r="B8" s="91" t="s">
        <v>14</v>
      </c>
      <c r="C8" s="2" t="s">
        <v>282</v>
      </c>
      <c r="D8" s="32" t="s">
        <v>10</v>
      </c>
      <c r="E8" s="25">
        <v>10</v>
      </c>
      <c r="F8" s="3">
        <v>24.86</v>
      </c>
      <c r="G8" s="39">
        <f t="shared" si="1"/>
        <v>248.6</v>
      </c>
    </row>
    <row r="9" spans="1:7" ht="64.5" customHeight="1" x14ac:dyDescent="0.25">
      <c r="A9" s="77" t="s">
        <v>76</v>
      </c>
      <c r="B9" s="92" t="s">
        <v>15</v>
      </c>
      <c r="C9" s="23" t="s">
        <v>283</v>
      </c>
      <c r="D9" s="32" t="s">
        <v>10</v>
      </c>
      <c r="E9" s="31">
        <v>15</v>
      </c>
      <c r="F9" s="3">
        <v>41.89</v>
      </c>
      <c r="G9" s="39">
        <f t="shared" si="1"/>
        <v>628.35</v>
      </c>
    </row>
    <row r="10" spans="1:7" ht="64.5" customHeight="1" x14ac:dyDescent="0.25">
      <c r="A10" s="77" t="s">
        <v>76</v>
      </c>
      <c r="B10" s="91" t="s">
        <v>16</v>
      </c>
      <c r="C10" s="2" t="s">
        <v>284</v>
      </c>
      <c r="D10" s="32" t="s">
        <v>9</v>
      </c>
      <c r="E10" s="25">
        <v>28</v>
      </c>
      <c r="F10" s="3">
        <v>28.97</v>
      </c>
      <c r="G10" s="39">
        <f t="shared" si="1"/>
        <v>811.16</v>
      </c>
    </row>
    <row r="11" spans="1:7" ht="31.5" customHeight="1" x14ac:dyDescent="0.25">
      <c r="A11" s="77" t="s">
        <v>76</v>
      </c>
      <c r="B11" s="92" t="s">
        <v>65</v>
      </c>
      <c r="C11" s="2" t="s">
        <v>285</v>
      </c>
      <c r="D11" s="32" t="s">
        <v>18</v>
      </c>
      <c r="E11" s="25">
        <v>3</v>
      </c>
      <c r="F11" s="3">
        <v>488.57</v>
      </c>
      <c r="G11" s="39">
        <f t="shared" si="1"/>
        <v>1465.71</v>
      </c>
    </row>
    <row r="12" spans="1:7" ht="29.25" customHeight="1" x14ac:dyDescent="0.25">
      <c r="A12" s="77" t="s">
        <v>76</v>
      </c>
      <c r="B12" s="91" t="s">
        <v>17</v>
      </c>
      <c r="C12" s="23" t="s">
        <v>286</v>
      </c>
      <c r="D12" s="32" t="s">
        <v>18</v>
      </c>
      <c r="E12" s="31">
        <v>6</v>
      </c>
      <c r="F12" s="3">
        <v>29.68</v>
      </c>
      <c r="G12" s="39">
        <f t="shared" si="1"/>
        <v>178.08</v>
      </c>
    </row>
    <row r="13" spans="1:7" ht="29.25" customHeight="1" x14ac:dyDescent="0.25">
      <c r="A13" s="77" t="s">
        <v>76</v>
      </c>
      <c r="B13" s="92" t="s">
        <v>71</v>
      </c>
      <c r="C13" s="2" t="s">
        <v>287</v>
      </c>
      <c r="D13" s="32" t="s">
        <v>18</v>
      </c>
      <c r="E13" s="25">
        <v>3</v>
      </c>
      <c r="F13" s="3">
        <v>30.64</v>
      </c>
      <c r="G13" s="39">
        <f t="shared" si="1"/>
        <v>91.92</v>
      </c>
    </row>
    <row r="14" spans="1:7" ht="31.5" customHeight="1" x14ac:dyDescent="0.25">
      <c r="A14" s="77" t="s">
        <v>76</v>
      </c>
      <c r="B14" s="91" t="s">
        <v>72</v>
      </c>
      <c r="C14" s="2" t="s">
        <v>288</v>
      </c>
      <c r="D14" s="32" t="s">
        <v>18</v>
      </c>
      <c r="E14" s="25">
        <v>1</v>
      </c>
      <c r="F14" s="3">
        <v>195.04</v>
      </c>
      <c r="G14" s="39">
        <f t="shared" si="1"/>
        <v>195.04</v>
      </c>
    </row>
    <row r="15" spans="1:7" ht="31.5" customHeight="1" x14ac:dyDescent="0.25">
      <c r="A15" s="77" t="s">
        <v>76</v>
      </c>
      <c r="B15" s="92" t="s">
        <v>50</v>
      </c>
      <c r="C15" s="2" t="s">
        <v>289</v>
      </c>
      <c r="D15" s="32" t="s">
        <v>18</v>
      </c>
      <c r="E15" s="25">
        <v>20</v>
      </c>
      <c r="F15" s="3">
        <v>6.73</v>
      </c>
      <c r="G15" s="39">
        <f t="shared" si="1"/>
        <v>134.6</v>
      </c>
    </row>
    <row r="16" spans="1:7" ht="29.25" customHeight="1" thickBot="1" x14ac:dyDescent="0.3">
      <c r="A16" s="77" t="s">
        <v>76</v>
      </c>
      <c r="B16" s="92" t="s">
        <v>73</v>
      </c>
      <c r="C16" s="23" t="s">
        <v>290</v>
      </c>
      <c r="D16" s="32" t="s">
        <v>92</v>
      </c>
      <c r="E16" s="31">
        <v>0.05</v>
      </c>
      <c r="F16" s="3">
        <v>18.309999999999999</v>
      </c>
      <c r="G16" s="39">
        <f t="shared" si="0"/>
        <v>0.92</v>
      </c>
    </row>
    <row r="17" spans="1:10" ht="29.25" customHeight="1" thickBot="1" x14ac:dyDescent="0.3">
      <c r="A17" s="78" t="s">
        <v>76</v>
      </c>
      <c r="B17" s="122" t="s">
        <v>51</v>
      </c>
      <c r="C17" s="40" t="s">
        <v>291</v>
      </c>
      <c r="D17" s="41" t="s">
        <v>74</v>
      </c>
      <c r="E17" s="96">
        <v>0.6</v>
      </c>
      <c r="F17" s="42">
        <v>431.05</v>
      </c>
      <c r="G17" s="43">
        <f t="shared" si="0"/>
        <v>258.63</v>
      </c>
      <c r="H17" s="57" t="s">
        <v>41</v>
      </c>
      <c r="I17" s="58">
        <f>ROUND(SUM(G5:G17),2)</f>
        <v>19820.53</v>
      </c>
    </row>
    <row r="18" spans="1:10" ht="44.25" customHeight="1" thickBot="1" x14ac:dyDescent="0.3">
      <c r="A18" s="62"/>
      <c r="B18" s="61"/>
      <c r="C18" s="62"/>
      <c r="D18" s="61"/>
      <c r="E18" s="63"/>
      <c r="F18" s="94" t="s">
        <v>66</v>
      </c>
      <c r="G18" s="95">
        <f>SUM(G5:G17)</f>
        <v>19820.53</v>
      </c>
      <c r="H18" s="51"/>
      <c r="I18" s="59"/>
      <c r="J18" s="69"/>
    </row>
    <row r="19" spans="1:10" ht="20.25" customHeight="1" x14ac:dyDescent="0.25">
      <c r="A19" s="66"/>
      <c r="B19" s="65"/>
      <c r="C19" s="65"/>
      <c r="D19" s="65"/>
      <c r="E19" s="67"/>
      <c r="F19" s="65"/>
      <c r="G19" s="64"/>
    </row>
    <row r="20" spans="1:10" x14ac:dyDescent="0.25">
      <c r="A20" s="9"/>
      <c r="B20" s="5"/>
      <c r="C20" s="9"/>
      <c r="D20" s="5"/>
      <c r="E20" s="26"/>
      <c r="F20" s="17"/>
      <c r="G20" s="16"/>
    </row>
    <row r="21" spans="1:10" x14ac:dyDescent="0.25">
      <c r="A21" s="9"/>
      <c r="B21" s="5"/>
      <c r="C21" s="9"/>
      <c r="D21" s="5"/>
      <c r="E21" s="26"/>
      <c r="F21" s="17"/>
      <c r="G21" s="16"/>
    </row>
    <row r="22" spans="1:10" x14ac:dyDescent="0.25">
      <c r="F22" s="18"/>
    </row>
    <row r="23" spans="1:10" x14ac:dyDescent="0.25">
      <c r="A23" s="10"/>
      <c r="B23" s="6"/>
      <c r="C23" s="10"/>
      <c r="D23" s="6"/>
      <c r="E23" s="28"/>
      <c r="F23" s="19"/>
      <c r="G23" s="6"/>
    </row>
    <row r="24" spans="1:10" ht="26.25" customHeight="1" x14ac:dyDescent="0.25">
      <c r="A24" s="7"/>
      <c r="B24" s="7"/>
      <c r="C24" s="7"/>
      <c r="D24" s="7"/>
      <c r="E24" s="29"/>
      <c r="F24" s="20"/>
      <c r="G24" s="7"/>
    </row>
  </sheetData>
  <sheetProtection algorithmName="SHA-512" hashValue="zwgip1rNnZIYBDqv7cf5RtsdYzJ3LKgAl05Z2uyTsCvPCIJ/aj1012MVO8yG5lziTQrXxxkaYE4IoUMCjhkouA==" saltValue="wp3pM4jTK3e/BuAloEEw0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6" sqref="C6"/>
    </sheetView>
  </sheetViews>
  <sheetFormatPr defaultColWidth="9.109375" defaultRowHeight="14.4" x14ac:dyDescent="0.3"/>
  <cols>
    <col min="1" max="1" width="11.6640625" customWidth="1"/>
    <col min="2" max="2" width="65.6640625" customWidth="1"/>
    <col min="3" max="3" width="15.6640625" customWidth="1"/>
  </cols>
  <sheetData>
    <row r="1" spans="1:3" s="81" customFormat="1" ht="51.75" customHeight="1" x14ac:dyDescent="0.25">
      <c r="A1" s="140" t="s">
        <v>88</v>
      </c>
      <c r="B1" s="141"/>
      <c r="C1" s="142"/>
    </row>
    <row r="2" spans="1:3" s="81" customFormat="1" ht="13.2" x14ac:dyDescent="0.25">
      <c r="A2" s="143" t="s">
        <v>54</v>
      </c>
      <c r="B2" s="144"/>
      <c r="C2" s="145"/>
    </row>
    <row r="3" spans="1:3" s="81" customFormat="1" ht="39.6" x14ac:dyDescent="0.25">
      <c r="A3" s="82" t="s">
        <v>55</v>
      </c>
      <c r="B3" s="82" t="s">
        <v>56</v>
      </c>
      <c r="C3" s="82" t="s">
        <v>57</v>
      </c>
    </row>
    <row r="4" spans="1:3" s="81" customFormat="1" ht="13.2" x14ac:dyDescent="0.25">
      <c r="A4" s="83">
        <v>1</v>
      </c>
      <c r="B4" s="84" t="s">
        <v>58</v>
      </c>
      <c r="C4" s="85">
        <f>DKŽ_1!G131</f>
        <v>510039.60000000003</v>
      </c>
    </row>
    <row r="5" spans="1:3" s="81" customFormat="1" ht="13.2" x14ac:dyDescent="0.25">
      <c r="A5" s="83">
        <v>2</v>
      </c>
      <c r="B5" s="84" t="s">
        <v>85</v>
      </c>
      <c r="C5" s="85">
        <f>DKŽ_2!G18</f>
        <v>19820.53</v>
      </c>
    </row>
    <row r="6" spans="1:3" s="81" customFormat="1" ht="39.6" x14ac:dyDescent="0.25">
      <c r="A6" s="82" t="s">
        <v>59</v>
      </c>
      <c r="B6" s="86" t="s">
        <v>60</v>
      </c>
      <c r="C6" s="85">
        <f>ROUND(SUM(C4:C5),2)</f>
        <v>529860.13</v>
      </c>
    </row>
    <row r="7" spans="1:3" s="81" customFormat="1" ht="13.2" x14ac:dyDescent="0.25"/>
    <row r="8" spans="1:3" s="81" customFormat="1" ht="13.2" x14ac:dyDescent="0.25"/>
    <row r="9" spans="1:3" s="81" customFormat="1" ht="13.2" x14ac:dyDescent="0.25">
      <c r="A9" s="87"/>
      <c r="B9" s="87"/>
      <c r="C9" s="87"/>
    </row>
    <row r="10" spans="1:3" s="88" customFormat="1" ht="68.25" customHeight="1" x14ac:dyDescent="0.3">
      <c r="A10" s="146" t="s">
        <v>86</v>
      </c>
      <c r="B10" s="146"/>
      <c r="C10" s="146"/>
    </row>
    <row r="11" spans="1:3" s="88" customFormat="1" ht="13.2" x14ac:dyDescent="0.3">
      <c r="A11" s="89"/>
      <c r="B11" s="89"/>
      <c r="C11" s="89"/>
    </row>
    <row r="12" spans="1:3" s="81" customFormat="1" ht="13.2" x14ac:dyDescent="0.25">
      <c r="C12" s="90" t="s">
        <v>61</v>
      </c>
    </row>
    <row r="13" spans="1:3" s="81" customFormat="1" ht="13.2" x14ac:dyDescent="0.25"/>
    <row r="14" spans="1:3" s="81" customFormat="1" ht="198" customHeight="1" x14ac:dyDescent="0.25">
      <c r="A14" s="147" t="s">
        <v>87</v>
      </c>
      <c r="B14" s="148"/>
      <c r="C14" s="148"/>
    </row>
    <row r="15" spans="1:3" s="81" customFormat="1" ht="121.5" customHeight="1" x14ac:dyDescent="0.25">
      <c r="A15" s="147" t="s">
        <v>62</v>
      </c>
      <c r="B15" s="148"/>
      <c r="C15" s="148"/>
    </row>
    <row r="16" spans="1:3" s="81" customFormat="1" ht="66.75" customHeight="1" x14ac:dyDescent="0.25">
      <c r="A16" s="147" t="s">
        <v>63</v>
      </c>
      <c r="B16" s="148"/>
      <c r="C16" s="148"/>
    </row>
    <row r="18" spans="1:3" ht="35.25" customHeight="1" x14ac:dyDescent="0.3">
      <c r="A18" s="138"/>
      <c r="B18" s="139"/>
      <c r="C18" s="139"/>
    </row>
  </sheetData>
  <sheetProtection algorithmName="SHA-512" hashValue="QXCTXE5qT6oYIqohboN6lLA2jz5HRRGnncT5aV1C08Q3nlaqnirPFR60imfZ9+9oag0uNBfMtVyF5D21XWWZmg==" saltValue="ZGq+PFfJnJIq4YP6GSstbA==" spinCount="100000" sheet="1" objects="1" scenarios="1"/>
  <mergeCells count="7">
    <mergeCell ref="A18:C18"/>
    <mergeCell ref="A1:C1"/>
    <mergeCell ref="A2:C2"/>
    <mergeCell ref="A10:C10"/>
    <mergeCell ref="A14:C14"/>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Jurga Kuzmaitė</cp:lastModifiedBy>
  <dcterms:created xsi:type="dcterms:W3CDTF">2020-10-05T14:48:34Z</dcterms:created>
  <dcterms:modified xsi:type="dcterms:W3CDTF">2021-12-07T09:24:25Z</dcterms:modified>
</cp:coreProperties>
</file>