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defaultThemeVersion="124226"/>
  <mc:AlternateContent xmlns:mc="http://schemas.openxmlformats.org/markup-compatibility/2006">
    <mc:Choice Requires="x15">
      <x15ac:absPath xmlns:x15ac="http://schemas.microsoft.com/office/spreadsheetml/2010/11/ac" url="C:\Users\ernestas.p\Desktop\Vykdomi projektai\Santariškės\Plytelės 2024\"/>
    </mc:Choice>
  </mc:AlternateContent>
  <xr:revisionPtr revIDLastSave="0" documentId="13_ncr:1_{DC97E815-C70C-44C6-9327-42EADE388C86}" xr6:coauthVersionLast="47" xr6:coauthVersionMax="47" xr10:uidLastSave="{00000000-0000-0000-0000-000000000000}"/>
  <bookViews>
    <workbookView xWindow="-375" yWindow="0" windowWidth="21750" windowHeight="15465" xr2:uid="{00000000-000D-0000-FFFF-FFFF00000000}"/>
  </bookViews>
  <sheets>
    <sheet name="Sheet3" sheetId="9" r:id="rId1"/>
  </sheets>
  <definedNames>
    <definedName name="_xlnm._FilterDatabase" localSheetId="0" hidden="1">Sheet3!#REF!</definedName>
  </definedNames>
  <calcPr calcId="191029"/>
</workbook>
</file>

<file path=xl/calcChain.xml><?xml version="1.0" encoding="utf-8"?>
<calcChain xmlns="http://schemas.openxmlformats.org/spreadsheetml/2006/main">
  <c r="J35" i="9" l="1"/>
  <c r="J36" i="9"/>
  <c r="J37" i="9"/>
  <c r="J38" i="9"/>
  <c r="J39" i="9"/>
  <c r="J40" i="9"/>
  <c r="J41" i="9"/>
  <c r="J42" i="9"/>
  <c r="J43" i="9"/>
  <c r="J44" i="9"/>
  <c r="J45" i="9"/>
  <c r="J46" i="9"/>
  <c r="J47" i="9"/>
  <c r="J48" i="9"/>
  <c r="J49" i="9"/>
  <c r="J50" i="9"/>
  <c r="J51" i="9"/>
  <c r="J52" i="9"/>
  <c r="J53" i="9"/>
  <c r="J54" i="9"/>
  <c r="J55" i="9"/>
  <c r="J56" i="9"/>
  <c r="J34" i="9"/>
  <c r="I35" i="9"/>
  <c r="I36" i="9"/>
  <c r="I37" i="9"/>
  <c r="I38" i="9"/>
  <c r="I39" i="9"/>
  <c r="I40" i="9"/>
  <c r="I41" i="9"/>
  <c r="I42" i="9"/>
  <c r="I43" i="9"/>
  <c r="I44" i="9"/>
  <c r="I45" i="9"/>
  <c r="I46" i="9"/>
  <c r="I47" i="9"/>
  <c r="I48" i="9"/>
  <c r="I49" i="9"/>
  <c r="I50" i="9"/>
  <c r="I51" i="9"/>
  <c r="I52" i="9"/>
  <c r="I53" i="9"/>
  <c r="I54" i="9"/>
  <c r="I55" i="9"/>
  <c r="I56" i="9"/>
  <c r="I34" i="9"/>
  <c r="J9" i="9"/>
  <c r="J10" i="9"/>
  <c r="J11" i="9"/>
  <c r="J12" i="9"/>
  <c r="J13" i="9"/>
  <c r="J14" i="9"/>
  <c r="J15" i="9"/>
  <c r="J16" i="9"/>
  <c r="J17" i="9"/>
  <c r="J18" i="9"/>
  <c r="J19" i="9"/>
  <c r="J20" i="9"/>
  <c r="J21" i="9"/>
  <c r="J22" i="9"/>
  <c r="J23" i="9"/>
  <c r="J24" i="9"/>
  <c r="J25" i="9"/>
  <c r="J26" i="9"/>
  <c r="J27" i="9"/>
  <c r="J8" i="9"/>
  <c r="I9" i="9"/>
  <c r="I10" i="9"/>
  <c r="I11" i="9"/>
  <c r="I12" i="9"/>
  <c r="I13" i="9"/>
  <c r="I14" i="9"/>
  <c r="I15" i="9"/>
  <c r="I16" i="9"/>
  <c r="I17" i="9"/>
  <c r="I18" i="9"/>
  <c r="I19" i="9"/>
  <c r="I20" i="9"/>
  <c r="I21" i="9"/>
  <c r="I22" i="9"/>
  <c r="I23" i="9"/>
  <c r="I24" i="9"/>
  <c r="I25" i="9"/>
  <c r="I26" i="9"/>
  <c r="I27" i="9"/>
  <c r="J57" i="9" l="1"/>
  <c r="J59" i="9" s="1"/>
  <c r="J58" i="9" s="1"/>
  <c r="I8" i="9" l="1"/>
  <c r="J28" i="9"/>
  <c r="J30" i="9" s="1"/>
  <c r="J29" i="9" s="1"/>
  <c r="A10" i="9"/>
  <c r="A11" i="9" s="1"/>
  <c r="A12" i="9" s="1"/>
  <c r="A13" i="9" s="1"/>
  <c r="A14" i="9" s="1"/>
  <c r="A15" i="9" s="1"/>
  <c r="A16" i="9" s="1"/>
  <c r="A17" i="9" s="1"/>
  <c r="A18" i="9" s="1"/>
  <c r="A19" i="9" s="1"/>
  <c r="A20" i="9" s="1"/>
  <c r="A21" i="9" s="1"/>
  <c r="A22" i="9" s="1"/>
  <c r="A23" i="9" s="1"/>
  <c r="A24" i="9" s="1"/>
  <c r="A25" i="9" s="1"/>
  <c r="A26" i="9" s="1"/>
  <c r="A27"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alcChain>
</file>

<file path=xl/sharedStrings.xml><?xml version="1.0" encoding="utf-8"?>
<sst xmlns="http://schemas.openxmlformats.org/spreadsheetml/2006/main" count="158" uniqueCount="102">
  <si>
    <t>Prekės pavadinimas</t>
  </si>
  <si>
    <t>Reikalaujamos charakteristikos</t>
  </si>
  <si>
    <t>Mato vnt.</t>
  </si>
  <si>
    <t>Mato vnt. įkainis be PVM, Eur</t>
  </si>
  <si>
    <t>Mato vnt. įkainis su PVM, Eur</t>
  </si>
  <si>
    <t>PVM tarifas, %</t>
  </si>
  <si>
    <t>Eil. Nr.</t>
  </si>
  <si>
    <r>
      <rPr>
        <b/>
        <sz val="11"/>
        <color theme="1"/>
        <rFont val="Garamond"/>
        <family val="1"/>
        <charset val="186"/>
      </rPr>
      <t>PASTABA.</t>
    </r>
    <r>
      <rPr>
        <sz val="11"/>
        <color theme="1"/>
        <rFont val="Garamond"/>
        <family val="2"/>
        <charset val="186"/>
      </rPr>
      <t xml:space="preserve">  Techninėje specifikacijoje nurodytus konkrečius modelius ar šaltinius, konkrečius procesus ar prekės ženklus, patentus, tipus, konkrečią kilmę ar gamybą (jei nurodyta) prašome laikyti neįpareigojančiais, t.y. tiekėjas gali siūlyti analogiškas medžiagas, įrangą ir kt., tačiau jos privalo atitikti pirkimo sąlygose nustatytas technines specifikacijas. </t>
    </r>
  </si>
  <si>
    <t xml:space="preserve"> 
Plytelės ir priedai
Plytelės ir priedai</t>
  </si>
  <si>
    <t>Keraminė, glazūruota sienų plytelė blizgi 15 x15 cm ± 0,5. Baltos spalvos</t>
  </si>
  <si>
    <t>Keraminė, glazūruota sienų plytelė blizgi/matinė 20 x20 cm ± 0,5. Šviesių atspalvių</t>
  </si>
  <si>
    <t>Keraminė, glazūruota sienų plytelė blizgi/matinė 20 x20 cm ± 0,5. Tamsių atspalvių</t>
  </si>
  <si>
    <t>Keraminė, glazūruota sienų plytelė blizgi/matinė 25 x 40 cm ± 0,5. Šviesių atspalvių</t>
  </si>
  <si>
    <t>Keraminė, glazūruota sienų plytelė blizgi/matinė 25 x 40 cm ± 0,5. Tamsių atspalvių</t>
  </si>
  <si>
    <t>Keraminė, glazūruota sienų plytelė blizgi/matinė 30 x 60 cm ± 0,5. Šviesių/ tamsių atspalvių</t>
  </si>
  <si>
    <t>Keraminė, glazūruota grindų plytelė blizgi/matinė 40 x 40 cm  ± 0,5. Šviesių/tamsių atspalvių</t>
  </si>
  <si>
    <t>Keraminė, glazūruota grindų plytelė matinė 60 x 60 cm  ± 0,5. Šviesių/tamsių atspalvių</t>
  </si>
  <si>
    <t>Akmens masės grindų plytelė, paviršius lygus, neglazūruota, matinė 30 x30 cm±0,5٪ Šviesių atspalvių</t>
  </si>
  <si>
    <t>Akmens masės grindų plytelė, paviršius lygus, neglazūruota, matinė 30 x30 cm±0,5٪ Tamsių atspalvių</t>
  </si>
  <si>
    <t>m²</t>
  </si>
  <si>
    <t>Akmens masės grindų plytelė, paviršius grublėtas, neglazūruota, matinė 30x60 cm±0,5٪ Šviesių/tamsių atspalvių, Plytelių slidumas dėvint avalynę nemažiau R11. Plytelių slidumas basomis kojomis ne mažiau B.</t>
  </si>
  <si>
    <t>Akmens masės grindų plytelė, paviršius grublėtas, neglazūruota, matinė 30 x30 cm±0,5٪ Šviesių ,tamsių atspalvių. Plytelių slidumas dėvint avalynę nemažiau R11. Plytelių slidumas basomis kojomis ne mažiau B.</t>
  </si>
  <si>
    <t>Plytelės</t>
  </si>
  <si>
    <t>Plytelių klijai vidaus ir išorės darbams, nešildomoms grindims, sienoms. Pakuotė 25 kg. ±0,05٪.</t>
  </si>
  <si>
    <t>kg</t>
  </si>
  <si>
    <t>Klijai</t>
  </si>
  <si>
    <t>Glaistas</t>
  </si>
  <si>
    <t>Kryželiai skirti dėti į tarpus tarp plytelių, storis 1 mm ± 0,05٪ pakuotė 200 vnt.</t>
  </si>
  <si>
    <t>Pak.</t>
  </si>
  <si>
    <t>Kryželiai skirti dėti į tarpus tarp plytelių, storis 1,5 mm ± 0,05٪ pakuotė 200 vnt.</t>
  </si>
  <si>
    <t>Kryželiai skirti dėti į tarpus tarp plytelių, storis 2 mm ± 0,05٪ pakuotė 200 vnt.</t>
  </si>
  <si>
    <t>Kryželiai skirti dėti į tarpus tarp plytelių, storis 2,5 mm ± 0,05٪ pakuotė 200 vnt.</t>
  </si>
  <si>
    <t>Kryželiai skirti dėti į tarpus tarp plytelių, storis 3 mm ± 0,05٪ pakuotė 200 vnt.</t>
  </si>
  <si>
    <t>Kryželiai</t>
  </si>
  <si>
    <t>Apdailos profilis PVC keraminių, cementinių, akmens masės paviršių išorinių kampų apdailai. 7,0 x 2500 mm ±0,05٪.</t>
  </si>
  <si>
    <t>Vnt.</t>
  </si>
  <si>
    <t>Apdailos profilis PVC keraminių, cementinių, akmens masės paviršių išorinių kampų apdailai. 9,0 x 2500 mm ±0,05٪.</t>
  </si>
  <si>
    <t>Profiliai</t>
  </si>
  <si>
    <r>
      <t>Plytelių klijai ypatingai elastingi su hidroizoliacijos funkcija, galima naudoti trimis variantais: 1. kaip plytelių klijus, 2. kaip klijus ir hidroizoliaciją per vieną technologinį ciklą, 3. kaip hidroizoliaciją, Klasifikacija -C2TE S2. Pakuotė 15 kg. ±0,05</t>
    </r>
    <r>
      <rPr>
        <b/>
        <sz val="10"/>
        <color rgb="FF000000"/>
        <rFont val="Times New Roman"/>
        <family val="1"/>
        <charset val="186"/>
      </rPr>
      <t>٪</t>
    </r>
    <r>
      <rPr>
        <sz val="10"/>
        <color rgb="FF000000"/>
        <rFont val="Times New Roman"/>
        <family val="1"/>
        <charset val="186"/>
      </rPr>
      <t>.</t>
    </r>
  </si>
  <si>
    <t xml:space="preserve"> Plytelės ir priedai</t>
  </si>
  <si>
    <t>Lyginimo sistemos apkabos,(apatinė dalis) 1.5 mm pločio siūlėms , 3-12mm plytelių storiui , pakuotės po 100 vnt.</t>
  </si>
  <si>
    <t>Lyginimo sistemos pleištai pakuotė 100 vnt.</t>
  </si>
  <si>
    <t>Keraminė, glazūruota sienų plytelė blizgi/matinė 25 x 36 cm ± 0,5. įvairių  atspalvių</t>
  </si>
  <si>
    <t>Keraminė, glazūruota sienų plytelė blizgi/matinė 20 x 25 cm ± 0,5.Baltos spalvos</t>
  </si>
  <si>
    <t>Keraminė, glazūruota sienų plytelė blizgi/matinė 25 x 33,3 cm ± 0,5. Baltos spalvos</t>
  </si>
  <si>
    <t>Greitai stingstantis remontinis mišinys , sluoksnio storis nuo 1 mm iki 50 mm, vaikščioti galima ne vėliau nei po 45 minučių, klasifikacija pagal DIN EN 13813 ne parstesnė nei C40-F7, pakuotės. Pakuotė 15 kg. ±0,05٪.</t>
  </si>
  <si>
    <t>Keraminė, glazūruota grindų plytelė matinė 30 x 30 cm  ± 0,5. Plytelių slidumas dėvint avalynę nemažiau R10, Atsparumas dilumui ne mažiau PEI 4. Šviesių/tamsių atspalvių</t>
  </si>
  <si>
    <t>Akmens masės  glazūruota grindų plytelė matinė 33 x 33 cm  ± 0,5.  Plytelių slidumas dėvint avalynę nemažiau R10, atsparumas dilumui ne mažiau PEI 5, Šviesių/tamsių atspalvių</t>
  </si>
  <si>
    <t>Akmens masės, glazūruota grindų plytelė blizgi 60 x 60 cm  ± 0,5. Šviesių/tamsių atspalvių</t>
  </si>
  <si>
    <t>Plytelių klijai gaminami naudojant  silikagelio technologija, vidaus ir išorės darbams  nešildomoms/šildomoms grindims, sienoms, padidinto elastingumo. Klijų paruošimo ir pagrindo bei aplinkos temperatūra darbo metu - nuo +5 °C iki +35 °C.  Klasifikacija C2TE.  Pakuotė 25 kg. ±0,05٪.</t>
  </si>
  <si>
    <t>Plytelių klijai  vidaus ir išorės darbams nešildomoms/šildomoms grindims, sienoms, elastingi. Klijų paruošimo ir pagrindo bei aplinkos temperatūra darbo metu - nuo +1 °C iki +25 °C.  Klasifikacija C2TE S1. Pakuotė 25 kg. ±0,05٪.</t>
  </si>
  <si>
    <t>Glaistas plytelių tarpams iki 7 mm ± 0,05, įvairių spalvų. Pakuotė plastikinis maišelis 2/5 kg ± 0,05٪.</t>
  </si>
  <si>
    <t>Glaistas plytelių tarpams iki 7 mm ± 0,5,baltos spalvos. Pakuotė plastikinis maišelis 2/5 kg ± 0,05٪.</t>
  </si>
  <si>
    <t>Glaistas plytelių tarpams iki 20 mm ± 0,05, įvairių spalvų, elastingas. Glaisto paruošimo ir pagrindo bei aplinkos temperatūra darbo metu - nuo +5 °C iki +35 °C.  Pakuotė plastikinis kibirėlis/maišelis 2/5 kg ± 0,05٪.</t>
  </si>
  <si>
    <t>Glaistas plytelių tarpams iki 20 mm ± 0,05,baltos spalvos, elastingas. Glaisto paruošimo ir pagrindo bei aplinkos temperatūra darbo metu - nuo +5 °C iki +35 °C. Pakuotė plastikinis kibirėlis/maišelis 2/5 kg ± 0,05٪.</t>
  </si>
  <si>
    <t>Lyginimo sistemos apkabos,(apatinė dalis) 2mm pločio siūlėms , 3-12mm plytelių storiui , pakuotės po 250 vnt.</t>
  </si>
  <si>
    <t>Lyginimo sistemos rinkinys: replės, 1,5 mm 250 vnt  apkabų,  250 pleištų.</t>
  </si>
  <si>
    <t>Apdailos profilis, aliuminis anoduotas keraminių, cementinių, akmens masės paviršių išorinių kampų apdailai. 10,0 x 3000 mm ±0,05٪.</t>
  </si>
  <si>
    <t>Apdailos profilis, aliuminis  anoduotas keraminių, cementinių, akmens masės paviršių išorinių kampų apdailai. 8,0 x 3000 mm ±0,05٪.</t>
  </si>
  <si>
    <t>Apdailos profilis, aliuminis anoduotas keraminių, cementinių, akmens masės paviršių išorinių kampų apdailai. 12,0 x 3000 mm ±0,05٪.</t>
  </si>
  <si>
    <t>Gamintojas, kilmės šalis, nuoroda į interneto tinklalapį (jeigu yra)</t>
  </si>
  <si>
    <r>
      <t>Akmens masės grindų plytelė, paviršius lygus, neglazūruota, matinė 30x60 cm±0,5٪ Plytelių slidumas dėvint avalynę nemažiau R10. Plytelių atsparumas dilumui &lt; 175 mm</t>
    </r>
    <r>
      <rPr>
        <vertAlign val="superscript"/>
        <sz val="10"/>
        <color theme="1"/>
        <rFont val="Times New Roman"/>
        <family val="1"/>
        <charset val="186"/>
      </rPr>
      <t>3</t>
    </r>
    <r>
      <rPr>
        <sz val="10"/>
        <color theme="1"/>
        <rFont val="Times New Roman"/>
        <family val="1"/>
        <charset val="186"/>
      </rPr>
      <t>. Šviesių atspalvių</t>
    </r>
  </si>
  <si>
    <r>
      <t>Akmens masės grindų plytelė, paviršius lygus, neglazūruota, blizgi 30x60 cm±0,5٪ Plytelių slidumas dėvint avalynę nemažiau R10. Plytelių atsparumas dilumui &lt; 175 mm</t>
    </r>
    <r>
      <rPr>
        <sz val="10"/>
        <color theme="1"/>
        <rFont val="Calibri"/>
        <family val="2"/>
        <charset val="186"/>
      </rPr>
      <t>³</t>
    </r>
    <r>
      <rPr>
        <sz val="10"/>
        <color theme="1"/>
        <rFont val="Times New Roman"/>
        <family val="1"/>
        <charset val="186"/>
      </rPr>
      <t>. Tamsių atspalvių</t>
    </r>
  </si>
  <si>
    <t>Preliminarus kiekis</t>
  </si>
  <si>
    <t xml:space="preserve">1 PIRKIMO OBJEKTO DALIS - plytelės </t>
  </si>
  <si>
    <t>Pirmos pirkimo dalies suma, Eur be PVM</t>
  </si>
  <si>
    <t>PVM suma</t>
  </si>
  <si>
    <t>2 PIRKIMO OBJEKTO DALIS  - Plytelių klijai ir priedai</t>
  </si>
  <si>
    <t>Antra pirkimo dalies suma, Eur be PVM</t>
  </si>
  <si>
    <t>Antra pirkimo dalies suma, Eur su PVM</t>
  </si>
  <si>
    <t>TECHNINĖ SPECIFIKACIJA   SPS 1 priedas</t>
  </si>
  <si>
    <t>(tik pasiūlymų vertinimui)</t>
  </si>
  <si>
    <r>
      <rPr>
        <b/>
        <i/>
        <sz val="10"/>
        <color rgb="FFFF0000"/>
        <rFont val="Times New Roman"/>
        <family val="1"/>
        <charset val="186"/>
      </rPr>
      <t>(tik pasiūlymų vertinimui)</t>
    </r>
    <r>
      <rPr>
        <b/>
        <i/>
        <sz val="10"/>
        <color theme="1"/>
        <rFont val="Times New Roman"/>
        <family val="1"/>
        <charset val="186"/>
      </rPr>
      <t xml:space="preserve">  </t>
    </r>
    <r>
      <rPr>
        <b/>
        <sz val="10"/>
        <color theme="1"/>
        <rFont val="Times New Roman"/>
        <family val="1"/>
        <charset val="186"/>
      </rPr>
      <t>Pirmos dalies pirkimo suma, Eur su PVM</t>
    </r>
  </si>
  <si>
    <t>Bendra  suma be PVM, Eur</t>
  </si>
  <si>
    <r>
      <rPr>
        <b/>
        <sz val="9"/>
        <color theme="1"/>
        <rFont val="Times New Roman"/>
        <family val="1"/>
        <charset val="186"/>
      </rPr>
      <t>Reikalavimai:
MINIMALŪS APLINKOS APSAUGOS KRITERIJAI</t>
    </r>
    <r>
      <rPr>
        <sz val="9"/>
        <color theme="1"/>
        <rFont val="Times New Roman"/>
        <family val="1"/>
        <charset val="186"/>
      </rPr>
      <t xml:space="preserve">
1. Plytelės: 
1.1. produkto žaliavoje neturi būti pavojingų cheminių medžiagų ar jų junginių, klasifikuojamų priskiriant bet kurią iš nurodytų pavojingumo frazę pagal Reglamentą (EB) Nr. 1272/2008: kancerogeninės (H350, H350i), toksiškos reprodukcijai (H360D, H360F, H360FD, H360Fd, H360Df, H361f, H361d, H361fd,), sukeliančios paveldimus genetinius defektus (H340, H341), veikdamos ilgą laiką pakenkia kai kuriems organams (H372, H373), galinčios pakenkti organams (H371), pavojingos vandens aplinkai (H400, H410, H411, H412, H413), pavojingos ozono sluoksniui (EUH059);
1.2. glazūruotų plytelių prieduose naudojamo švino, kadmio ir stibio (arba jų junginių) turi būti ne daugiau kaip:
Eil.
Nr.	Pavadinimas	Ribinė vertė,
proc. nuo glazūrų svorio
1.	Švinas (Pb)	0,5
2.	Kadmis (Cd)	0,1
3.	Stibis (Sb)	0,25
</t>
    </r>
    <r>
      <rPr>
        <b/>
        <sz val="9"/>
        <color theme="1"/>
        <rFont val="Times New Roman"/>
        <family val="1"/>
        <charset val="186"/>
      </rPr>
      <t xml:space="preserve">Reikalavimus įrodantys dokumentai
</t>
    </r>
    <r>
      <rPr>
        <b/>
        <sz val="9"/>
        <color rgb="FFFF0000"/>
        <rFont val="Times New Roman"/>
        <family val="1"/>
        <charset val="186"/>
      </rPr>
      <t xml:space="preserve">(pateikiami su pasiūlymu) </t>
    </r>
    <r>
      <rPr>
        <sz val="9"/>
        <color theme="1"/>
        <rFont val="Times New Roman"/>
        <family val="1"/>
        <charset val="186"/>
      </rPr>
      <t xml:space="preserve">
1. Galimi atitiktį žaliojo pirkimo reikalavimams įrodantys dokumentai, jeigu prie produktų minimalių aplinkos apsaugos kriterijų nenurodyta kitaip:
1.1. pakuotės aprašymas, gamintojo ir (ar) tiekėjo techniniai dokumentai, gamintojo ir (ar) importuotojo, ir (ar) tiekėjo rašytinis patvirtinimas, saugos duomenų lapas, gamintojo bandymų ataskaita, protokolas, gamintojo ir (ar) tiekėjo deklaracija (pateikiant objektyvius įrodymus), pripažintos įstaigos arba paskelbtosios (notifikuotos) institucijos atlikto bandymo protokolas, priemonių ir (ar) produktų, kurie bus naudojami atlikti paslaugą ar darbą, sąrašas ir dokumentai, įrodantys, kad priemonės ir (ar) produktai atitinka nustatytus reikalavimus, arba kiti lygiaverčiai įrodymai;</t>
    </r>
  </si>
  <si>
    <t>Tubadzin, Lenkija</t>
  </si>
  <si>
    <t>Ceramica Parady, Lenkija</t>
  </si>
  <si>
    <t>Cerrad , Lenkija</t>
  </si>
  <si>
    <t>Ceramika Paradyz, Lenkija</t>
  </si>
  <si>
    <t>Forbo, Eurocol, Vokietija</t>
  </si>
  <si>
    <t>Atlas, Lenkija, https://www.atlas.com.pl/lt/produktas/atlas-geoflex-1129-3884/</t>
  </si>
  <si>
    <t>Atlas, Lenkija, https://www.atlas.com.pl/lt/produktas/atlas-atut-1129-3878/</t>
  </si>
  <si>
    <t>Atlas, Lenkija, https://www.atlas.com.pl/lt/produktas/atlas-plus-1129-3880/</t>
  </si>
  <si>
    <t>Atlas, Lenkija, https://www.atlas.com.pl/lt/produktas/atlas-plus-s2-hydro-1129-3932/</t>
  </si>
  <si>
    <t>Atlas, Lenkija, https://www.atlas.com.pl/lt/produktas/elastingas-siuliu-glaistas-atlas-1128-3887/</t>
  </si>
  <si>
    <t>Atlas, Lenkija, https://www.atlas.com.pl/lt/produktas/keraminis-siuliu-glaistas-atlas-1128-3882/</t>
  </si>
  <si>
    <t>Raimondi, Italija</t>
  </si>
  <si>
    <t>Cezar, Lenkija</t>
  </si>
  <si>
    <t>Atlas, Lemkija</t>
  </si>
  <si>
    <t>Fabresa, Ispanija, https://www.fabresa.com/en/productos/unicolor/</t>
  </si>
  <si>
    <t>Tubadzin, Lenkija, https://www.tubadzin.pl/en/collection/pastele</t>
  </si>
  <si>
    <t>Tubadzin, Lenkija https://www.tubadzin.pl/en/collection/pastele</t>
  </si>
  <si>
    <t>Ceramika Paradyz, Lenkija, https://www.paradyz.com/en/collections/k29721-ornelia</t>
  </si>
  <si>
    <t>Ceramika Paradyz, Lenkija https://www.paradyz.com/en/collections/k28803-enrica</t>
  </si>
  <si>
    <t>Ceramika Paradyz, Lenkija, https://www.paradyz.com/en/products/p23449-neve-bianco-sciana-polysk-25x333-g1</t>
  </si>
  <si>
    <t>Ceramika Paradyz, Lenkija, https://www.paradyz.com/pl/kolekcje/k29332-hope</t>
  </si>
  <si>
    <t>Ceramika Paradyz, Lenkija, https://www.paradyz.com/en/collections/k29317-algo</t>
  </si>
  <si>
    <t>Tubadzin, Lenkija, https://www.tubadzin.pl/en/collection/tartany</t>
  </si>
  <si>
    <t>Ceramika Paradyz, Lenkija, https://www.paradyz.com/pl/kolekcje/k28736-orione</t>
  </si>
  <si>
    <t>Ceramika Paradyz, Lenkija, https://www.paradyz.com/pl/kolekcje/k28776-idaho</t>
  </si>
  <si>
    <t>Ceramika Paradyz, Lenkija,https://www.paradyz.com/pl/kolekcje/k29281-virginia</t>
  </si>
  <si>
    <t>Ceramika Paradyz, Lenkija, https://www.paradyz.com/en/collections/k29047-naturstone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</si>
</sst>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Garamond"/>
      <family val="2"/>
      <charset val="186"/>
    </font>
    <font>
      <b/>
      <sz val="10"/>
      <color theme="1"/>
      <name val="Times New Roman"/>
      <family val="1"/>
      <charset val="186"/>
    </font>
    <font>
      <sz val="11"/>
      <color theme="1"/>
      <name val="Times New Roman"/>
      <family val="1"/>
      <charset val="186"/>
    </font>
    <font>
      <sz val="11"/>
      <color rgb="FF000000"/>
      <name val="Times New Roman"/>
      <family val="1"/>
      <charset val="186"/>
    </font>
    <font>
      <sz val="11"/>
      <color rgb="FF0D0D0D"/>
      <name val="Times New Roman"/>
      <family val="1"/>
      <charset val="186"/>
    </font>
    <font>
      <b/>
      <sz val="11"/>
      <color theme="1"/>
      <name val="Times New Roman"/>
      <family val="1"/>
      <charset val="186"/>
    </font>
    <font>
      <b/>
      <sz val="11"/>
      <color theme="1"/>
      <name val="Garamond"/>
      <family val="1"/>
      <charset val="186"/>
    </font>
    <font>
      <sz val="11"/>
      <color theme="1"/>
      <name val="Garamond"/>
      <family val="1"/>
      <charset val="186"/>
    </font>
    <font>
      <sz val="10"/>
      <color theme="1"/>
      <name val="Times New Roman"/>
      <family val="1"/>
      <charset val="186"/>
    </font>
    <font>
      <sz val="8"/>
      <name val="Garamond"/>
      <family val="2"/>
      <charset val="186"/>
    </font>
    <font>
      <sz val="10"/>
      <color rgb="FF000000"/>
      <name val="Times New Roman"/>
      <family val="1"/>
      <charset val="186"/>
    </font>
    <font>
      <b/>
      <sz val="10"/>
      <color rgb="FF000000"/>
      <name val="Times New Roman"/>
      <family val="1"/>
      <charset val="186"/>
    </font>
    <font>
      <vertAlign val="superscript"/>
      <sz val="10"/>
      <color theme="1"/>
      <name val="Times New Roman"/>
      <family val="1"/>
      <charset val="186"/>
    </font>
    <font>
      <sz val="10"/>
      <color theme="1"/>
      <name val="Calibri"/>
      <family val="2"/>
      <charset val="186"/>
    </font>
    <font>
      <b/>
      <sz val="11"/>
      <color theme="1"/>
      <name val="Garamond"/>
      <family val="2"/>
      <charset val="186"/>
    </font>
    <font>
      <b/>
      <i/>
      <sz val="10"/>
      <color theme="1"/>
      <name val="Times New Roman"/>
      <family val="1"/>
      <charset val="186"/>
    </font>
    <font>
      <b/>
      <i/>
      <sz val="10"/>
      <color rgb="FFFF0000"/>
      <name val="Times New Roman"/>
      <family val="1"/>
      <charset val="186"/>
    </font>
    <font>
      <i/>
      <sz val="11"/>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11"/>
      <color theme="10"/>
      <name val="Garamond"/>
      <family val="2"/>
      <charset val="186"/>
    </font>
    <font>
      <sz val="10"/>
      <name val="Times New Roman"/>
      <family val="1"/>
      <charset val="186"/>
    </font>
    <font>
      <b/>
      <sz val="10"/>
      <name val="Times New Roman"/>
      <family val="1"/>
      <charset val="186"/>
    </font>
    <font>
      <u/>
      <sz val="10"/>
      <name val="Times New Roman"/>
      <family val="1"/>
      <charset val="186"/>
    </font>
    <font>
      <u/>
      <sz val="11"/>
      <name val="Garamond"/>
      <family val="2"/>
      <charset val="186"/>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s>
  <borders count="21">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top/>
      <bottom/>
      <diagonal/>
    </border>
    <border>
      <left/>
      <right style="thin">
        <color indexed="64"/>
      </right>
      <top/>
      <bottom/>
      <diagonal/>
    </border>
    <border>
      <left style="thin">
        <color theme="0" tint="-0.499984740745262"/>
      </left>
      <right/>
      <top/>
      <bottom style="thin">
        <color theme="0" tint="-0.499984740745262"/>
      </bottom>
      <diagonal/>
    </border>
    <border>
      <left style="thin">
        <color indexed="64"/>
      </left>
      <right/>
      <top style="thin">
        <color indexed="64"/>
      </top>
      <bottom/>
      <diagonal/>
    </border>
    <border>
      <left/>
      <right/>
      <top style="thin">
        <color indexed="64"/>
      </top>
      <bottom/>
      <diagonal/>
    </border>
    <border>
      <left/>
      <right/>
      <top/>
      <bottom style="thin">
        <color theme="0" tint="-0.499984740745262"/>
      </bottom>
      <diagonal/>
    </border>
    <border>
      <left/>
      <right style="thin">
        <color indexed="64"/>
      </right>
      <top/>
      <bottom style="thin">
        <color theme="0" tint="-0.499984740745262"/>
      </bottom>
      <diagonal/>
    </border>
    <border>
      <left style="thin">
        <color theme="0" tint="-0.499984740745262"/>
      </left>
      <right style="thin">
        <color indexed="64"/>
      </right>
      <top style="thin">
        <color theme="0" tint="-0.499984740745262"/>
      </top>
      <bottom style="thin">
        <color indexed="64"/>
      </bottom>
      <diagonal/>
    </border>
  </borders>
  <cellStyleXfs count="2">
    <xf numFmtId="0" fontId="0" fillId="0" borderId="0"/>
    <xf numFmtId="0" fontId="21" fillId="0" borderId="0" applyNumberFormat="0" applyFill="0" applyBorder="0" applyAlignment="0" applyProtection="0"/>
  </cellStyleXfs>
  <cellXfs count="95">
    <xf numFmtId="0" fontId="0" fillId="0" borderId="0" xfId="0"/>
    <xf numFmtId="0" fontId="0" fillId="0" borderId="0" xfId="0" applyAlignment="1">
      <alignment horizontal="left" vertical="top" wrapText="1"/>
    </xf>
    <xf numFmtId="0" fontId="5"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top"/>
    </xf>
    <xf numFmtId="0" fontId="3"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right" vertical="center"/>
    </xf>
    <xf numFmtId="0" fontId="0" fillId="0" borderId="0" xfId="0" applyAlignment="1">
      <alignment horizontal="right"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0" xfId="0" applyAlignment="1">
      <alignment horizontal="left" vertical="center" wrapText="1"/>
    </xf>
    <xf numFmtId="3" fontId="0" fillId="0" borderId="0" xfId="0" applyNumberFormat="1" applyAlignment="1">
      <alignment horizontal="right" vertical="top" wrapText="1"/>
    </xf>
    <xf numFmtId="0" fontId="0" fillId="0" borderId="0" xfId="0" applyAlignment="1">
      <alignment horizontal="center" vertical="top" wrapText="1"/>
    </xf>
    <xf numFmtId="0" fontId="0" fillId="0" borderId="0" xfId="0" applyAlignment="1">
      <alignment horizontal="center" vertical="top"/>
    </xf>
    <xf numFmtId="3" fontId="0" fillId="0" borderId="0" xfId="0" applyNumberFormat="1" applyAlignment="1">
      <alignment horizontal="right" vertical="top"/>
    </xf>
    <xf numFmtId="0" fontId="2"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Border="1" applyAlignment="1">
      <alignment horizontal="left" vertical="top" wrapText="1"/>
    </xf>
    <xf numFmtId="0" fontId="8" fillId="0" borderId="6" xfId="0" applyFont="1" applyBorder="1" applyAlignment="1">
      <alignment horizontal="justify" vertical="center" wrapText="1"/>
    </xf>
    <xf numFmtId="0" fontId="4" fillId="0" borderId="6" xfId="0" applyFont="1" applyBorder="1" applyAlignment="1">
      <alignment horizontal="right" vertical="center" wrapText="1"/>
    </xf>
    <xf numFmtId="0" fontId="8" fillId="0" borderId="6" xfId="0" applyFont="1" applyBorder="1" applyAlignment="1">
      <alignment horizontal="center" vertical="center" wrapText="1"/>
    </xf>
    <xf numFmtId="0" fontId="2" fillId="0" borderId="6" xfId="0" applyFont="1" applyBorder="1" applyAlignment="1">
      <alignment horizontal="right" vertical="center" wrapText="1"/>
    </xf>
    <xf numFmtId="2" fontId="2" fillId="0" borderId="6" xfId="0" applyNumberFormat="1" applyFont="1" applyBorder="1" applyAlignment="1">
      <alignment horizontal="right" vertical="center" wrapText="1"/>
    </xf>
    <xf numFmtId="0" fontId="2" fillId="0" borderId="7" xfId="0" applyFont="1" applyBorder="1" applyAlignment="1">
      <alignment horizontal="center" vertical="center" wrapText="1"/>
    </xf>
    <xf numFmtId="0" fontId="2" fillId="0" borderId="7" xfId="0" applyFont="1" applyBorder="1" applyAlignment="1">
      <alignment horizontal="left" vertical="top" wrapText="1"/>
    </xf>
    <xf numFmtId="0" fontId="8" fillId="0" borderId="7" xfId="0" applyFont="1" applyBorder="1" applyAlignment="1">
      <alignment horizontal="justify" vertical="center" wrapText="1"/>
    </xf>
    <xf numFmtId="0" fontId="8" fillId="0" borderId="7" xfId="0" applyFont="1" applyBorder="1" applyAlignment="1">
      <alignment horizontal="center" vertical="center" wrapText="1"/>
    </xf>
    <xf numFmtId="0" fontId="2" fillId="0" borderId="7" xfId="0" applyFont="1" applyBorder="1" applyAlignment="1">
      <alignment horizontal="right" vertical="center" wrapText="1"/>
    </xf>
    <xf numFmtId="0" fontId="10" fillId="0" borderId="7" xfId="0" applyFont="1" applyBorder="1" applyAlignment="1">
      <alignment horizontal="justify"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2" fontId="0" fillId="0" borderId="0" xfId="0" applyNumberFormat="1" applyAlignment="1">
      <alignment horizontal="left" vertical="top" wrapText="1"/>
    </xf>
    <xf numFmtId="0" fontId="10" fillId="2" borderId="7" xfId="0" applyFont="1" applyFill="1" applyBorder="1" applyAlignment="1">
      <alignment horizontal="justify" vertical="center" wrapText="1"/>
    </xf>
    <xf numFmtId="0" fontId="8" fillId="2" borderId="6" xfId="0" applyFont="1" applyFill="1" applyBorder="1" applyAlignment="1">
      <alignment horizontal="justify" vertical="center" wrapText="1"/>
    </xf>
    <xf numFmtId="0" fontId="8" fillId="2" borderId="6" xfId="0" applyFont="1" applyFill="1" applyBorder="1" applyAlignment="1">
      <alignment horizontal="left" vertical="top" wrapText="1"/>
    </xf>
    <xf numFmtId="0" fontId="10" fillId="2" borderId="7" xfId="0" applyFont="1" applyFill="1" applyBorder="1" applyAlignment="1">
      <alignment horizontal="left" vertical="top" wrapText="1"/>
    </xf>
    <xf numFmtId="2" fontId="2" fillId="3" borderId="6" xfId="0" applyNumberFormat="1" applyFont="1" applyFill="1" applyBorder="1" applyAlignment="1">
      <alignment horizontal="right" vertical="center" wrapText="1"/>
    </xf>
    <xf numFmtId="2" fontId="2" fillId="0" borderId="15" xfId="0" applyNumberFormat="1" applyFont="1" applyBorder="1" applyAlignment="1">
      <alignment horizontal="right" vertical="center" wrapText="1"/>
    </xf>
    <xf numFmtId="2" fontId="5" fillId="3" borderId="6" xfId="0" applyNumberFormat="1" applyFont="1" applyFill="1" applyBorder="1" applyAlignment="1">
      <alignment horizontal="right" vertical="center" wrapText="1"/>
    </xf>
    <xf numFmtId="0" fontId="5" fillId="0" borderId="0" xfId="0" applyFont="1" applyAlignment="1">
      <alignment horizontal="left" vertical="top" wrapText="1"/>
    </xf>
    <xf numFmtId="0" fontId="2" fillId="3" borderId="2" xfId="0" applyFont="1" applyFill="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left" vertical="top" wrapText="1"/>
    </xf>
    <xf numFmtId="0" fontId="8" fillId="0" borderId="17" xfId="0" applyFont="1" applyBorder="1" applyAlignment="1">
      <alignment horizontal="justify" vertical="center" wrapText="1"/>
    </xf>
    <xf numFmtId="0" fontId="3" fillId="0" borderId="0" xfId="0" applyFont="1" applyAlignment="1">
      <alignment horizontal="left" vertical="top" wrapText="1"/>
    </xf>
    <xf numFmtId="0" fontId="8" fillId="0" borderId="0" xfId="0" applyFont="1" applyAlignment="1">
      <alignment horizontal="justify" vertical="center" wrapText="1"/>
    </xf>
    <xf numFmtId="0" fontId="5" fillId="0" borderId="4" xfId="0" applyFont="1" applyBorder="1" applyAlignment="1">
      <alignment horizontal="right" vertical="top"/>
    </xf>
    <xf numFmtId="0" fontId="1" fillId="0" borderId="20" xfId="0" applyFont="1" applyBorder="1" applyAlignment="1">
      <alignment horizontal="center" vertical="center" wrapText="1"/>
    </xf>
    <xf numFmtId="0" fontId="17" fillId="0" borderId="4" xfId="0" applyFont="1" applyBorder="1" applyAlignment="1">
      <alignment horizontal="right" vertical="top"/>
    </xf>
    <xf numFmtId="0" fontId="8" fillId="0" borderId="6" xfId="0" applyFont="1" applyBorder="1" applyAlignment="1">
      <alignment horizontal="left" vertical="top" wrapText="1"/>
    </xf>
    <xf numFmtId="0" fontId="22" fillId="0" borderId="6" xfId="1" applyFont="1" applyBorder="1" applyAlignment="1">
      <alignment horizontal="left" vertical="top" wrapText="1"/>
    </xf>
    <xf numFmtId="0" fontId="8" fillId="0" borderId="7" xfId="0" applyFont="1" applyBorder="1" applyAlignment="1">
      <alignment horizontal="left" vertical="top" wrapText="1"/>
    </xf>
    <xf numFmtId="0" fontId="1" fillId="0" borderId="11" xfId="0" applyFont="1" applyBorder="1" applyAlignment="1">
      <alignment horizontal="right" vertical="center" wrapText="1"/>
    </xf>
    <xf numFmtId="0" fontId="0" fillId="0" borderId="11" xfId="0" applyBorder="1" applyAlignment="1">
      <alignment horizontal="right" vertical="center" wrapText="1"/>
    </xf>
    <xf numFmtId="0" fontId="0" fillId="0" borderId="12" xfId="0" applyBorder="1" applyAlignment="1">
      <alignment horizontal="right" vertical="center" wrapText="1"/>
    </xf>
    <xf numFmtId="0" fontId="1" fillId="0" borderId="18" xfId="0" applyFont="1" applyBorder="1" applyAlignment="1">
      <alignment horizontal="center" vertical="center" wrapText="1"/>
    </xf>
    <xf numFmtId="0" fontId="0" fillId="0" borderId="18" xfId="0" applyBorder="1" applyAlignment="1">
      <alignment vertical="center" wrapText="1"/>
    </xf>
    <xf numFmtId="0" fontId="0" fillId="0" borderId="19" xfId="0" applyBorder="1" applyAlignment="1">
      <alignment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4" xfId="0" applyBorder="1" applyAlignment="1">
      <alignment wrapText="1"/>
    </xf>
    <xf numFmtId="0" fontId="5" fillId="0" borderId="0" xfId="0" applyFont="1" applyAlignment="1">
      <alignment horizontal="center" vertical="top" wrapText="1"/>
    </xf>
    <xf numFmtId="0" fontId="7" fillId="0" borderId="0" xfId="0" applyFont="1" applyAlignment="1">
      <alignment horizontal="left" vertical="center" wrapText="1"/>
    </xf>
    <xf numFmtId="0" fontId="0" fillId="0" borderId="0" xfId="0" applyAlignment="1">
      <alignment horizontal="left" vertical="center" wrapText="1"/>
    </xf>
    <xf numFmtId="0" fontId="5" fillId="4" borderId="10" xfId="0" applyFont="1" applyFill="1" applyBorder="1" applyAlignment="1">
      <alignment horizontal="center" vertical="center" wrapText="1"/>
    </xf>
    <xf numFmtId="0" fontId="0" fillId="4" borderId="11" xfId="0" applyFill="1" applyBorder="1" applyAlignment="1">
      <alignment horizontal="center" vertical="center" wrapText="1"/>
    </xf>
    <xf numFmtId="0" fontId="0" fillId="4" borderId="12" xfId="0" applyFill="1" applyBorder="1" applyAlignment="1">
      <alignment horizontal="center" vertical="center" wrapText="1"/>
    </xf>
    <xf numFmtId="0" fontId="0" fillId="0" borderId="0" xfId="0" applyAlignment="1">
      <alignment horizontal="center" vertical="top" wrapText="1"/>
    </xf>
    <xf numFmtId="0" fontId="19" fillId="0" borderId="0" xfId="0" applyFont="1" applyAlignment="1">
      <alignment horizontal="center" vertical="center" wrapText="1"/>
    </xf>
    <xf numFmtId="0" fontId="0" fillId="0" borderId="0" xfId="0" applyAlignment="1">
      <alignment wrapText="1"/>
    </xf>
    <xf numFmtId="0" fontId="2" fillId="0" borderId="6" xfId="0" applyFont="1" applyBorder="1" applyAlignment="1">
      <alignment horizontal="center" vertical="center" wrapText="1"/>
    </xf>
    <xf numFmtId="0" fontId="1" fillId="0" borderId="10" xfId="0" applyFont="1" applyBorder="1" applyAlignment="1">
      <alignment horizontal="right" wrapText="1"/>
    </xf>
    <xf numFmtId="0" fontId="8" fillId="0" borderId="11" xfId="0" applyFont="1" applyBorder="1" applyAlignment="1">
      <alignment horizontal="right" wrapText="1"/>
    </xf>
    <xf numFmtId="0" fontId="8" fillId="0" borderId="12" xfId="0" applyFont="1" applyBorder="1" applyAlignment="1">
      <alignment horizontal="right" wrapText="1"/>
    </xf>
    <xf numFmtId="0" fontId="2" fillId="0" borderId="13" xfId="0" applyFont="1" applyBorder="1" applyAlignment="1">
      <alignment horizontal="center" vertical="center" wrapText="1"/>
    </xf>
    <xf numFmtId="0" fontId="2" fillId="0" borderId="0" xfId="0" applyFont="1" applyAlignment="1">
      <alignment horizontal="center" vertical="center" wrapText="1"/>
    </xf>
    <xf numFmtId="0" fontId="2" fillId="0" borderId="14" xfId="0" applyFont="1" applyBorder="1" applyAlignment="1">
      <alignment horizontal="center" vertical="center" wrapText="1"/>
    </xf>
    <xf numFmtId="0" fontId="1"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14" fillId="0" borderId="11" xfId="0" applyFont="1" applyBorder="1" applyAlignment="1">
      <alignment horizontal="right" vertical="center" wrapText="1"/>
    </xf>
    <xf numFmtId="0" fontId="14" fillId="0" borderId="12" xfId="0" applyFont="1" applyBorder="1" applyAlignment="1">
      <alignment horizontal="right" vertical="center" wrapText="1"/>
    </xf>
    <xf numFmtId="0" fontId="23" fillId="2" borderId="3" xfId="0" applyFont="1" applyFill="1" applyBorder="1" applyAlignment="1">
      <alignment horizontal="center" vertical="center" wrapText="1"/>
    </xf>
    <xf numFmtId="0" fontId="24" fillId="0" borderId="6" xfId="1" applyFont="1" applyBorder="1" applyAlignment="1">
      <alignment horizontal="left" vertical="top" wrapText="1"/>
    </xf>
    <xf numFmtId="0" fontId="22" fillId="0" borderId="6" xfId="0" applyFont="1" applyBorder="1" applyAlignment="1">
      <alignment horizontal="left" vertical="top" wrapText="1"/>
    </xf>
    <xf numFmtId="0" fontId="22" fillId="0" borderId="0" xfId="0" applyFont="1" applyAlignment="1">
      <alignment horizontal="left" vertical="top" wrapText="1"/>
    </xf>
    <xf numFmtId="0" fontId="25" fillId="0" borderId="6" xfId="1" applyFont="1" applyBorder="1" applyAlignment="1">
      <alignment horizontal="left"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paradyz.com/en/collections/k29317-algo" TargetMode="External"/><Relationship Id="rId13" Type="http://schemas.openxmlformats.org/officeDocument/2006/relationships/hyperlink" Target="https://www.paradyz.com/en/collections/k29047-naturstone" TargetMode="External"/><Relationship Id="rId3" Type="http://schemas.openxmlformats.org/officeDocument/2006/relationships/hyperlink" Target="https://www.tubadzin.pl/en/collection/pastele" TargetMode="External"/><Relationship Id="rId7" Type="http://schemas.openxmlformats.org/officeDocument/2006/relationships/hyperlink" Target="https://www.paradyz.com/pl/kolekcje/k29332-hope" TargetMode="External"/><Relationship Id="rId12" Type="http://schemas.openxmlformats.org/officeDocument/2006/relationships/hyperlink" Target="https://www.paradyz.com/pl/kolekcje/k29281-virginia" TargetMode="External"/><Relationship Id="rId2" Type="http://schemas.openxmlformats.org/officeDocument/2006/relationships/hyperlink" Target="https://www.tubadzin.pl/en/collection/pastele" TargetMode="External"/><Relationship Id="rId1" Type="http://schemas.openxmlformats.org/officeDocument/2006/relationships/hyperlink" Target="https://www.fabresa.com/en/productos/unicolor/" TargetMode="External"/><Relationship Id="rId6" Type="http://schemas.openxmlformats.org/officeDocument/2006/relationships/hyperlink" Target="https://www.paradyz.com/en/collections/k28803-enrica" TargetMode="External"/><Relationship Id="rId11" Type="http://schemas.openxmlformats.org/officeDocument/2006/relationships/hyperlink" Target="https://www.paradyz.com/pl/kolekcje/k28776-idaho" TargetMode="External"/><Relationship Id="rId5" Type="http://schemas.openxmlformats.org/officeDocument/2006/relationships/hyperlink" Target="https://www.paradyz.com/en/collections/k29721-ornelia" TargetMode="External"/><Relationship Id="rId15" Type="http://schemas.openxmlformats.org/officeDocument/2006/relationships/printerSettings" Target="../printerSettings/printerSettings1.bin"/><Relationship Id="rId10" Type="http://schemas.openxmlformats.org/officeDocument/2006/relationships/hyperlink" Target="https://www.paradyz.com/pl/kolekcje/k28736-orione" TargetMode="External"/><Relationship Id="rId4" Type="http://schemas.openxmlformats.org/officeDocument/2006/relationships/hyperlink" Target="https://www.paradyz.com/en/products/p23449-neve-bianco-sciana-polysk-25x333-g1" TargetMode="External"/><Relationship Id="rId9" Type="http://schemas.openxmlformats.org/officeDocument/2006/relationships/hyperlink" Target="https://www.tubadzin.pl/en/collection/tartany" TargetMode="External"/><Relationship Id="rId14" Type="http://schemas.openxmlformats.org/officeDocument/2006/relationships/hyperlink" Target="https://www.atlas.com.pl/lt/produktas/atlas-plus-1129-388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6"/>
  <sheetViews>
    <sheetView tabSelected="1" topLeftCell="A7" zoomScale="120" zoomScaleNormal="120" workbookViewId="0">
      <selection activeCell="D52" sqref="D52"/>
    </sheetView>
  </sheetViews>
  <sheetFormatPr defaultColWidth="9.140625" defaultRowHeight="15" x14ac:dyDescent="0.25"/>
  <cols>
    <col min="1" max="1" width="6.85546875" style="4" bestFit="1" customWidth="1"/>
    <col min="2" max="2" width="18.28515625" style="13" customWidth="1"/>
    <col min="3" max="3" width="15.85546875" style="1" customWidth="1"/>
    <col min="4" max="4" width="43.85546875" style="1" customWidth="1"/>
    <col min="5" max="5" width="8.42578125" style="10" customWidth="1"/>
    <col min="6" max="6" width="7" style="4" bestFit="1" customWidth="1"/>
    <col min="7" max="7" width="9.140625" style="10"/>
    <col min="8" max="8" width="6.85546875" style="10" customWidth="1"/>
    <col min="9" max="9" width="9.5703125" style="10" customWidth="1"/>
    <col min="10" max="10" width="12.7109375" style="10" customWidth="1"/>
    <col min="11" max="11" width="11.42578125" style="1" bestFit="1" customWidth="1"/>
    <col min="12" max="16384" width="9.140625" style="1"/>
  </cols>
  <sheetData>
    <row r="1" spans="1:10" ht="15" customHeight="1" x14ac:dyDescent="0.25">
      <c r="A1" s="72" t="s">
        <v>70</v>
      </c>
      <c r="B1" s="73"/>
      <c r="C1" s="73"/>
      <c r="D1" s="73"/>
      <c r="E1" s="73"/>
      <c r="F1" s="73"/>
      <c r="G1" s="73"/>
      <c r="H1" s="73"/>
      <c r="I1" s="73"/>
      <c r="J1" s="74"/>
    </row>
    <row r="2" spans="1:10" ht="222.6" customHeight="1" x14ac:dyDescent="0.25">
      <c r="A2" s="76" t="s">
        <v>74</v>
      </c>
      <c r="B2" s="77"/>
      <c r="C2" s="77"/>
      <c r="D2" s="77"/>
      <c r="E2" s="77"/>
      <c r="F2" s="77"/>
      <c r="G2" s="77"/>
      <c r="H2" s="77"/>
      <c r="I2" s="77"/>
      <c r="J2" s="77"/>
    </row>
    <row r="3" spans="1:10" s="6" customFormat="1" ht="43.5" customHeight="1" x14ac:dyDescent="0.25">
      <c r="A3" s="70" t="s">
        <v>7</v>
      </c>
      <c r="B3" s="71"/>
      <c r="C3" s="71"/>
      <c r="D3" s="71"/>
      <c r="E3" s="71"/>
      <c r="F3" s="71"/>
      <c r="G3" s="71"/>
      <c r="H3" s="71"/>
      <c r="I3" s="71"/>
      <c r="J3" s="71"/>
    </row>
    <row r="4" spans="1:10" s="6" customFormat="1" x14ac:dyDescent="0.25">
      <c r="A4" s="69" t="s">
        <v>8</v>
      </c>
      <c r="B4" s="75"/>
      <c r="C4" s="75"/>
      <c r="D4" s="75"/>
      <c r="E4" s="75"/>
      <c r="F4" s="75"/>
      <c r="G4" s="75"/>
      <c r="H4" s="75"/>
      <c r="I4" s="75"/>
      <c r="J4" s="75"/>
    </row>
    <row r="5" spans="1:10" s="6" customFormat="1" x14ac:dyDescent="0.25">
      <c r="A5" s="69" t="s">
        <v>39</v>
      </c>
      <c r="B5" s="69"/>
      <c r="C5" s="69"/>
      <c r="D5" s="69"/>
      <c r="E5" s="69"/>
      <c r="F5" s="69"/>
      <c r="G5" s="69"/>
      <c r="H5" s="69"/>
      <c r="I5" s="69"/>
      <c r="J5" s="69"/>
    </row>
    <row r="6" spans="1:10" x14ac:dyDescent="0.25">
      <c r="A6" s="3"/>
      <c r="D6" s="43" t="s">
        <v>64</v>
      </c>
    </row>
    <row r="7" spans="1:10" s="4" customFormat="1" ht="76.5" x14ac:dyDescent="0.25">
      <c r="A7" s="11" t="s">
        <v>6</v>
      </c>
      <c r="B7" s="19" t="s">
        <v>0</v>
      </c>
      <c r="C7" s="90" t="s">
        <v>60</v>
      </c>
      <c r="D7" s="19" t="s">
        <v>1</v>
      </c>
      <c r="E7" s="19" t="s">
        <v>63</v>
      </c>
      <c r="F7" s="19" t="s">
        <v>2</v>
      </c>
      <c r="G7" s="19" t="s">
        <v>3</v>
      </c>
      <c r="H7" s="19" t="s">
        <v>5</v>
      </c>
      <c r="I7" s="19" t="s">
        <v>4</v>
      </c>
      <c r="J7" s="51" t="s">
        <v>73</v>
      </c>
    </row>
    <row r="8" spans="1:10" ht="51" x14ac:dyDescent="0.25">
      <c r="A8" s="18">
        <v>1</v>
      </c>
      <c r="B8" s="78" t="s">
        <v>22</v>
      </c>
      <c r="C8" s="54" t="s">
        <v>89</v>
      </c>
      <c r="D8" s="22" t="s">
        <v>9</v>
      </c>
      <c r="E8" s="23">
        <v>100</v>
      </c>
      <c r="F8" s="24" t="s">
        <v>19</v>
      </c>
      <c r="G8" s="25">
        <v>14.02</v>
      </c>
      <c r="H8" s="25">
        <v>21</v>
      </c>
      <c r="I8" s="25">
        <f>ROUND(G8*1.21,2)</f>
        <v>16.96</v>
      </c>
      <c r="J8" s="26">
        <f>+G8*E8</f>
        <v>1402</v>
      </c>
    </row>
    <row r="9" spans="1:10" ht="51" x14ac:dyDescent="0.25">
      <c r="A9" s="18">
        <v>2</v>
      </c>
      <c r="B9" s="78"/>
      <c r="C9" s="54" t="s">
        <v>90</v>
      </c>
      <c r="D9" s="22" t="s">
        <v>10</v>
      </c>
      <c r="E9" s="23">
        <v>100</v>
      </c>
      <c r="F9" s="24" t="s">
        <v>19</v>
      </c>
      <c r="G9" s="25">
        <v>9.19</v>
      </c>
      <c r="H9" s="25">
        <v>21</v>
      </c>
      <c r="I9" s="25">
        <f t="shared" ref="I9:I27" si="0">ROUND(G9*1.21,2)</f>
        <v>11.12</v>
      </c>
      <c r="J9" s="26">
        <f t="shared" ref="J9:J27" si="1">+G9*E9</f>
        <v>919</v>
      </c>
    </row>
    <row r="10" spans="1:10" ht="51" x14ac:dyDescent="0.25">
      <c r="A10" s="18">
        <f>SUM(A9+1)</f>
        <v>3</v>
      </c>
      <c r="B10" s="78"/>
      <c r="C10" s="54" t="s">
        <v>91</v>
      </c>
      <c r="D10" s="22" t="s">
        <v>11</v>
      </c>
      <c r="E10" s="23">
        <v>100</v>
      </c>
      <c r="F10" s="24" t="s">
        <v>19</v>
      </c>
      <c r="G10" s="25">
        <v>9.8699999999999992</v>
      </c>
      <c r="H10" s="25">
        <v>21</v>
      </c>
      <c r="I10" s="25">
        <f t="shared" si="0"/>
        <v>11.94</v>
      </c>
      <c r="J10" s="26">
        <f t="shared" si="1"/>
        <v>986.99999999999989</v>
      </c>
    </row>
    <row r="11" spans="1:10" ht="89.25" x14ac:dyDescent="0.25">
      <c r="A11" s="18">
        <f t="shared" ref="A11:A56" si="2">SUM(A10+1)</f>
        <v>4</v>
      </c>
      <c r="B11" s="78"/>
      <c r="C11" s="54" t="s">
        <v>94</v>
      </c>
      <c r="D11" s="22" t="s">
        <v>44</v>
      </c>
      <c r="E11" s="23">
        <v>100</v>
      </c>
      <c r="F11" s="24" t="s">
        <v>19</v>
      </c>
      <c r="G11" s="25">
        <v>9.5500000000000007</v>
      </c>
      <c r="H11" s="25">
        <v>21</v>
      </c>
      <c r="I11" s="25">
        <f t="shared" si="0"/>
        <v>11.56</v>
      </c>
      <c r="J11" s="26">
        <f t="shared" si="1"/>
        <v>955.00000000000011</v>
      </c>
    </row>
    <row r="12" spans="1:10" ht="25.5" x14ac:dyDescent="0.25">
      <c r="A12" s="18">
        <f t="shared" si="2"/>
        <v>5</v>
      </c>
      <c r="B12" s="78"/>
      <c r="C12" s="92" t="s">
        <v>75</v>
      </c>
      <c r="D12" s="22" t="s">
        <v>42</v>
      </c>
      <c r="E12" s="23">
        <v>100</v>
      </c>
      <c r="F12" s="24" t="s">
        <v>19</v>
      </c>
      <c r="G12" s="25">
        <v>9.1999999999999993</v>
      </c>
      <c r="H12" s="25">
        <v>21</v>
      </c>
      <c r="I12" s="25">
        <f t="shared" si="0"/>
        <v>11.13</v>
      </c>
      <c r="J12" s="26">
        <f t="shared" si="1"/>
        <v>919.99999999999989</v>
      </c>
    </row>
    <row r="13" spans="1:10" ht="25.5" x14ac:dyDescent="0.25">
      <c r="A13" s="18">
        <f t="shared" si="2"/>
        <v>6</v>
      </c>
      <c r="B13" s="78"/>
      <c r="C13" s="92" t="s">
        <v>75</v>
      </c>
      <c r="D13" s="22" t="s">
        <v>43</v>
      </c>
      <c r="E13" s="23">
        <v>100</v>
      </c>
      <c r="F13" s="24" t="s">
        <v>19</v>
      </c>
      <c r="G13" s="25">
        <v>7.3</v>
      </c>
      <c r="H13" s="25">
        <v>21</v>
      </c>
      <c r="I13" s="25">
        <f t="shared" si="0"/>
        <v>8.83</v>
      </c>
      <c r="J13" s="26">
        <f t="shared" si="1"/>
        <v>730</v>
      </c>
    </row>
    <row r="14" spans="1:10" ht="63.75" x14ac:dyDescent="0.25">
      <c r="A14" s="18">
        <f t="shared" si="2"/>
        <v>7</v>
      </c>
      <c r="B14" s="78"/>
      <c r="C14" s="91" t="s">
        <v>93</v>
      </c>
      <c r="D14" s="22" t="s">
        <v>12</v>
      </c>
      <c r="E14" s="23">
        <v>100</v>
      </c>
      <c r="F14" s="24" t="s">
        <v>19</v>
      </c>
      <c r="G14" s="25">
        <v>10.25</v>
      </c>
      <c r="H14" s="25">
        <v>21</v>
      </c>
      <c r="I14" s="25">
        <f t="shared" si="0"/>
        <v>12.4</v>
      </c>
      <c r="J14" s="26">
        <f t="shared" si="1"/>
        <v>1025</v>
      </c>
    </row>
    <row r="15" spans="1:10" ht="63.75" x14ac:dyDescent="0.25">
      <c r="A15" s="18">
        <f t="shared" si="2"/>
        <v>8</v>
      </c>
      <c r="B15" s="78"/>
      <c r="C15" s="91" t="s">
        <v>92</v>
      </c>
      <c r="D15" s="22" t="s">
        <v>13</v>
      </c>
      <c r="E15" s="23">
        <v>100</v>
      </c>
      <c r="F15" s="24" t="s">
        <v>19</v>
      </c>
      <c r="G15" s="25">
        <v>10.25</v>
      </c>
      <c r="H15" s="25">
        <v>21</v>
      </c>
      <c r="I15" s="25">
        <f t="shared" si="0"/>
        <v>12.4</v>
      </c>
      <c r="J15" s="26">
        <f t="shared" si="1"/>
        <v>1025</v>
      </c>
    </row>
    <row r="16" spans="1:10" ht="63.75" x14ac:dyDescent="0.25">
      <c r="A16" s="18">
        <f t="shared" si="2"/>
        <v>9</v>
      </c>
      <c r="B16" s="78"/>
      <c r="C16" s="91" t="s">
        <v>95</v>
      </c>
      <c r="D16" s="22" t="s">
        <v>14</v>
      </c>
      <c r="E16" s="23">
        <v>100</v>
      </c>
      <c r="F16" s="24" t="s">
        <v>19</v>
      </c>
      <c r="G16" s="25">
        <v>10.7</v>
      </c>
      <c r="H16" s="25">
        <v>21</v>
      </c>
      <c r="I16" s="25">
        <f t="shared" si="0"/>
        <v>12.95</v>
      </c>
      <c r="J16" s="26">
        <f t="shared" si="1"/>
        <v>1070</v>
      </c>
    </row>
    <row r="17" spans="1:10" ht="63.75" x14ac:dyDescent="0.25">
      <c r="A17" s="18">
        <f t="shared" si="2"/>
        <v>10</v>
      </c>
      <c r="B17" s="78"/>
      <c r="C17" s="91" t="s">
        <v>96</v>
      </c>
      <c r="D17" s="22" t="s">
        <v>46</v>
      </c>
      <c r="E17" s="23">
        <v>100</v>
      </c>
      <c r="F17" s="24" t="s">
        <v>19</v>
      </c>
      <c r="G17" s="25">
        <v>9.3000000000000007</v>
      </c>
      <c r="H17" s="25">
        <v>21</v>
      </c>
      <c r="I17" s="25">
        <f t="shared" si="0"/>
        <v>11.25</v>
      </c>
      <c r="J17" s="26">
        <f t="shared" si="1"/>
        <v>930.00000000000011</v>
      </c>
    </row>
    <row r="18" spans="1:10" ht="51" x14ac:dyDescent="0.25">
      <c r="A18" s="18">
        <f t="shared" si="2"/>
        <v>11</v>
      </c>
      <c r="B18" s="78"/>
      <c r="C18" s="91" t="s">
        <v>97</v>
      </c>
      <c r="D18" s="22" t="s">
        <v>47</v>
      </c>
      <c r="E18" s="23">
        <v>100</v>
      </c>
      <c r="F18" s="24" t="s">
        <v>19</v>
      </c>
      <c r="G18" s="25">
        <v>12.83</v>
      </c>
      <c r="H18" s="25">
        <v>21</v>
      </c>
      <c r="I18" s="25">
        <f t="shared" si="0"/>
        <v>15.52</v>
      </c>
      <c r="J18" s="26">
        <f t="shared" si="1"/>
        <v>1283</v>
      </c>
    </row>
    <row r="19" spans="1:10" ht="63.75" x14ac:dyDescent="0.25">
      <c r="A19" s="18">
        <f t="shared" si="2"/>
        <v>12</v>
      </c>
      <c r="B19" s="78"/>
      <c r="C19" s="91" t="s">
        <v>98</v>
      </c>
      <c r="D19" s="22" t="s">
        <v>15</v>
      </c>
      <c r="E19" s="23">
        <v>100</v>
      </c>
      <c r="F19" s="24" t="s">
        <v>19</v>
      </c>
      <c r="G19" s="25">
        <v>10.9</v>
      </c>
      <c r="H19" s="25">
        <v>21</v>
      </c>
      <c r="I19" s="25">
        <f t="shared" si="0"/>
        <v>13.19</v>
      </c>
      <c r="J19" s="26">
        <f t="shared" si="1"/>
        <v>1090</v>
      </c>
    </row>
    <row r="20" spans="1:10" ht="25.5" x14ac:dyDescent="0.25">
      <c r="A20" s="18">
        <f t="shared" si="2"/>
        <v>13</v>
      </c>
      <c r="B20" s="78"/>
      <c r="C20" s="92" t="s">
        <v>76</v>
      </c>
      <c r="D20" s="22" t="s">
        <v>48</v>
      </c>
      <c r="E20" s="23">
        <v>100</v>
      </c>
      <c r="F20" s="24" t="s">
        <v>19</v>
      </c>
      <c r="G20" s="25">
        <v>15.23</v>
      </c>
      <c r="H20" s="25">
        <v>21</v>
      </c>
      <c r="I20" s="25">
        <f t="shared" si="0"/>
        <v>18.43</v>
      </c>
      <c r="J20" s="26">
        <f t="shared" si="1"/>
        <v>1523</v>
      </c>
    </row>
    <row r="21" spans="1:10" ht="25.5" x14ac:dyDescent="0.25">
      <c r="A21" s="18">
        <f t="shared" si="2"/>
        <v>14</v>
      </c>
      <c r="B21" s="78"/>
      <c r="C21" s="93" t="s">
        <v>77</v>
      </c>
      <c r="D21" s="22" t="s">
        <v>16</v>
      </c>
      <c r="E21" s="23">
        <v>100</v>
      </c>
      <c r="F21" s="24" t="s">
        <v>19</v>
      </c>
      <c r="G21" s="25">
        <v>10.4</v>
      </c>
      <c r="H21" s="25">
        <v>21</v>
      </c>
      <c r="I21" s="25">
        <f t="shared" si="0"/>
        <v>12.58</v>
      </c>
      <c r="J21" s="26">
        <f t="shared" si="1"/>
        <v>1040</v>
      </c>
    </row>
    <row r="22" spans="1:10" ht="90" x14ac:dyDescent="0.25">
      <c r="A22" s="18">
        <f t="shared" si="2"/>
        <v>15</v>
      </c>
      <c r="B22" s="78"/>
      <c r="C22" s="94" t="s">
        <v>99</v>
      </c>
      <c r="D22" s="22" t="s">
        <v>17</v>
      </c>
      <c r="E22" s="23">
        <v>100</v>
      </c>
      <c r="F22" s="24" t="s">
        <v>19</v>
      </c>
      <c r="G22" s="25">
        <v>7.67</v>
      </c>
      <c r="H22" s="25">
        <v>21</v>
      </c>
      <c r="I22" s="25">
        <f t="shared" si="0"/>
        <v>9.2799999999999994</v>
      </c>
      <c r="J22" s="26">
        <f t="shared" si="1"/>
        <v>767</v>
      </c>
    </row>
    <row r="23" spans="1:10" ht="90" x14ac:dyDescent="0.25">
      <c r="A23" s="18">
        <f t="shared" si="2"/>
        <v>16</v>
      </c>
      <c r="B23" s="78"/>
      <c r="C23" s="94" t="s">
        <v>100</v>
      </c>
      <c r="D23" s="22" t="s">
        <v>18</v>
      </c>
      <c r="E23" s="23">
        <v>100</v>
      </c>
      <c r="F23" s="24" t="s">
        <v>19</v>
      </c>
      <c r="G23" s="25">
        <v>7.67</v>
      </c>
      <c r="H23" s="25">
        <v>21</v>
      </c>
      <c r="I23" s="25">
        <f t="shared" si="0"/>
        <v>9.2799999999999994</v>
      </c>
      <c r="J23" s="26">
        <f t="shared" si="1"/>
        <v>767</v>
      </c>
    </row>
    <row r="24" spans="1:10" ht="54" x14ac:dyDescent="0.25">
      <c r="A24" s="18">
        <f t="shared" si="2"/>
        <v>17</v>
      </c>
      <c r="B24" s="78"/>
      <c r="C24" s="54" t="s">
        <v>78</v>
      </c>
      <c r="D24" s="22" t="s">
        <v>61</v>
      </c>
      <c r="E24" s="24">
        <v>100</v>
      </c>
      <c r="F24" s="24" t="s">
        <v>19</v>
      </c>
      <c r="G24" s="25">
        <v>15.24</v>
      </c>
      <c r="H24" s="25">
        <v>21</v>
      </c>
      <c r="I24" s="25">
        <f t="shared" si="0"/>
        <v>18.440000000000001</v>
      </c>
      <c r="J24" s="26">
        <f t="shared" si="1"/>
        <v>1524</v>
      </c>
    </row>
    <row r="25" spans="1:10" ht="51" x14ac:dyDescent="0.25">
      <c r="A25" s="18">
        <f t="shared" si="2"/>
        <v>18</v>
      </c>
      <c r="B25" s="78"/>
      <c r="C25" s="54" t="s">
        <v>78</v>
      </c>
      <c r="D25" s="22" t="s">
        <v>62</v>
      </c>
      <c r="E25" s="24">
        <v>100</v>
      </c>
      <c r="F25" s="24" t="s">
        <v>19</v>
      </c>
      <c r="G25" s="25">
        <v>15.24</v>
      </c>
      <c r="H25" s="25">
        <v>21</v>
      </c>
      <c r="I25" s="25">
        <f t="shared" si="0"/>
        <v>18.440000000000001</v>
      </c>
      <c r="J25" s="26">
        <f t="shared" si="1"/>
        <v>1524</v>
      </c>
    </row>
    <row r="26" spans="1:10" ht="90" x14ac:dyDescent="0.25">
      <c r="A26" s="18">
        <f t="shared" si="2"/>
        <v>19</v>
      </c>
      <c r="B26" s="78"/>
      <c r="C26" s="94" t="s">
        <v>101</v>
      </c>
      <c r="D26" s="22" t="s">
        <v>20</v>
      </c>
      <c r="E26" s="24">
        <v>100</v>
      </c>
      <c r="F26" s="24" t="s">
        <v>19</v>
      </c>
      <c r="G26" s="25">
        <v>21.12</v>
      </c>
      <c r="H26" s="25">
        <v>21</v>
      </c>
      <c r="I26" s="25">
        <f t="shared" si="0"/>
        <v>25.56</v>
      </c>
      <c r="J26" s="26">
        <f t="shared" si="1"/>
        <v>2112</v>
      </c>
    </row>
    <row r="27" spans="1:10" ht="51" x14ac:dyDescent="0.25">
      <c r="A27" s="18">
        <f t="shared" si="2"/>
        <v>20</v>
      </c>
      <c r="B27" s="65"/>
      <c r="C27" s="28" t="s">
        <v>78</v>
      </c>
      <c r="D27" s="29" t="s">
        <v>21</v>
      </c>
      <c r="E27" s="30">
        <v>100</v>
      </c>
      <c r="F27" s="30" t="s">
        <v>19</v>
      </c>
      <c r="G27" s="25">
        <v>7.98</v>
      </c>
      <c r="H27" s="31">
        <v>21</v>
      </c>
      <c r="I27" s="25">
        <f t="shared" si="0"/>
        <v>9.66</v>
      </c>
      <c r="J27" s="26">
        <f t="shared" si="1"/>
        <v>798</v>
      </c>
    </row>
    <row r="28" spans="1:10" ht="14.45" customHeight="1" x14ac:dyDescent="0.25">
      <c r="A28" s="18"/>
      <c r="B28" s="45"/>
      <c r="C28" s="46"/>
      <c r="D28" s="47"/>
      <c r="E28" s="56" t="s">
        <v>65</v>
      </c>
      <c r="F28" s="57"/>
      <c r="G28" s="57"/>
      <c r="H28" s="57"/>
      <c r="I28" s="58"/>
      <c r="J28" s="40">
        <f>SUM(J8:J27)</f>
        <v>22391</v>
      </c>
    </row>
    <row r="29" spans="1:10" ht="14.45" customHeight="1" x14ac:dyDescent="0.25">
      <c r="A29" s="18"/>
      <c r="B29" s="45"/>
      <c r="C29" s="46"/>
      <c r="D29" s="47"/>
      <c r="E29" s="56" t="s">
        <v>66</v>
      </c>
      <c r="F29" s="88"/>
      <c r="G29" s="88"/>
      <c r="H29" s="88"/>
      <c r="I29" s="89"/>
      <c r="J29" s="40">
        <f>+J30-J28</f>
        <v>4702.1100000000006</v>
      </c>
    </row>
    <row r="30" spans="1:10" x14ac:dyDescent="0.2">
      <c r="A30" s="18"/>
      <c r="B30" s="79" t="s">
        <v>72</v>
      </c>
      <c r="C30" s="80"/>
      <c r="D30" s="80"/>
      <c r="E30" s="80"/>
      <c r="F30" s="80"/>
      <c r="G30" s="80"/>
      <c r="H30" s="80"/>
      <c r="I30" s="81"/>
      <c r="J30" s="40">
        <f>+J28*1.21</f>
        <v>27093.11</v>
      </c>
    </row>
    <row r="31" spans="1:10" x14ac:dyDescent="0.25">
      <c r="A31" s="82"/>
      <c r="B31" s="83"/>
      <c r="C31" s="83"/>
      <c r="D31" s="83"/>
      <c r="E31" s="83"/>
      <c r="F31" s="83"/>
      <c r="G31" s="83"/>
      <c r="H31" s="83"/>
      <c r="I31" s="83"/>
      <c r="J31" s="84"/>
    </row>
    <row r="32" spans="1:10" x14ac:dyDescent="0.25">
      <c r="A32" s="44"/>
      <c r="B32" s="85" t="s">
        <v>67</v>
      </c>
      <c r="C32" s="86"/>
      <c r="D32" s="86"/>
      <c r="E32" s="86"/>
      <c r="F32" s="86"/>
      <c r="G32" s="86"/>
      <c r="H32" s="86"/>
      <c r="I32" s="86"/>
      <c r="J32" s="87"/>
    </row>
    <row r="33" spans="1:10" x14ac:dyDescent="0.25">
      <c r="A33" s="18"/>
      <c r="B33" s="27"/>
      <c r="C33" s="28"/>
      <c r="D33" s="29"/>
      <c r="E33" s="30"/>
      <c r="F33" s="30"/>
      <c r="G33" s="25"/>
      <c r="H33" s="31"/>
      <c r="I33" s="25"/>
      <c r="J33" s="26"/>
    </row>
    <row r="34" spans="1:10" ht="63.75" x14ac:dyDescent="0.25">
      <c r="A34" s="18">
        <f>SUM(A27+1)</f>
        <v>21</v>
      </c>
      <c r="B34" s="65" t="s">
        <v>25</v>
      </c>
      <c r="C34" s="53" t="s">
        <v>81</v>
      </c>
      <c r="D34" s="22" t="s">
        <v>23</v>
      </c>
      <c r="E34" s="24">
        <v>500</v>
      </c>
      <c r="F34" s="24" t="s">
        <v>24</v>
      </c>
      <c r="G34" s="25">
        <v>0.18</v>
      </c>
      <c r="H34" s="25">
        <v>21</v>
      </c>
      <c r="I34" s="25">
        <f>ROUND(G34*1.21,2)</f>
        <v>0.22</v>
      </c>
      <c r="J34" s="26">
        <f>SUM(E34*G34)</f>
        <v>90</v>
      </c>
    </row>
    <row r="35" spans="1:10" ht="76.5" x14ac:dyDescent="0.25">
      <c r="A35" s="18">
        <f t="shared" si="2"/>
        <v>22</v>
      </c>
      <c r="B35" s="66"/>
      <c r="C35" s="53" t="s">
        <v>80</v>
      </c>
      <c r="D35" s="22" t="s">
        <v>49</v>
      </c>
      <c r="E35" s="24">
        <v>2000</v>
      </c>
      <c r="F35" s="24" t="s">
        <v>24</v>
      </c>
      <c r="G35" s="25">
        <v>0.36</v>
      </c>
      <c r="H35" s="25">
        <v>21</v>
      </c>
      <c r="I35" s="25">
        <f t="shared" ref="I35:I56" si="3">ROUND(G35*1.21,2)</f>
        <v>0.44</v>
      </c>
      <c r="J35" s="26">
        <f t="shared" ref="J35:J56" si="4">SUM(E35*G35)</f>
        <v>720</v>
      </c>
    </row>
    <row r="36" spans="1:10" ht="63.75" x14ac:dyDescent="0.25">
      <c r="A36" s="18">
        <f t="shared" si="2"/>
        <v>23</v>
      </c>
      <c r="B36" s="66"/>
      <c r="C36" s="54" t="s">
        <v>82</v>
      </c>
      <c r="D36" s="22" t="s">
        <v>50</v>
      </c>
      <c r="E36" s="24">
        <v>2000</v>
      </c>
      <c r="F36" s="24" t="s">
        <v>24</v>
      </c>
      <c r="G36" s="25">
        <v>0.47</v>
      </c>
      <c r="H36" s="25">
        <v>21</v>
      </c>
      <c r="I36" s="25">
        <f t="shared" si="3"/>
        <v>0.56999999999999995</v>
      </c>
      <c r="J36" s="26">
        <f t="shared" si="4"/>
        <v>940</v>
      </c>
    </row>
    <row r="37" spans="1:10" ht="63.75" x14ac:dyDescent="0.25">
      <c r="A37" s="18">
        <f t="shared" si="2"/>
        <v>24</v>
      </c>
      <c r="B37" s="66"/>
      <c r="C37" s="55" t="s">
        <v>83</v>
      </c>
      <c r="D37" s="32" t="s">
        <v>38</v>
      </c>
      <c r="E37" s="30">
        <v>200</v>
      </c>
      <c r="F37" s="30" t="s">
        <v>24</v>
      </c>
      <c r="G37" s="25">
        <v>2.02</v>
      </c>
      <c r="H37" s="31">
        <v>21</v>
      </c>
      <c r="I37" s="25">
        <f t="shared" si="3"/>
        <v>2.44</v>
      </c>
      <c r="J37" s="26">
        <f t="shared" si="4"/>
        <v>404</v>
      </c>
    </row>
    <row r="38" spans="1:10" ht="51" x14ac:dyDescent="0.25">
      <c r="A38" s="18">
        <f t="shared" si="2"/>
        <v>25</v>
      </c>
      <c r="B38" s="67"/>
      <c r="C38" s="28" t="s">
        <v>79</v>
      </c>
      <c r="D38" s="36" t="s">
        <v>45</v>
      </c>
      <c r="E38" s="30">
        <v>1000</v>
      </c>
      <c r="F38" s="30" t="s">
        <v>24</v>
      </c>
      <c r="G38" s="25">
        <v>0.94</v>
      </c>
      <c r="H38" s="31">
        <v>21</v>
      </c>
      <c r="I38" s="25">
        <f t="shared" si="3"/>
        <v>1.1399999999999999</v>
      </c>
      <c r="J38" s="26">
        <f t="shared" si="4"/>
        <v>940</v>
      </c>
    </row>
    <row r="39" spans="1:10" ht="90" x14ac:dyDescent="0.25">
      <c r="A39" s="18">
        <f t="shared" si="2"/>
        <v>26</v>
      </c>
      <c r="B39" s="78" t="s">
        <v>26</v>
      </c>
      <c r="C39" s="21" t="s">
        <v>84</v>
      </c>
      <c r="D39" s="22" t="s">
        <v>52</v>
      </c>
      <c r="E39" s="24">
        <v>1000</v>
      </c>
      <c r="F39" s="24" t="s">
        <v>24</v>
      </c>
      <c r="G39" s="25">
        <v>1.05</v>
      </c>
      <c r="H39" s="25">
        <v>21</v>
      </c>
      <c r="I39" s="25">
        <f t="shared" si="3"/>
        <v>1.27</v>
      </c>
      <c r="J39" s="26">
        <f t="shared" si="4"/>
        <v>1050</v>
      </c>
    </row>
    <row r="40" spans="1:10" ht="90" x14ac:dyDescent="0.25">
      <c r="A40" s="18">
        <f t="shared" si="2"/>
        <v>27</v>
      </c>
      <c r="B40" s="78"/>
      <c r="C40" s="21" t="s">
        <v>85</v>
      </c>
      <c r="D40" s="22" t="s">
        <v>54</v>
      </c>
      <c r="E40" s="24">
        <v>500</v>
      </c>
      <c r="F40" s="24" t="s">
        <v>24</v>
      </c>
      <c r="G40" s="25">
        <v>2.0699999999999998</v>
      </c>
      <c r="H40" s="25">
        <v>21</v>
      </c>
      <c r="I40" s="25">
        <f t="shared" si="3"/>
        <v>2.5</v>
      </c>
      <c r="J40" s="26">
        <f t="shared" si="4"/>
        <v>1035</v>
      </c>
    </row>
    <row r="41" spans="1:10" ht="90" x14ac:dyDescent="0.25">
      <c r="A41" s="18">
        <f t="shared" si="2"/>
        <v>28</v>
      </c>
      <c r="B41" s="78"/>
      <c r="C41" s="21" t="s">
        <v>84</v>
      </c>
      <c r="D41" s="22" t="s">
        <v>51</v>
      </c>
      <c r="E41" s="24">
        <v>1000</v>
      </c>
      <c r="F41" s="24" t="s">
        <v>24</v>
      </c>
      <c r="G41" s="25">
        <v>1.49</v>
      </c>
      <c r="H41" s="25">
        <v>21</v>
      </c>
      <c r="I41" s="25">
        <f t="shared" si="3"/>
        <v>1.8</v>
      </c>
      <c r="J41" s="26">
        <f t="shared" si="4"/>
        <v>1490</v>
      </c>
    </row>
    <row r="42" spans="1:10" ht="90" x14ac:dyDescent="0.25">
      <c r="A42" s="18">
        <f t="shared" si="2"/>
        <v>29</v>
      </c>
      <c r="B42" s="65"/>
      <c r="C42" s="21" t="s">
        <v>85</v>
      </c>
      <c r="D42" s="29" t="s">
        <v>53</v>
      </c>
      <c r="E42" s="30">
        <v>500</v>
      </c>
      <c r="F42" s="30" t="s">
        <v>24</v>
      </c>
      <c r="G42" s="25">
        <v>2.33</v>
      </c>
      <c r="H42" s="31">
        <v>21</v>
      </c>
      <c r="I42" s="25">
        <f t="shared" si="3"/>
        <v>2.82</v>
      </c>
      <c r="J42" s="26">
        <f t="shared" si="4"/>
        <v>1165</v>
      </c>
    </row>
    <row r="43" spans="1:10" ht="25.5" x14ac:dyDescent="0.25">
      <c r="A43" s="18">
        <f t="shared" si="2"/>
        <v>30</v>
      </c>
      <c r="B43" s="78" t="s">
        <v>33</v>
      </c>
      <c r="C43" s="21" t="s">
        <v>88</v>
      </c>
      <c r="D43" s="22" t="s">
        <v>27</v>
      </c>
      <c r="E43" s="24">
        <v>200</v>
      </c>
      <c r="F43" s="24" t="s">
        <v>28</v>
      </c>
      <c r="G43" s="25">
        <v>0.56000000000000005</v>
      </c>
      <c r="H43" s="25">
        <v>21</v>
      </c>
      <c r="I43" s="25">
        <f t="shared" si="3"/>
        <v>0.68</v>
      </c>
      <c r="J43" s="26">
        <f t="shared" si="4"/>
        <v>112.00000000000001</v>
      </c>
    </row>
    <row r="44" spans="1:10" ht="25.5" x14ac:dyDescent="0.25">
      <c r="A44" s="18">
        <f t="shared" si="2"/>
        <v>31</v>
      </c>
      <c r="B44" s="78"/>
      <c r="C44" s="21" t="s">
        <v>88</v>
      </c>
      <c r="D44" s="22" t="s">
        <v>29</v>
      </c>
      <c r="E44" s="24">
        <v>200</v>
      </c>
      <c r="F44" s="24" t="s">
        <v>28</v>
      </c>
      <c r="G44" s="25">
        <v>0.6</v>
      </c>
      <c r="H44" s="25">
        <v>21</v>
      </c>
      <c r="I44" s="25">
        <f t="shared" si="3"/>
        <v>0.73</v>
      </c>
      <c r="J44" s="26">
        <f t="shared" si="4"/>
        <v>120</v>
      </c>
    </row>
    <row r="45" spans="1:10" ht="25.5" x14ac:dyDescent="0.25">
      <c r="A45" s="18">
        <f t="shared" si="2"/>
        <v>32</v>
      </c>
      <c r="B45" s="78"/>
      <c r="C45" s="21" t="s">
        <v>88</v>
      </c>
      <c r="D45" s="22" t="s">
        <v>30</v>
      </c>
      <c r="E45" s="24">
        <v>1000</v>
      </c>
      <c r="F45" s="24" t="s">
        <v>28</v>
      </c>
      <c r="G45" s="25">
        <v>0.6</v>
      </c>
      <c r="H45" s="25">
        <v>21</v>
      </c>
      <c r="I45" s="25">
        <f t="shared" si="3"/>
        <v>0.73</v>
      </c>
      <c r="J45" s="26">
        <f t="shared" si="4"/>
        <v>600</v>
      </c>
    </row>
    <row r="46" spans="1:10" ht="25.5" x14ac:dyDescent="0.25">
      <c r="A46" s="18">
        <f t="shared" si="2"/>
        <v>33</v>
      </c>
      <c r="B46" s="78"/>
      <c r="C46" s="21" t="s">
        <v>88</v>
      </c>
      <c r="D46" s="22" t="s">
        <v>31</v>
      </c>
      <c r="E46" s="24">
        <v>200</v>
      </c>
      <c r="F46" s="24" t="s">
        <v>28</v>
      </c>
      <c r="G46" s="25">
        <v>0.6</v>
      </c>
      <c r="H46" s="25">
        <v>21</v>
      </c>
      <c r="I46" s="25">
        <f t="shared" si="3"/>
        <v>0.73</v>
      </c>
      <c r="J46" s="26">
        <f t="shared" si="4"/>
        <v>120</v>
      </c>
    </row>
    <row r="47" spans="1:10" ht="25.5" x14ac:dyDescent="0.25">
      <c r="A47" s="18">
        <f t="shared" si="2"/>
        <v>34</v>
      </c>
      <c r="B47" s="78"/>
      <c r="C47" s="21" t="s">
        <v>88</v>
      </c>
      <c r="D47" s="22" t="s">
        <v>32</v>
      </c>
      <c r="E47" s="24">
        <v>200</v>
      </c>
      <c r="F47" s="24" t="s">
        <v>28</v>
      </c>
      <c r="G47" s="25">
        <v>0.6</v>
      </c>
      <c r="H47" s="25">
        <v>21</v>
      </c>
      <c r="I47" s="25">
        <f t="shared" si="3"/>
        <v>0.73</v>
      </c>
      <c r="J47" s="26">
        <f t="shared" si="4"/>
        <v>120</v>
      </c>
    </row>
    <row r="48" spans="1:10" ht="38.25" x14ac:dyDescent="0.25">
      <c r="A48" s="18">
        <f t="shared" si="2"/>
        <v>35</v>
      </c>
      <c r="B48" s="78"/>
      <c r="C48" s="21" t="s">
        <v>86</v>
      </c>
      <c r="D48" s="37" t="s">
        <v>40</v>
      </c>
      <c r="E48" s="24">
        <v>200</v>
      </c>
      <c r="F48" s="24" t="s">
        <v>28</v>
      </c>
      <c r="G48" s="25">
        <v>7.87</v>
      </c>
      <c r="H48" s="25">
        <v>21</v>
      </c>
      <c r="I48" s="25">
        <f t="shared" si="3"/>
        <v>9.52</v>
      </c>
      <c r="J48" s="26">
        <f t="shared" si="4"/>
        <v>1574</v>
      </c>
    </row>
    <row r="49" spans="1:15" ht="25.5" x14ac:dyDescent="0.25">
      <c r="A49" s="18">
        <f t="shared" si="2"/>
        <v>36</v>
      </c>
      <c r="B49" s="78"/>
      <c r="C49" s="21" t="s">
        <v>86</v>
      </c>
      <c r="D49" s="38" t="s">
        <v>55</v>
      </c>
      <c r="E49" s="33">
        <v>200</v>
      </c>
      <c r="F49" s="20" t="s">
        <v>28</v>
      </c>
      <c r="G49" s="25">
        <v>18.510000000000002</v>
      </c>
      <c r="H49" s="25">
        <v>21</v>
      </c>
      <c r="I49" s="25">
        <f t="shared" si="3"/>
        <v>22.4</v>
      </c>
      <c r="J49" s="26">
        <f t="shared" si="4"/>
        <v>3702.0000000000005</v>
      </c>
    </row>
    <row r="50" spans="1:15" x14ac:dyDescent="0.25">
      <c r="A50" s="18">
        <f t="shared" si="2"/>
        <v>37</v>
      </c>
      <c r="B50" s="65"/>
      <c r="C50" s="21" t="s">
        <v>86</v>
      </c>
      <c r="D50" s="39" t="s">
        <v>41</v>
      </c>
      <c r="E50" s="34">
        <v>20</v>
      </c>
      <c r="F50" s="27" t="s">
        <v>28</v>
      </c>
      <c r="G50" s="25">
        <v>11.24</v>
      </c>
      <c r="H50" s="31">
        <v>21</v>
      </c>
      <c r="I50" s="25">
        <f t="shared" si="3"/>
        <v>13.6</v>
      </c>
      <c r="J50" s="26">
        <f t="shared" si="4"/>
        <v>224.8</v>
      </c>
    </row>
    <row r="51" spans="1:15" ht="25.5" x14ac:dyDescent="0.25">
      <c r="A51" s="18">
        <f t="shared" si="2"/>
        <v>38</v>
      </c>
      <c r="B51" s="65"/>
      <c r="C51" s="21" t="s">
        <v>86</v>
      </c>
      <c r="D51" s="38" t="s">
        <v>56</v>
      </c>
      <c r="E51" s="24">
        <v>20</v>
      </c>
      <c r="F51" s="24" t="s">
        <v>35</v>
      </c>
      <c r="G51" s="25">
        <v>56.73</v>
      </c>
      <c r="H51" s="31">
        <v>21</v>
      </c>
      <c r="I51" s="25">
        <f t="shared" si="3"/>
        <v>68.64</v>
      </c>
      <c r="J51" s="26">
        <f t="shared" si="4"/>
        <v>1134.5999999999999</v>
      </c>
    </row>
    <row r="52" spans="1:15" ht="38.25" x14ac:dyDescent="0.25">
      <c r="A52" s="18">
        <f t="shared" si="2"/>
        <v>39</v>
      </c>
      <c r="B52" s="78" t="s">
        <v>37</v>
      </c>
      <c r="C52" s="21" t="s">
        <v>87</v>
      </c>
      <c r="D52" s="22" t="s">
        <v>34</v>
      </c>
      <c r="E52" s="24">
        <v>50</v>
      </c>
      <c r="F52" s="24" t="s">
        <v>35</v>
      </c>
      <c r="G52" s="25">
        <v>1.32</v>
      </c>
      <c r="H52" s="25">
        <v>21</v>
      </c>
      <c r="I52" s="25">
        <f t="shared" si="3"/>
        <v>1.6</v>
      </c>
      <c r="J52" s="26">
        <f t="shared" si="4"/>
        <v>66</v>
      </c>
    </row>
    <row r="53" spans="1:15" ht="38.25" x14ac:dyDescent="0.25">
      <c r="A53" s="18">
        <f t="shared" si="2"/>
        <v>40</v>
      </c>
      <c r="B53" s="78"/>
      <c r="C53" s="21" t="s">
        <v>87</v>
      </c>
      <c r="D53" s="22" t="s">
        <v>36</v>
      </c>
      <c r="E53" s="24">
        <v>300</v>
      </c>
      <c r="F53" s="24" t="s">
        <v>35</v>
      </c>
      <c r="G53" s="25">
        <v>1.35</v>
      </c>
      <c r="H53" s="25">
        <v>21</v>
      </c>
      <c r="I53" s="25">
        <f t="shared" si="3"/>
        <v>1.63</v>
      </c>
      <c r="J53" s="26">
        <f t="shared" si="4"/>
        <v>405</v>
      </c>
    </row>
    <row r="54" spans="1:15" ht="38.25" x14ac:dyDescent="0.25">
      <c r="A54" s="18">
        <f t="shared" si="2"/>
        <v>41</v>
      </c>
      <c r="B54" s="78"/>
      <c r="C54" s="21" t="s">
        <v>87</v>
      </c>
      <c r="D54" s="22" t="s">
        <v>58</v>
      </c>
      <c r="E54" s="24">
        <v>50</v>
      </c>
      <c r="F54" s="24" t="s">
        <v>35</v>
      </c>
      <c r="G54" s="25">
        <v>6.21</v>
      </c>
      <c r="H54" s="25">
        <v>21</v>
      </c>
      <c r="I54" s="25">
        <f t="shared" si="3"/>
        <v>7.51</v>
      </c>
      <c r="J54" s="26">
        <f t="shared" si="4"/>
        <v>310.5</v>
      </c>
    </row>
    <row r="55" spans="1:15" ht="38.25" x14ac:dyDescent="0.25">
      <c r="A55" s="18">
        <f t="shared" si="2"/>
        <v>42</v>
      </c>
      <c r="B55" s="78"/>
      <c r="C55" s="21" t="s">
        <v>87</v>
      </c>
      <c r="D55" s="22" t="s">
        <v>57</v>
      </c>
      <c r="E55" s="24">
        <v>50</v>
      </c>
      <c r="F55" s="24" t="s">
        <v>35</v>
      </c>
      <c r="G55" s="25">
        <v>6.28</v>
      </c>
      <c r="H55" s="25">
        <v>21</v>
      </c>
      <c r="I55" s="25">
        <f t="shared" si="3"/>
        <v>7.6</v>
      </c>
      <c r="J55" s="26">
        <f t="shared" si="4"/>
        <v>314</v>
      </c>
    </row>
    <row r="56" spans="1:15" ht="38.25" x14ac:dyDescent="0.25">
      <c r="A56" s="18">
        <f t="shared" si="2"/>
        <v>43</v>
      </c>
      <c r="B56" s="78"/>
      <c r="C56" s="21" t="s">
        <v>87</v>
      </c>
      <c r="D56" s="22" t="s">
        <v>59</v>
      </c>
      <c r="E56" s="24">
        <v>50</v>
      </c>
      <c r="F56" s="24" t="s">
        <v>35</v>
      </c>
      <c r="G56" s="25">
        <v>7.14</v>
      </c>
      <c r="H56" s="25">
        <v>21</v>
      </c>
      <c r="I56" s="25">
        <f t="shared" si="3"/>
        <v>8.64</v>
      </c>
      <c r="J56" s="26">
        <f t="shared" si="4"/>
        <v>357</v>
      </c>
      <c r="K56" s="35"/>
    </row>
    <row r="57" spans="1:15" x14ac:dyDescent="0.25">
      <c r="A57" s="18"/>
      <c r="B57" s="3"/>
      <c r="C57" s="48"/>
      <c r="D57" s="49"/>
      <c r="E57" s="56" t="s">
        <v>68</v>
      </c>
      <c r="F57" s="57"/>
      <c r="G57" s="57"/>
      <c r="H57" s="57"/>
      <c r="I57" s="58"/>
      <c r="J57" s="40">
        <f>SUM(J34:J56)</f>
        <v>16993.900000000001</v>
      </c>
      <c r="K57" s="35"/>
    </row>
    <row r="58" spans="1:15" x14ac:dyDescent="0.25">
      <c r="A58" s="18"/>
      <c r="B58" s="3"/>
      <c r="C58" s="48"/>
      <c r="D58" s="49"/>
      <c r="E58" s="59" t="s">
        <v>66</v>
      </c>
      <c r="F58" s="60"/>
      <c r="G58" s="60"/>
      <c r="H58" s="60"/>
      <c r="I58" s="61"/>
      <c r="J58" s="40">
        <f>+J59-J57</f>
        <v>3568.719000000001</v>
      </c>
      <c r="K58" s="35"/>
    </row>
    <row r="59" spans="1:15" x14ac:dyDescent="0.25">
      <c r="A59" s="62"/>
      <c r="B59" s="68"/>
      <c r="C59" s="50"/>
      <c r="D59" s="52" t="s">
        <v>71</v>
      </c>
      <c r="E59" s="56" t="s">
        <v>69</v>
      </c>
      <c r="F59" s="57"/>
      <c r="G59" s="57"/>
      <c r="H59" s="57"/>
      <c r="I59" s="58"/>
      <c r="J59" s="42">
        <f>+J57*1.21</f>
        <v>20562.619000000002</v>
      </c>
    </row>
    <row r="60" spans="1:15" x14ac:dyDescent="0.25">
      <c r="A60" s="18"/>
      <c r="B60" s="62"/>
      <c r="C60" s="63"/>
      <c r="D60" s="63"/>
      <c r="E60" s="63"/>
      <c r="F60" s="63"/>
      <c r="G60" s="63"/>
      <c r="H60" s="63"/>
      <c r="I60" s="64"/>
      <c r="J60" s="41"/>
    </row>
    <row r="61" spans="1:15" x14ac:dyDescent="0.25">
      <c r="A61" s="12"/>
      <c r="L61" s="14"/>
      <c r="M61" s="15"/>
    </row>
    <row r="62" spans="1:15" s="6" customFormat="1" x14ac:dyDescent="0.25">
      <c r="A62" s="12"/>
      <c r="B62" s="8"/>
      <c r="D62" s="1"/>
      <c r="E62" s="9"/>
      <c r="F62" s="5"/>
      <c r="G62" s="9"/>
      <c r="H62" s="9"/>
      <c r="I62" s="9"/>
      <c r="J62" s="9"/>
      <c r="L62" s="14"/>
      <c r="M62" s="16"/>
    </row>
    <row r="63" spans="1:15" s="6" customFormat="1" x14ac:dyDescent="0.25">
      <c r="A63" s="3"/>
      <c r="B63" s="8"/>
      <c r="D63" s="1"/>
      <c r="E63" s="9"/>
      <c r="F63" s="5"/>
      <c r="G63" s="9"/>
      <c r="H63" s="9"/>
      <c r="I63" s="9"/>
      <c r="J63" s="9"/>
      <c r="L63" s="14"/>
      <c r="M63" s="15"/>
    </row>
    <row r="64" spans="1:15" x14ac:dyDescent="0.25">
      <c r="A64" s="7"/>
      <c r="L64" s="14"/>
      <c r="M64" s="15"/>
      <c r="N64" s="17"/>
      <c r="O64" s="14"/>
    </row>
    <row r="65" spans="1:1" x14ac:dyDescent="0.25">
      <c r="A65" s="7"/>
    </row>
    <row r="66" spans="1:1" x14ac:dyDescent="0.25">
      <c r="A66" s="2"/>
    </row>
  </sheetData>
  <mergeCells count="20">
    <mergeCell ref="B8:B27"/>
    <mergeCell ref="B39:B42"/>
    <mergeCell ref="B43:B51"/>
    <mergeCell ref="B52:B56"/>
    <mergeCell ref="B30:I30"/>
    <mergeCell ref="A31:J31"/>
    <mergeCell ref="B32:J32"/>
    <mergeCell ref="E28:I28"/>
    <mergeCell ref="E29:I29"/>
    <mergeCell ref="A5:J5"/>
    <mergeCell ref="A3:J3"/>
    <mergeCell ref="A1:J1"/>
    <mergeCell ref="A4:J4"/>
    <mergeCell ref="A2:J2"/>
    <mergeCell ref="E57:I57"/>
    <mergeCell ref="E58:I58"/>
    <mergeCell ref="B60:I60"/>
    <mergeCell ref="B34:B38"/>
    <mergeCell ref="E59:I59"/>
    <mergeCell ref="A59:B59"/>
  </mergeCells>
  <phoneticPr fontId="9" type="noConversion"/>
  <hyperlinks>
    <hyperlink ref="C8" r:id="rId1" display="https://www.fabresa.com/en/productos/unicolor/" xr:uid="{7E0B3419-1848-4990-ABFE-8B767AFC7025}"/>
    <hyperlink ref="C9" r:id="rId2" display="https://www.tubadzin.pl/en/collection/pastele" xr:uid="{7FAE1DF3-4FAB-4099-9E88-4585010A15AF}"/>
    <hyperlink ref="C10" r:id="rId3" display="https://www.tubadzin.pl/en/collection/pastele" xr:uid="{49CCFB09-A687-46E6-BEBF-C1EB43789259}"/>
    <hyperlink ref="C11" r:id="rId4" display="https://www.paradyz.com/en/products/p23449-neve-bianco-sciana-polysk-25x333-g1" xr:uid="{A832A0F9-A145-4366-B597-22F1712A4B13}"/>
    <hyperlink ref="C15" r:id="rId5" display="https://www.paradyz.com/en/collections/k29721-ornelia" xr:uid="{6BB14453-56A8-4004-88BC-04F9D9805A5F}"/>
    <hyperlink ref="C14" r:id="rId6" display="https://www.paradyz.com/en/collections/k28803-enrica" xr:uid="{73C06249-4B30-4F0F-8971-7E195031131D}"/>
    <hyperlink ref="C16" r:id="rId7" display="https://www.paradyz.com/pl/kolekcje/k29332-hope" xr:uid="{F8A4F853-E2C1-4CF6-A419-F5EC206E8E0E}"/>
    <hyperlink ref="C17" r:id="rId8" display="https://www.paradyz.com/en/collections/k29317-algo" xr:uid="{9F8C1A5D-9A24-4316-8C92-343D2E60658C}"/>
    <hyperlink ref="C18" r:id="rId9" display="https://www.tubadzin.pl/en/collection/tartany" xr:uid="{75AF50DB-CFC4-43A8-828D-6312DF5048AE}"/>
    <hyperlink ref="C19" r:id="rId10" display="https://www.paradyz.com/pl/kolekcje/k28736-orione" xr:uid="{538AFE33-99B2-43A6-BCE6-D1B779428ECE}"/>
    <hyperlink ref="C22" r:id="rId11" display="https://www.paradyz.com/pl/kolekcje/k28776-idaho" xr:uid="{DF533E37-E47C-4075-A1DB-C9547F134D5D}"/>
    <hyperlink ref="C23" r:id="rId12" display="https://www.paradyz.com/pl/kolekcje/k29281-virginia" xr:uid="{D88043C2-115E-4516-B448-3DA3701B037E}"/>
    <hyperlink ref="C26" r:id="rId13" display="https://www.paradyz.com/en/collections/k29047-naturstone" xr:uid="{2B217EEE-4993-425F-A1A9-05C07087014A}"/>
    <hyperlink ref="C36" r:id="rId14" display="https://www.atlas.com.pl/lt/produktas/atlas-plus-1129-3880/" xr:uid="{FE88A733-EDA5-4ADF-9249-6D6F01CEC721}"/>
  </hyperlinks>
  <pageMargins left="0.70866141732283472" right="0.70866141732283472" top="0.94488188976377963" bottom="0.35433070866141736" header="0.31496062992125984" footer="0.31496062992125984"/>
  <pageSetup scale="95" orientation="landscape"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Remigijus Andžius</dc:creator>
  <cp:lastModifiedBy>Ernestas Petkus</cp:lastModifiedBy>
  <cp:lastPrinted>2023-11-14T12:04:33Z</cp:lastPrinted>
  <dcterms:created xsi:type="dcterms:W3CDTF">2017-04-26T11:48:10Z</dcterms:created>
  <dcterms:modified xsi:type="dcterms:W3CDTF">2024-01-15T11:40:41Z</dcterms:modified>
</cp:coreProperties>
</file>