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GLE\Desktop\Viesieji pirkimai\Santa\2020 07 24 med prietaisu dalys\"/>
    </mc:Choice>
  </mc:AlternateContent>
  <xr:revisionPtr revIDLastSave="0" documentId="13_ncr:1_{34B56EBF-03BF-4780-B752-250A1ABC15AE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pagal gamintoja" sheetId="4" r:id="rId1"/>
    <sheet name="Sheet3" sheetId="7" r:id="rId2"/>
  </sheets>
  <definedNames>
    <definedName name="_xlnm._FilterDatabase" localSheetId="0" hidden="1">'pagal gamintoja'!$A$4:$G$29</definedName>
    <definedName name="_xlnm._FilterDatabase" localSheetId="1" hidden="1">Sheet3!$H$3:$I$20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1" i="4" l="1"/>
  <c r="K20" i="4"/>
  <c r="K19" i="4"/>
  <c r="K18" i="4"/>
  <c r="K17" i="4"/>
  <c r="K16" i="4"/>
  <c r="K15" i="4"/>
  <c r="K13" i="4"/>
  <c r="K12" i="4"/>
  <c r="K11" i="4"/>
  <c r="K10" i="4"/>
  <c r="K9" i="4"/>
  <c r="J21" i="4"/>
  <c r="J20" i="4"/>
  <c r="J19" i="4"/>
  <c r="J18" i="4"/>
  <c r="J17" i="4"/>
  <c r="J16" i="4"/>
  <c r="J15" i="4"/>
  <c r="J13" i="4"/>
  <c r="J12" i="4"/>
  <c r="J11" i="4"/>
  <c r="J10" i="4"/>
  <c r="J9" i="4"/>
  <c r="K8" i="4"/>
  <c r="J8" i="4"/>
  <c r="K22" i="4" l="1"/>
  <c r="K23" i="4"/>
  <c r="K24" i="4" s="1"/>
  <c r="I21" i="7"/>
</calcChain>
</file>

<file path=xl/sharedStrings.xml><?xml version="1.0" encoding="utf-8"?>
<sst xmlns="http://schemas.openxmlformats.org/spreadsheetml/2006/main" count="104" uniqueCount="37">
  <si>
    <t>Gamintojas</t>
  </si>
  <si>
    <t>Prietaiso pavadinimas</t>
  </si>
  <si>
    <t>Prietaiso tipas</t>
  </si>
  <si>
    <t>Aksesuaro pavadinimas</t>
  </si>
  <si>
    <t>Soring, Codman, Covidien,  Aesculap AG, Sutter, Sooring, Erbe.</t>
  </si>
  <si>
    <t>Elektrochirurginis prietasas.</t>
  </si>
  <si>
    <t>Erbe, Curis, Malis, Force EZ, Nelson, Martin, MBC 600, Surtron ir kt.</t>
  </si>
  <si>
    <t>Elektrodai, elektrodo sujungimo su rankena dalies diametras 4mm.:</t>
  </si>
  <si>
    <t xml:space="preserve">Peilio formos, 3.2 mm pločio, dabinė dalis 26 mm. </t>
  </si>
  <si>
    <t>Ilgis 100, darbinė dalis  10 ir 20 mm., 2.4 mm pločio</t>
  </si>
  <si>
    <t>Konizaciijai, ilgis 115 mm, darbinė dalis 25 mm, aukštis 10 ir 15 mm</t>
  </si>
  <si>
    <t>Kamuoliuko tipo, ilgis 100 mm, darbinės dalies diametras 4 mm</t>
  </si>
  <si>
    <t>Kilpos formos, diametras 5,8 ir 10 mm.</t>
  </si>
  <si>
    <t>Volframo, ilgis 20 (adatos tipo), 25 (mikrodisekcijos, adatos tipo), 45, 50 (adatos tipo) ir 80 mm, tiesūs ir lenkti, darbinės dalies ilgis 0.4, 0.5, ir 5 mm.</t>
  </si>
  <si>
    <t>Bipoliniai pincetai, tinkantys bipoliniam laidui Valeylab tipo jungtimi:</t>
  </si>
  <si>
    <t>Mikrochirurgijai, ilgis (110, 165, 195 ir 225 mm) ± 5 mm, darbinė dalis 1.5, 1 ir 2 mm.</t>
  </si>
  <si>
    <t>Ginekologijai, ilgis (195 ir 225 mm) ± 5 mm, darbinė dalis 8 mm, jos plotis 2 mm</t>
  </si>
  <si>
    <t>Ginekologijai, ilgis 260 mm ± 5 mm, darbinė dalis 8 mm, jos plotis 2 mm</t>
  </si>
  <si>
    <t>LOR, (ilgis 180 (tiesus) ir 195 mm) ± 5 mm, t.t. su lenktais galais ir bayonet, darbinė dalis 2 mm</t>
  </si>
  <si>
    <t>LOR, ilgis (200 ir 230 mm) ± 5 mm, bayonet su plovimu, darbinė dalis 1.5 ir 2 mm</t>
  </si>
  <si>
    <t>Neurochirurgijai, nelimpantys, sidabriniais galais, bayonet, ilgis (180, 195, 220 ir 240 mm) ± 5 mm, darbinė dalis 6 mm, plotis 0.5 ir 1 mm.</t>
  </si>
  <si>
    <t>Neurochirurgijai bayonet, ilgis (165, 180, 195 ir 220 mm) ± 5 mm, darbinė dalis 6 mm, plotis adatos tipo, 0.5 ir 1 mm.</t>
  </si>
  <si>
    <t>Prelimenarus kiekis 3 metams</t>
  </si>
  <si>
    <t>Vieno vieneto įkainis be PVM</t>
  </si>
  <si>
    <t>PVM tarifas %</t>
  </si>
  <si>
    <t>Vieno vieneto įkainis su PVM</t>
  </si>
  <si>
    <t>Suma Eur Be PVM
(7x8)</t>
  </si>
  <si>
    <t>Pirkimo dalies Nr.</t>
  </si>
  <si>
    <t>Mato vienetas</t>
  </si>
  <si>
    <t>Bendra pirkimo dalies kaina, EUR be PVM:</t>
  </si>
  <si>
    <t>PVM suma, EUR:</t>
  </si>
  <si>
    <t>Bendra pirkimo dalies kaina, EUR su PVM:</t>
  </si>
  <si>
    <t>Techninė specifikacija  ir prekių įkainiai</t>
  </si>
  <si>
    <t>Vnt</t>
  </si>
  <si>
    <t>pak</t>
  </si>
  <si>
    <t>a</t>
  </si>
  <si>
    <t>Soring, Codman, Covidien,  Aesculap AG, Sutter, Sooring, Erbe. Dalys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</si>
</sst>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color indexed="55"/>
      <name val="Calibri"/>
      <family val="2"/>
      <charset val="186"/>
    </font>
    <font>
      <sz val="11"/>
      <color rgb="FF006100"/>
      <name val="Calibri"/>
      <family val="2"/>
      <charset val="186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2" borderId="0"/>
  </cellStyleXfs>
  <cellXfs count="50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Fill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top"/>
    </xf>
    <xf numFmtId="2" fontId="8" fillId="0" borderId="6" xfId="0" applyNumberFormat="1" applyFont="1" applyFill="1" applyBorder="1"/>
    <xf numFmtId="2" fontId="8" fillId="0" borderId="9" xfId="0" applyNumberFormat="1" applyFont="1" applyFill="1" applyBorder="1"/>
    <xf numFmtId="49" fontId="8" fillId="0" borderId="1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49" fontId="7" fillId="0" borderId="14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3" fontId="6" fillId="0" borderId="14" xfId="0" applyNumberFormat="1" applyFont="1" applyFill="1" applyBorder="1" applyAlignment="1">
      <alignment horizontal="center" vertical="center" wrapText="1"/>
    </xf>
    <xf numFmtId="2" fontId="7" fillId="0" borderId="15" xfId="3" applyNumberFormat="1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3" fontId="6" fillId="0" borderId="8" xfId="0" applyNumberFormat="1" applyFont="1" applyFill="1" applyBorder="1" applyAlignment="1">
      <alignment horizontal="center" vertical="center" wrapText="1"/>
    </xf>
    <xf numFmtId="1" fontId="7" fillId="0" borderId="9" xfId="3" applyNumberFormat="1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top" wrapText="1"/>
    </xf>
    <xf numFmtId="0" fontId="7" fillId="0" borderId="11" xfId="0" applyFont="1" applyFill="1" applyBorder="1" applyAlignment="1">
      <alignment horizontal="left" vertical="top" wrapText="1"/>
    </xf>
    <xf numFmtId="0" fontId="7" fillId="0" borderId="12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right"/>
    </xf>
    <xf numFmtId="49" fontId="8" fillId="0" borderId="5" xfId="2" applyNumberFormat="1" applyFont="1" applyFill="1" applyBorder="1" applyAlignment="1">
      <alignment horizontal="right" vertical="center" wrapText="1"/>
    </xf>
    <xf numFmtId="49" fontId="8" fillId="0" borderId="1" xfId="2" applyNumberFormat="1" applyFont="1" applyFill="1" applyBorder="1" applyAlignment="1">
      <alignment horizontal="right" vertical="center" wrapText="1"/>
    </xf>
    <xf numFmtId="0" fontId="8" fillId="0" borderId="7" xfId="0" applyFont="1" applyFill="1" applyBorder="1" applyAlignment="1">
      <alignment horizontal="right"/>
    </xf>
    <xf numFmtId="0" fontId="8" fillId="0" borderId="8" xfId="0" applyFont="1" applyFill="1" applyBorder="1" applyAlignment="1">
      <alignment horizontal="right"/>
    </xf>
    <xf numFmtId="0" fontId="8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2" fontId="8" fillId="0" borderId="1" xfId="0" applyNumberFormat="1" applyFont="1" applyFill="1" applyBorder="1" applyAlignment="1">
      <alignment horizontal="center" vertical="top" wrapText="1"/>
    </xf>
    <xf numFmtId="2" fontId="9" fillId="0" borderId="1" xfId="0" applyNumberFormat="1" applyFont="1" applyFill="1" applyBorder="1" applyAlignment="1">
      <alignment vertical="top"/>
    </xf>
  </cellXfs>
  <cellStyles count="4">
    <cellStyle name="Excel Built-in Normal" xfId="1" xr:uid="{00000000-0005-0000-0000-000000000000}"/>
    <cellStyle name="Normal" xfId="0" builtinId="0"/>
    <cellStyle name="Paprastas_Lapas1" xfId="2" xr:uid="{00000000-0005-0000-0000-000003000000}"/>
    <cellStyle name="TableStyleLight1" xfId="3" xr:uid="{00000000-0005-0000-0000-000004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K29"/>
  <sheetViews>
    <sheetView tabSelected="1" zoomScale="70" zoomScaleNormal="70" workbookViewId="0">
      <selection activeCell="A22" sqref="A22:J22"/>
    </sheetView>
  </sheetViews>
  <sheetFormatPr defaultColWidth="8.81640625" defaultRowHeight="13" outlineLevelRow="2" x14ac:dyDescent="0.35"/>
  <cols>
    <col min="1" max="1" width="11.453125" style="4" bestFit="1" customWidth="1"/>
    <col min="2" max="2" width="24.453125" style="2" bestFit="1" customWidth="1"/>
    <col min="3" max="3" width="37.81640625" style="2" customWidth="1"/>
    <col min="4" max="4" width="27.1796875" style="10" customWidth="1"/>
    <col min="5" max="5" width="37.453125" style="10" customWidth="1"/>
    <col min="6" max="6" width="16.1796875" style="22" bestFit="1" customWidth="1"/>
    <col min="7" max="7" width="14.54296875" style="6" bestFit="1" customWidth="1"/>
    <col min="8" max="8" width="8.7265625" style="8" customWidth="1"/>
    <col min="9" max="9" width="8.7265625" style="1" bestFit="1" customWidth="1"/>
    <col min="10" max="10" width="8.81640625" style="1"/>
    <col min="11" max="11" width="9.36328125" style="1" bestFit="1" customWidth="1"/>
    <col min="12" max="16384" width="8.81640625" style="1"/>
  </cols>
  <sheetData>
    <row r="1" spans="1:11" x14ac:dyDescent="0.35">
      <c r="A1" s="35" t="s">
        <v>32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x14ac:dyDescent="0.35">
      <c r="D2" s="35"/>
      <c r="E2" s="35"/>
      <c r="F2" s="12"/>
    </row>
    <row r="3" spans="1:11" ht="13.5" thickBot="1" x14ac:dyDescent="0.4"/>
    <row r="4" spans="1:11" s="5" customFormat="1" ht="56" x14ac:dyDescent="0.35">
      <c r="A4" s="24" t="s">
        <v>27</v>
      </c>
      <c r="B4" s="25" t="s">
        <v>0</v>
      </c>
      <c r="C4" s="25" t="s">
        <v>1</v>
      </c>
      <c r="D4" s="26" t="s">
        <v>2</v>
      </c>
      <c r="E4" s="27" t="s">
        <v>3</v>
      </c>
      <c r="F4" s="27" t="s">
        <v>28</v>
      </c>
      <c r="G4" s="25" t="s">
        <v>22</v>
      </c>
      <c r="H4" s="28" t="s">
        <v>23</v>
      </c>
      <c r="I4" s="28" t="s">
        <v>24</v>
      </c>
      <c r="J4" s="28" t="s">
        <v>25</v>
      </c>
      <c r="K4" s="29" t="s">
        <v>26</v>
      </c>
    </row>
    <row r="5" spans="1:11" ht="14.5" thickBot="1" x14ac:dyDescent="0.4">
      <c r="A5" s="34">
        <v>1</v>
      </c>
      <c r="B5" s="30">
        <v>2</v>
      </c>
      <c r="C5" s="30">
        <v>3</v>
      </c>
      <c r="D5" s="31">
        <v>4</v>
      </c>
      <c r="E5" s="31">
        <v>5</v>
      </c>
      <c r="F5" s="30">
        <v>6</v>
      </c>
      <c r="G5" s="30">
        <v>7</v>
      </c>
      <c r="H5" s="30">
        <v>8</v>
      </c>
      <c r="I5" s="32">
        <v>9</v>
      </c>
      <c r="J5" s="32">
        <v>10</v>
      </c>
      <c r="K5" s="33">
        <v>11</v>
      </c>
    </row>
    <row r="6" spans="1:11" ht="14" outlineLevel="1" x14ac:dyDescent="0.35">
      <c r="A6" s="14">
        <v>53</v>
      </c>
      <c r="B6" s="36" t="s">
        <v>36</v>
      </c>
      <c r="C6" s="37"/>
      <c r="D6" s="37"/>
      <c r="E6" s="37"/>
      <c r="F6" s="37"/>
      <c r="G6" s="37"/>
      <c r="H6" s="37"/>
      <c r="I6" s="37"/>
      <c r="J6" s="37"/>
      <c r="K6" s="38"/>
    </row>
    <row r="7" spans="1:11" ht="42" outlineLevel="2" x14ac:dyDescent="0.35">
      <c r="A7" s="14">
        <v>53.1</v>
      </c>
      <c r="B7" s="13" t="s">
        <v>4</v>
      </c>
      <c r="C7" s="13" t="s">
        <v>5</v>
      </c>
      <c r="D7" s="18" t="s">
        <v>6</v>
      </c>
      <c r="E7" s="45" t="s">
        <v>7</v>
      </c>
      <c r="F7" s="46"/>
      <c r="G7" s="46"/>
      <c r="H7" s="46"/>
      <c r="I7" s="46"/>
      <c r="J7" s="46"/>
      <c r="K7" s="47"/>
    </row>
    <row r="8" spans="1:11" ht="42" outlineLevel="2" x14ac:dyDescent="0.35">
      <c r="A8" s="20">
        <v>53.2</v>
      </c>
      <c r="B8" s="13" t="s">
        <v>4</v>
      </c>
      <c r="C8" s="13" t="s">
        <v>5</v>
      </c>
      <c r="D8" s="18" t="s">
        <v>6</v>
      </c>
      <c r="E8" s="13" t="s">
        <v>8</v>
      </c>
      <c r="F8" s="23" t="s">
        <v>33</v>
      </c>
      <c r="G8" s="19">
        <v>250</v>
      </c>
      <c r="H8" s="48">
        <v>8</v>
      </c>
      <c r="I8" s="15">
        <v>21</v>
      </c>
      <c r="J8" s="49">
        <f t="shared" ref="J8:J13" si="0">H8*1.21</f>
        <v>9.68</v>
      </c>
      <c r="K8" s="49">
        <f t="shared" ref="K8:K13" si="1">G8*H8</f>
        <v>2000</v>
      </c>
    </row>
    <row r="9" spans="1:11" ht="42" outlineLevel="2" x14ac:dyDescent="0.35">
      <c r="A9" s="20">
        <v>53.3</v>
      </c>
      <c r="B9" s="13" t="s">
        <v>4</v>
      </c>
      <c r="C9" s="13" t="s">
        <v>5</v>
      </c>
      <c r="D9" s="18" t="s">
        <v>6</v>
      </c>
      <c r="E9" s="13" t="s">
        <v>9</v>
      </c>
      <c r="F9" s="23" t="s">
        <v>34</v>
      </c>
      <c r="G9" s="19">
        <v>65</v>
      </c>
      <c r="H9" s="48">
        <v>22</v>
      </c>
      <c r="I9" s="15">
        <v>21</v>
      </c>
      <c r="J9" s="49">
        <f t="shared" si="0"/>
        <v>26.619999999999997</v>
      </c>
      <c r="K9" s="49">
        <f t="shared" si="1"/>
        <v>1430</v>
      </c>
    </row>
    <row r="10" spans="1:11" ht="42" outlineLevel="2" x14ac:dyDescent="0.35">
      <c r="A10" s="14">
        <v>53.4</v>
      </c>
      <c r="B10" s="13" t="s">
        <v>4</v>
      </c>
      <c r="C10" s="13" t="s">
        <v>5</v>
      </c>
      <c r="D10" s="18" t="s">
        <v>6</v>
      </c>
      <c r="E10" s="13" t="s">
        <v>10</v>
      </c>
      <c r="F10" s="23" t="s">
        <v>34</v>
      </c>
      <c r="G10" s="19">
        <v>50</v>
      </c>
      <c r="H10" s="48">
        <v>40</v>
      </c>
      <c r="I10" s="15">
        <v>21</v>
      </c>
      <c r="J10" s="49">
        <f t="shared" si="0"/>
        <v>48.4</v>
      </c>
      <c r="K10" s="49">
        <f t="shared" si="1"/>
        <v>2000</v>
      </c>
    </row>
    <row r="11" spans="1:11" ht="42" outlineLevel="2" x14ac:dyDescent="0.35">
      <c r="A11" s="20">
        <v>53.5</v>
      </c>
      <c r="B11" s="13" t="s">
        <v>4</v>
      </c>
      <c r="C11" s="13" t="s">
        <v>5</v>
      </c>
      <c r="D11" s="18" t="s">
        <v>6</v>
      </c>
      <c r="E11" s="13" t="s">
        <v>11</v>
      </c>
      <c r="F11" s="23" t="s">
        <v>33</v>
      </c>
      <c r="G11" s="19">
        <v>15</v>
      </c>
      <c r="H11" s="48">
        <v>22</v>
      </c>
      <c r="I11" s="15">
        <v>21</v>
      </c>
      <c r="J11" s="49">
        <f t="shared" si="0"/>
        <v>26.619999999999997</v>
      </c>
      <c r="K11" s="49">
        <f t="shared" si="1"/>
        <v>330</v>
      </c>
    </row>
    <row r="12" spans="1:11" ht="56" outlineLevel="2" x14ac:dyDescent="0.35">
      <c r="A12" s="20">
        <v>53.6</v>
      </c>
      <c r="B12" s="13" t="s">
        <v>4</v>
      </c>
      <c r="C12" s="13" t="s">
        <v>5</v>
      </c>
      <c r="D12" s="18" t="s">
        <v>6</v>
      </c>
      <c r="E12" s="13" t="s">
        <v>13</v>
      </c>
      <c r="F12" s="23" t="s">
        <v>33</v>
      </c>
      <c r="G12" s="19">
        <v>120</v>
      </c>
      <c r="H12" s="48">
        <v>36</v>
      </c>
      <c r="I12" s="15">
        <v>21</v>
      </c>
      <c r="J12" s="49">
        <f t="shared" si="0"/>
        <v>43.56</v>
      </c>
      <c r="K12" s="49">
        <f t="shared" si="1"/>
        <v>4320</v>
      </c>
    </row>
    <row r="13" spans="1:11" ht="42" outlineLevel="2" x14ac:dyDescent="0.35">
      <c r="A13" s="14">
        <v>53.7</v>
      </c>
      <c r="B13" s="13" t="s">
        <v>4</v>
      </c>
      <c r="C13" s="13" t="s">
        <v>5</v>
      </c>
      <c r="D13" s="18" t="s">
        <v>6</v>
      </c>
      <c r="E13" s="13" t="s">
        <v>12</v>
      </c>
      <c r="F13" s="23" t="s">
        <v>33</v>
      </c>
      <c r="G13" s="19">
        <v>40</v>
      </c>
      <c r="H13" s="48">
        <v>16</v>
      </c>
      <c r="I13" s="15">
        <v>21</v>
      </c>
      <c r="J13" s="49">
        <f t="shared" si="0"/>
        <v>19.36</v>
      </c>
      <c r="K13" s="49">
        <f t="shared" si="1"/>
        <v>640</v>
      </c>
    </row>
    <row r="14" spans="1:11" ht="42" outlineLevel="2" x14ac:dyDescent="0.35">
      <c r="A14" s="20">
        <v>53.8</v>
      </c>
      <c r="B14" s="13" t="s">
        <v>4</v>
      </c>
      <c r="C14" s="13" t="s">
        <v>5</v>
      </c>
      <c r="D14" s="18" t="s">
        <v>6</v>
      </c>
      <c r="E14" s="45" t="s">
        <v>14</v>
      </c>
      <c r="F14" s="46"/>
      <c r="G14" s="46"/>
      <c r="H14" s="46"/>
      <c r="I14" s="46"/>
      <c r="J14" s="46"/>
      <c r="K14" s="47"/>
    </row>
    <row r="15" spans="1:11" ht="42" outlineLevel="2" x14ac:dyDescent="0.35">
      <c r="A15" s="20">
        <v>53.9</v>
      </c>
      <c r="B15" s="13" t="s">
        <v>4</v>
      </c>
      <c r="C15" s="13" t="s">
        <v>5</v>
      </c>
      <c r="D15" s="18" t="s">
        <v>6</v>
      </c>
      <c r="E15" s="13" t="s">
        <v>15</v>
      </c>
      <c r="F15" s="23" t="s">
        <v>33</v>
      </c>
      <c r="G15" s="19">
        <v>120</v>
      </c>
      <c r="H15" s="48">
        <v>110</v>
      </c>
      <c r="I15" s="15">
        <v>21</v>
      </c>
      <c r="J15" s="49">
        <f t="shared" ref="J15:J21" si="2">H15*1.21</f>
        <v>133.1</v>
      </c>
      <c r="K15" s="49">
        <f t="shared" ref="K15:K21" si="3">G15*H15</f>
        <v>13200</v>
      </c>
    </row>
    <row r="16" spans="1:11" ht="42" outlineLevel="2" x14ac:dyDescent="0.35">
      <c r="A16" s="21">
        <v>53.1</v>
      </c>
      <c r="B16" s="13" t="s">
        <v>4</v>
      </c>
      <c r="C16" s="13" t="s">
        <v>5</v>
      </c>
      <c r="D16" s="18" t="s">
        <v>6</v>
      </c>
      <c r="E16" s="13" t="s">
        <v>16</v>
      </c>
      <c r="F16" s="23" t="s">
        <v>33</v>
      </c>
      <c r="G16" s="19">
        <v>50</v>
      </c>
      <c r="H16" s="48">
        <v>110</v>
      </c>
      <c r="I16" s="15">
        <v>21</v>
      </c>
      <c r="J16" s="49">
        <f t="shared" si="2"/>
        <v>133.1</v>
      </c>
      <c r="K16" s="49">
        <f t="shared" si="3"/>
        <v>5500</v>
      </c>
    </row>
    <row r="17" spans="1:11" ht="42" outlineLevel="2" x14ac:dyDescent="0.35">
      <c r="A17" s="21">
        <v>53.11</v>
      </c>
      <c r="B17" s="13" t="s">
        <v>4</v>
      </c>
      <c r="C17" s="13" t="s">
        <v>5</v>
      </c>
      <c r="D17" s="18" t="s">
        <v>6</v>
      </c>
      <c r="E17" s="13" t="s">
        <v>17</v>
      </c>
      <c r="F17" s="23" t="s">
        <v>33</v>
      </c>
      <c r="G17" s="19">
        <v>25</v>
      </c>
      <c r="H17" s="48">
        <v>186</v>
      </c>
      <c r="I17" s="15">
        <v>21</v>
      </c>
      <c r="J17" s="49">
        <f t="shared" si="2"/>
        <v>225.06</v>
      </c>
      <c r="K17" s="49">
        <f t="shared" si="3"/>
        <v>4650</v>
      </c>
    </row>
    <row r="18" spans="1:11" ht="42" outlineLevel="2" x14ac:dyDescent="0.35">
      <c r="A18" s="21">
        <v>53.12</v>
      </c>
      <c r="B18" s="13" t="s">
        <v>4</v>
      </c>
      <c r="C18" s="13" t="s">
        <v>5</v>
      </c>
      <c r="D18" s="18" t="s">
        <v>6</v>
      </c>
      <c r="E18" s="13" t="s">
        <v>18</v>
      </c>
      <c r="F18" s="23" t="s">
        <v>33</v>
      </c>
      <c r="G18" s="19">
        <v>100</v>
      </c>
      <c r="H18" s="48">
        <v>116</v>
      </c>
      <c r="I18" s="15">
        <v>21</v>
      </c>
      <c r="J18" s="49">
        <f t="shared" si="2"/>
        <v>140.35999999999999</v>
      </c>
      <c r="K18" s="49">
        <f t="shared" si="3"/>
        <v>11600</v>
      </c>
    </row>
    <row r="19" spans="1:11" ht="42" outlineLevel="2" x14ac:dyDescent="0.35">
      <c r="A19" s="21">
        <v>53.13</v>
      </c>
      <c r="B19" s="13" t="s">
        <v>4</v>
      </c>
      <c r="C19" s="13" t="s">
        <v>5</v>
      </c>
      <c r="D19" s="18" t="s">
        <v>6</v>
      </c>
      <c r="E19" s="13" t="s">
        <v>19</v>
      </c>
      <c r="F19" s="23" t="s">
        <v>33</v>
      </c>
      <c r="G19" s="19">
        <v>25</v>
      </c>
      <c r="H19" s="48">
        <v>450</v>
      </c>
      <c r="I19" s="15">
        <v>21</v>
      </c>
      <c r="J19" s="49">
        <f t="shared" si="2"/>
        <v>544.5</v>
      </c>
      <c r="K19" s="49">
        <f t="shared" si="3"/>
        <v>11250</v>
      </c>
    </row>
    <row r="20" spans="1:11" ht="56" outlineLevel="2" x14ac:dyDescent="0.35">
      <c r="A20" s="21">
        <v>53.14</v>
      </c>
      <c r="B20" s="13" t="s">
        <v>4</v>
      </c>
      <c r="C20" s="13" t="s">
        <v>5</v>
      </c>
      <c r="D20" s="18" t="s">
        <v>6</v>
      </c>
      <c r="E20" s="13" t="s">
        <v>20</v>
      </c>
      <c r="F20" s="23" t="s">
        <v>33</v>
      </c>
      <c r="G20" s="19">
        <v>150</v>
      </c>
      <c r="H20" s="48">
        <v>270</v>
      </c>
      <c r="I20" s="15">
        <v>21</v>
      </c>
      <c r="J20" s="49">
        <f t="shared" si="2"/>
        <v>326.7</v>
      </c>
      <c r="K20" s="49">
        <f t="shared" si="3"/>
        <v>40500</v>
      </c>
    </row>
    <row r="21" spans="1:11" ht="42" outlineLevel="2" x14ac:dyDescent="0.35">
      <c r="A21" s="21">
        <v>53.15</v>
      </c>
      <c r="B21" s="13" t="s">
        <v>4</v>
      </c>
      <c r="C21" s="13" t="s">
        <v>5</v>
      </c>
      <c r="D21" s="18" t="s">
        <v>6</v>
      </c>
      <c r="E21" s="13" t="s">
        <v>21</v>
      </c>
      <c r="F21" s="23" t="s">
        <v>33</v>
      </c>
      <c r="G21" s="19">
        <v>90</v>
      </c>
      <c r="H21" s="48">
        <v>126</v>
      </c>
      <c r="I21" s="15">
        <v>21</v>
      </c>
      <c r="J21" s="49">
        <f t="shared" si="2"/>
        <v>152.46</v>
      </c>
      <c r="K21" s="49">
        <f t="shared" si="3"/>
        <v>11340</v>
      </c>
    </row>
    <row r="22" spans="1:11" ht="14" outlineLevel="2" x14ac:dyDescent="0.3">
      <c r="A22" s="39" t="s">
        <v>29</v>
      </c>
      <c r="B22" s="40"/>
      <c r="C22" s="40"/>
      <c r="D22" s="40"/>
      <c r="E22" s="40"/>
      <c r="F22" s="40"/>
      <c r="G22" s="40"/>
      <c r="H22" s="40"/>
      <c r="I22" s="40"/>
      <c r="J22" s="40"/>
      <c r="K22" s="16">
        <f>SUM(K7:K21)</f>
        <v>108760</v>
      </c>
    </row>
    <row r="23" spans="1:11" ht="14" outlineLevel="2" x14ac:dyDescent="0.3">
      <c r="A23" s="41" t="s">
        <v>30</v>
      </c>
      <c r="B23" s="42"/>
      <c r="C23" s="42"/>
      <c r="D23" s="42"/>
      <c r="E23" s="42"/>
      <c r="F23" s="42"/>
      <c r="G23" s="42"/>
      <c r="H23" s="42"/>
      <c r="I23" s="42"/>
      <c r="J23" s="42"/>
      <c r="K23" s="16">
        <f>K22*0.21</f>
        <v>22839.599999999999</v>
      </c>
    </row>
    <row r="24" spans="1:11" ht="14.5" outlineLevel="2" thickBot="1" x14ac:dyDescent="0.35">
      <c r="A24" s="43" t="s">
        <v>31</v>
      </c>
      <c r="B24" s="44"/>
      <c r="C24" s="44"/>
      <c r="D24" s="44"/>
      <c r="E24" s="44"/>
      <c r="F24" s="44"/>
      <c r="G24" s="44"/>
      <c r="H24" s="44"/>
      <c r="I24" s="44"/>
      <c r="J24" s="44"/>
      <c r="K24" s="17">
        <f>K22+K23</f>
        <v>131599.6</v>
      </c>
    </row>
    <row r="29" spans="1:11" x14ac:dyDescent="0.35">
      <c r="C29" s="3"/>
      <c r="D29" s="11"/>
      <c r="E29" s="11"/>
      <c r="F29" s="4"/>
      <c r="G29" s="7"/>
      <c r="H29" s="9"/>
    </row>
  </sheetData>
  <autoFilter ref="A4:G29" xr:uid="{00000000-0009-0000-0000-000000000000}">
    <sortState xmlns:xlrd2="http://schemas.microsoft.com/office/spreadsheetml/2017/richdata2" ref="A5:K29">
      <sortCondition ref="B4:B5"/>
    </sortState>
  </autoFilter>
  <mergeCells count="8">
    <mergeCell ref="A24:J24"/>
    <mergeCell ref="E7:K7"/>
    <mergeCell ref="E14:K14"/>
    <mergeCell ref="A1:K1"/>
    <mergeCell ref="D2:E2"/>
    <mergeCell ref="B6:K6"/>
    <mergeCell ref="A22:J22"/>
    <mergeCell ref="A23:J23"/>
  </mergeCells>
  <pageMargins left="0.25" right="0.25" top="0.75" bottom="0.75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H3:I21"/>
  <sheetViews>
    <sheetView workbookViewId="0">
      <selection activeCell="I21" sqref="I21"/>
    </sheetView>
  </sheetViews>
  <sheetFormatPr defaultRowHeight="14.5" x14ac:dyDescent="0.35"/>
  <sheetData>
    <row r="3" spans="8:9" x14ac:dyDescent="0.35">
      <c r="H3" t="s">
        <v>35</v>
      </c>
      <c r="I3" t="s">
        <v>35</v>
      </c>
    </row>
    <row r="4" spans="8:9" x14ac:dyDescent="0.35">
      <c r="H4" s="23" t="s">
        <v>33</v>
      </c>
      <c r="I4" s="19">
        <v>120</v>
      </c>
    </row>
    <row r="5" spans="8:9" x14ac:dyDescent="0.35">
      <c r="H5" s="23" t="s">
        <v>33</v>
      </c>
      <c r="I5" s="19">
        <v>50</v>
      </c>
    </row>
    <row r="6" spans="8:9" x14ac:dyDescent="0.35">
      <c r="H6" s="23" t="s">
        <v>33</v>
      </c>
      <c r="I6" s="19">
        <v>25</v>
      </c>
    </row>
    <row r="7" spans="8:9" x14ac:dyDescent="0.35">
      <c r="H7" s="23" t="s">
        <v>33</v>
      </c>
      <c r="I7" s="19">
        <v>100</v>
      </c>
    </row>
    <row r="8" spans="8:9" x14ac:dyDescent="0.35">
      <c r="H8" s="23" t="s">
        <v>33</v>
      </c>
      <c r="I8" s="19">
        <v>25</v>
      </c>
    </row>
    <row r="9" spans="8:9" x14ac:dyDescent="0.35">
      <c r="H9" s="23" t="s">
        <v>33</v>
      </c>
      <c r="I9" s="19">
        <v>150</v>
      </c>
    </row>
    <row r="10" spans="8:9" x14ac:dyDescent="0.35">
      <c r="H10" s="23" t="s">
        <v>33</v>
      </c>
      <c r="I10" s="19">
        <v>90</v>
      </c>
    </row>
    <row r="11" spans="8:9" x14ac:dyDescent="0.35">
      <c r="H11" s="23" t="s">
        <v>33</v>
      </c>
      <c r="I11" s="19">
        <v>250</v>
      </c>
    </row>
    <row r="12" spans="8:9" hidden="1" x14ac:dyDescent="0.35">
      <c r="H12" s="23" t="s">
        <v>34</v>
      </c>
      <c r="I12" s="19">
        <v>65</v>
      </c>
    </row>
    <row r="13" spans="8:9" hidden="1" x14ac:dyDescent="0.35">
      <c r="H13" s="23" t="s">
        <v>34</v>
      </c>
      <c r="I13" s="19">
        <v>50</v>
      </c>
    </row>
    <row r="14" spans="8:9" x14ac:dyDescent="0.35">
      <c r="H14" s="23" t="s">
        <v>33</v>
      </c>
      <c r="I14" s="19">
        <v>15</v>
      </c>
    </row>
    <row r="15" spans="8:9" x14ac:dyDescent="0.35">
      <c r="H15" s="23" t="s">
        <v>33</v>
      </c>
      <c r="I15" s="19">
        <v>120</v>
      </c>
    </row>
    <row r="16" spans="8:9" x14ac:dyDescent="0.35">
      <c r="H16" s="23" t="s">
        <v>33</v>
      </c>
      <c r="I16" s="19">
        <v>40</v>
      </c>
    </row>
    <row r="17" spans="8:9" hidden="1" x14ac:dyDescent="0.35">
      <c r="H17" s="23"/>
      <c r="I17" s="19"/>
    </row>
    <row r="18" spans="8:9" hidden="1" x14ac:dyDescent="0.35">
      <c r="H18" s="23"/>
      <c r="I18" s="19"/>
    </row>
    <row r="19" spans="8:9" hidden="1" x14ac:dyDescent="0.35">
      <c r="H19" s="23"/>
      <c r="I19" s="19"/>
    </row>
    <row r="20" spans="8:9" hidden="1" x14ac:dyDescent="0.35">
      <c r="H20" s="23"/>
      <c r="I20" s="19"/>
    </row>
    <row r="21" spans="8:9" x14ac:dyDescent="0.35">
      <c r="I21">
        <f>SUBTOTAL(9,I4:I20)</f>
        <v>985</v>
      </c>
    </row>
  </sheetData>
  <autoFilter ref="H3:I20" xr:uid="{00000000-0009-0000-0000-000001000000}">
    <filterColumn colId="0">
      <filters>
        <filter val="Vnt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pagal gamintoja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EGLE</cp:lastModifiedBy>
  <cp:lastPrinted>2020-07-23T06:16:03Z</cp:lastPrinted>
  <dcterms:created xsi:type="dcterms:W3CDTF">2019-09-30T06:30:44Z</dcterms:created>
  <dcterms:modified xsi:type="dcterms:W3CDTF">2020-07-23T06:16:09Z</dcterms:modified>
</cp:coreProperties>
</file>