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NijoleR\Desktop\"/>
    </mc:Choice>
  </mc:AlternateContent>
  <xr:revisionPtr revIDLastSave="0" documentId="13_ncr:1_{11DAB251-E502-49A3-A68B-2F5C279DB6A5}" xr6:coauthVersionLast="47" xr6:coauthVersionMax="47" xr10:uidLastSave="{00000000-0000-0000-0000-000000000000}"/>
  <bookViews>
    <workbookView xWindow="28680" yWindow="-120" windowWidth="29040" windowHeight="15720" tabRatio="1000" xr2:uid="{00000000-000D-0000-FFFF-FFFF00000000}"/>
  </bookViews>
  <sheets>
    <sheet name="santrauka" sheetId="23" r:id="rId1"/>
    <sheet name="S_1.1" sheetId="2" r:id="rId2"/>
    <sheet name="S_1.1.1" sheetId="11" r:id="rId3"/>
    <sheet name="S_1.2" sheetId="3" r:id="rId4"/>
    <sheet name="S_1.3" sheetId="4" r:id="rId5"/>
    <sheet name="S_1.3.1" sheetId="12" r:id="rId6"/>
    <sheet name="S_1.4" sheetId="5" r:id="rId7"/>
    <sheet name="S_1.4.1" sheetId="13" r:id="rId8"/>
    <sheet name="S_1.5" sheetId="6" r:id="rId9"/>
    <sheet name="S_1.5.1" sheetId="14" r:id="rId10"/>
    <sheet name="S_1.6" sheetId="7" r:id="rId11"/>
    <sheet name="S_1.6.1" sheetId="15" r:id="rId12"/>
    <sheet name="S_1.7" sheetId="8" r:id="rId13"/>
    <sheet name="S_ 5207 K 1.8" sheetId="9" r:id="rId14"/>
    <sheet name="S_5207 D_1.9" sheetId="10" r:id="rId15"/>
    <sheet name="MS_2.1" sheetId="16" r:id="rId16"/>
    <sheet name="SK_3.1" sheetId="17" r:id="rId17"/>
    <sheet name="E01_4.1" sheetId="18" r:id="rId18"/>
  </sheets>
  <definedNames>
    <definedName name="_GoBack" localSheetId="17">'E01_4.1'!#REF!</definedName>
    <definedName name="_GoBack" localSheetId="15">'MS_2.1'!#REF!</definedName>
    <definedName name="_GoBack" localSheetId="16">'SK_3.1'!#REF!</definedName>
    <definedName name="_xlnm.Print_Area" localSheetId="17">'E01_4.1'!$A$1:$E$45</definedName>
    <definedName name="_xlnm.Print_Area" localSheetId="15">'MS_2.1'!$A$1:$E$59</definedName>
    <definedName name="_xlnm.Print_Area" localSheetId="13">'S_ 5207 K 1.8'!$A$1:$E$115</definedName>
    <definedName name="_xlnm.Print_Area" localSheetId="1">'S_1.1'!$A$1:$E$157</definedName>
    <definedName name="_xlnm.Print_Area" localSheetId="2">'S_1.1.1'!$A$1:$E$37</definedName>
    <definedName name="_xlnm.Print_Area" localSheetId="3">'S_1.2'!$A$1:$E$135</definedName>
    <definedName name="_xlnm.Print_Area" localSheetId="4">'S_1.3'!$A$1:$E$134</definedName>
    <definedName name="_xlnm.Print_Area" localSheetId="5">'S_1.3.1'!$A$1:$E$26</definedName>
    <definedName name="_xlnm.Print_Area" localSheetId="6">'S_1.4'!$A$1:$E$183</definedName>
    <definedName name="_xlnm.Print_Area" localSheetId="7">'S_1.4.1'!$A$1:$E$39</definedName>
    <definedName name="_xlnm.Print_Area" localSheetId="8">'S_1.5'!$A$1:$E$111</definedName>
    <definedName name="_xlnm.Print_Area" localSheetId="9">'S_1.5.1'!$A$1:$E$30</definedName>
    <definedName name="_xlnm.Print_Area" localSheetId="10">'S_1.6'!$A$1:$E$123</definedName>
    <definedName name="_xlnm.Print_Area" localSheetId="11">'S_1.6.1'!$A$1:$E$24</definedName>
    <definedName name="_xlnm.Print_Area" localSheetId="12">'S_1.7'!$A$1:$E$206</definedName>
    <definedName name="_xlnm.Print_Area" localSheetId="14">'S_5207 D_1.9'!$A$1:$E$101</definedName>
    <definedName name="_xlnm.Print_Area" localSheetId="16">'SK_3.1'!$A$1:$E$68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8" l="1"/>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100" i="10"/>
  <c r="G99" i="10"/>
  <c r="G98" i="10"/>
  <c r="G97" i="10"/>
  <c r="G96" i="10"/>
  <c r="G95" i="10"/>
  <c r="G94" i="10"/>
  <c r="G93" i="10"/>
  <c r="G92" i="10"/>
  <c r="G91" i="10"/>
  <c r="G90" i="10"/>
  <c r="G89" i="10"/>
  <c r="G88" i="10"/>
  <c r="G87" i="10"/>
  <c r="I87" i="10" s="1"/>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114" i="9"/>
  <c r="I114" i="9" s="1"/>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205" i="8"/>
  <c r="G204" i="8"/>
  <c r="G203" i="8"/>
  <c r="G202" i="8"/>
  <c r="G201" i="8"/>
  <c r="G200" i="8"/>
  <c r="G199" i="8"/>
  <c r="G198" i="8"/>
  <c r="G197" i="8"/>
  <c r="G196" i="8"/>
  <c r="G195" i="8"/>
  <c r="G194" i="8"/>
  <c r="G193" i="8"/>
  <c r="G192" i="8"/>
  <c r="G191" i="8"/>
  <c r="G190" i="8"/>
  <c r="G189" i="8"/>
  <c r="G188" i="8"/>
  <c r="G187" i="8"/>
  <c r="G186" i="8"/>
  <c r="G185" i="8"/>
  <c r="G184" i="8"/>
  <c r="G183" i="8"/>
  <c r="G182" i="8"/>
  <c r="G181" i="8"/>
  <c r="G180" i="8"/>
  <c r="G179" i="8"/>
  <c r="G178" i="8"/>
  <c r="G177" i="8"/>
  <c r="G176" i="8"/>
  <c r="G175" i="8"/>
  <c r="G174" i="8"/>
  <c r="G173" i="8"/>
  <c r="G172" i="8"/>
  <c r="G171" i="8"/>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24" i="15"/>
  <c r="G23" i="15"/>
  <c r="G22" i="15"/>
  <c r="G21" i="15"/>
  <c r="G20" i="15"/>
  <c r="G19" i="15"/>
  <c r="G18" i="15"/>
  <c r="G17" i="15"/>
  <c r="G16" i="15"/>
  <c r="G15" i="15"/>
  <c r="G14" i="15"/>
  <c r="G13" i="15"/>
  <c r="G12" i="15"/>
  <c r="G11" i="15"/>
  <c r="G10" i="15"/>
  <c r="G9" i="15"/>
  <c r="G8" i="15"/>
  <c r="G7" i="15"/>
  <c r="G6" i="15"/>
  <c r="G5" i="15"/>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110" i="6"/>
  <c r="I110" i="6" s="1"/>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27" i="12"/>
  <c r="G26" i="12"/>
  <c r="G25" i="12"/>
  <c r="G24" i="12"/>
  <c r="G23" i="12"/>
  <c r="G22" i="12"/>
  <c r="G21" i="12"/>
  <c r="G20" i="12"/>
  <c r="G19" i="12"/>
  <c r="G18" i="12"/>
  <c r="G17" i="12"/>
  <c r="G16" i="12"/>
  <c r="G15" i="12"/>
  <c r="G14" i="12"/>
  <c r="G13" i="12"/>
  <c r="G12" i="12"/>
  <c r="G11" i="12"/>
  <c r="G10" i="12"/>
  <c r="G9" i="12"/>
  <c r="G8" i="12"/>
  <c r="G7" i="12"/>
  <c r="G6" i="12"/>
  <c r="G5" i="12"/>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I133" i="4" l="1"/>
  <c r="I33" i="10"/>
  <c r="I87" i="7"/>
  <c r="I142" i="2"/>
  <c r="I122" i="7"/>
  <c r="I45" i="18"/>
  <c r="G46" i="18"/>
  <c r="C20" i="23" s="1"/>
  <c r="G69" i="17"/>
  <c r="C19" i="23" s="1"/>
  <c r="G60" i="16"/>
  <c r="C18" i="23" s="1"/>
  <c r="I93" i="10"/>
  <c r="I98" i="10"/>
  <c r="I86" i="10"/>
  <c r="I31" i="10"/>
  <c r="I69" i="10"/>
  <c r="I13" i="10"/>
  <c r="I26" i="10"/>
  <c r="I100" i="10"/>
  <c r="I24" i="9"/>
  <c r="I42" i="9"/>
  <c r="I113" i="9"/>
  <c r="I97" i="9"/>
  <c r="I108" i="9"/>
  <c r="I29" i="9"/>
  <c r="I82" i="9"/>
  <c r="I94" i="9"/>
  <c r="I101" i="9"/>
  <c r="G115" i="9"/>
  <c r="C16" i="23" s="1"/>
  <c r="I202" i="8"/>
  <c r="I182" i="8"/>
  <c r="I52" i="8"/>
  <c r="I175" i="8"/>
  <c r="I195" i="8"/>
  <c r="I205" i="8"/>
  <c r="I28" i="8"/>
  <c r="I69" i="8"/>
  <c r="I46" i="8"/>
  <c r="I153" i="8"/>
  <c r="I187" i="8"/>
  <c r="G25" i="15"/>
  <c r="C14" i="23" s="1"/>
  <c r="I24" i="15"/>
  <c r="I120" i="7"/>
  <c r="I108" i="7"/>
  <c r="I114" i="7"/>
  <c r="I46" i="7"/>
  <c r="I63" i="7"/>
  <c r="I23" i="7"/>
  <c r="I81" i="7"/>
  <c r="I96" i="7"/>
  <c r="I99" i="7"/>
  <c r="I30" i="14"/>
  <c r="G31" i="14"/>
  <c r="C12" i="23" s="1"/>
  <c r="I47" i="6"/>
  <c r="I104" i="6"/>
  <c r="I64" i="6"/>
  <c r="I82" i="6"/>
  <c r="I109" i="6"/>
  <c r="I91" i="6"/>
  <c r="I94" i="6"/>
  <c r="I29" i="6"/>
  <c r="I98" i="6"/>
  <c r="I39" i="13"/>
  <c r="G40" i="13"/>
  <c r="C10" i="23" s="1"/>
  <c r="I141" i="5"/>
  <c r="I148" i="5"/>
  <c r="I157" i="5"/>
  <c r="I54" i="5"/>
  <c r="I73" i="5"/>
  <c r="I183" i="5"/>
  <c r="I123" i="5"/>
  <c r="I164" i="5"/>
  <c r="I129" i="5"/>
  <c r="G184" i="5"/>
  <c r="C9" i="23" s="1"/>
  <c r="I175" i="5"/>
  <c r="G28" i="12"/>
  <c r="C8" i="23" s="1"/>
  <c r="I27" i="12"/>
  <c r="I98" i="4"/>
  <c r="I43" i="4"/>
  <c r="I80" i="4"/>
  <c r="I86" i="4"/>
  <c r="I131" i="4"/>
  <c r="I107" i="4"/>
  <c r="I121" i="4"/>
  <c r="G134" i="4"/>
  <c r="C7" i="23" s="1"/>
  <c r="I114" i="4"/>
  <c r="I62" i="4"/>
  <c r="I95" i="4"/>
  <c r="I132" i="3"/>
  <c r="I135" i="3"/>
  <c r="I37" i="3"/>
  <c r="I44" i="3"/>
  <c r="I110" i="3"/>
  <c r="G136" i="3"/>
  <c r="C6" i="23" s="1"/>
  <c r="I122" i="3"/>
  <c r="I94" i="3"/>
  <c r="I105" i="3"/>
  <c r="I115" i="3"/>
  <c r="I22" i="3"/>
  <c r="G38" i="11"/>
  <c r="C5" i="23" s="1"/>
  <c r="I37" i="11"/>
  <c r="I34" i="11"/>
  <c r="I68" i="2"/>
  <c r="I150" i="2"/>
  <c r="I157" i="2"/>
  <c r="I135" i="2"/>
  <c r="I38" i="2"/>
  <c r="I61" i="2"/>
  <c r="I124" i="2"/>
  <c r="G158" i="2"/>
  <c r="C4" i="23" s="1"/>
  <c r="I90" i="2"/>
  <c r="I108" i="2"/>
  <c r="I114" i="2"/>
  <c r="I128" i="2"/>
  <c r="I36" i="13"/>
  <c r="G123" i="7"/>
  <c r="C13" i="23" s="1"/>
  <c r="G101" i="10"/>
  <c r="C17" i="23" s="1"/>
  <c r="I59" i="16"/>
  <c r="G111" i="6"/>
  <c r="C11" i="23" s="1"/>
  <c r="I68" i="17"/>
  <c r="I26" i="18"/>
  <c r="I30" i="5"/>
  <c r="G206" i="8"/>
  <c r="C15" i="23" s="1"/>
  <c r="I13" i="9"/>
  <c r="I25" i="4"/>
  <c r="C25" i="23" l="1"/>
</calcChain>
</file>

<file path=xl/sharedStrings.xml><?xml version="1.0" encoding="utf-8"?>
<sst xmlns="http://schemas.openxmlformats.org/spreadsheetml/2006/main" count="6426" uniqueCount="941">
  <si>
    <t>Magistralinio kelio A14 Vilnius–Utena ruožo nuo 21,50 iki 28,40 km rekonstravimo techninis darbo projektas</t>
  </si>
  <si>
    <t>DARBŲ KIEKIŲ ŽINIARAŠČIŲ SANTRAUKA</t>
  </si>
  <si>
    <t>Darbų kiekių žin. nr.</t>
  </si>
  <si>
    <t>Žiniaraščio pavadinimas</t>
  </si>
  <si>
    <t>Vertė, EUR be PVM</t>
  </si>
  <si>
    <t>1.1</t>
  </si>
  <si>
    <t>Susiekimo dalis Unik Nr. 4400-6076-9626</t>
  </si>
  <si>
    <t>1.1.1</t>
  </si>
  <si>
    <t>Susiekimo dalis Unik Nr. 4400-6076-9626 (vandens pralaidos)</t>
  </si>
  <si>
    <t>1.2</t>
  </si>
  <si>
    <t>Susiekimo dalis Unik Nr. 4400-6076-9664</t>
  </si>
  <si>
    <t>1.3</t>
  </si>
  <si>
    <t>Susiekimo dalis Unik Nr. 4400-6076-9680</t>
  </si>
  <si>
    <t>1.3.1</t>
  </si>
  <si>
    <t>Susiekimo dalis Unik Nr. 4400-6076-9680 (vandens pralaidos)</t>
  </si>
  <si>
    <t>1.4</t>
  </si>
  <si>
    <t>Susiekimo dalis Unik Nr. 4400-6076-9691</t>
  </si>
  <si>
    <t>1.4.1</t>
  </si>
  <si>
    <t>Susiekimo dalis Unik Nr. 4400-6076-9691 (vandens pralaidos)</t>
  </si>
  <si>
    <t>1.5</t>
  </si>
  <si>
    <t>Susiekimo dalis Unik Nr. 4400-6089-1554</t>
  </si>
  <si>
    <t>1.5.1</t>
  </si>
  <si>
    <t>Susiekimo dalis Unik Nr. 4400-6089-1554 (vandens pralaidos)</t>
  </si>
  <si>
    <t>1.6</t>
  </si>
  <si>
    <t>Susiekimo dalis Unik Nr. 4400-6089-1565</t>
  </si>
  <si>
    <t>1.6.1</t>
  </si>
  <si>
    <t>Susiekimo dalis Unik Nr. 4400-6089-1565 (vandens pralaidos)</t>
  </si>
  <si>
    <t>1.7</t>
  </si>
  <si>
    <t>Susiekimo dalis Unik Nr. 4400-6089-1576</t>
  </si>
  <si>
    <t>1.8</t>
  </si>
  <si>
    <t>Susiekimo dalis Unik Nr. 4400-4258-8721</t>
  </si>
  <si>
    <t>1.9</t>
  </si>
  <si>
    <t>Susiekimo dalis Unik Nr. 4400-4247-4308</t>
  </si>
  <si>
    <t>2.1</t>
  </si>
  <si>
    <t>Melioracijos dalis</t>
  </si>
  <si>
    <t>3.1</t>
  </si>
  <si>
    <t>Konstrukcijų dalis</t>
  </si>
  <si>
    <t>4.1</t>
  </si>
  <si>
    <t>Elektrotechnikos (apšvietimo) dalis</t>
  </si>
  <si>
    <t>5.1*</t>
  </si>
  <si>
    <t>Elektrotechnikos (ESO iškėlimo) dalis Unik Nr. 4400-6076-9691*</t>
  </si>
  <si>
    <t>5.2*</t>
  </si>
  <si>
    <t>Elektrotechnikos (ESO iškėlimo) dalis Unik Nr. 4400-6089-1565*</t>
  </si>
  <si>
    <t>5.3*</t>
  </si>
  <si>
    <t>Elektrotechnikos (ESO iškėlimo) dalis Unik Nr. 4400-6089-1576*</t>
  </si>
  <si>
    <t>6.1*</t>
  </si>
  <si>
    <t>Elektrotechnikos (ESO prisijungimo) dalis*</t>
  </si>
  <si>
    <t>Vertės į pasiūlymo formą</t>
  </si>
  <si>
    <t>Iš viso žiniaraščiuose (Eur be PVM):</t>
  </si>
  <si>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2.*-dėl AB „ESO“ priklausančių tinklų:*- Rangovas savo pasiūlyme turi įsivertinti  eilutėje nurodytą sumą. Rangovas pasirašęs sutartį su AB Via Lietuva dėl kelio rekonstravimo/remonto, turės sudaryti sutartį su AB „ESO“ dėl jiems priklausančių tinklų pertvarkymo. AB Via Lietuva Rangovui už AB „ESO“ priklausančių tinklų pertvarkymą apmokės už faktiškai atliktus darbus.  </t>
  </si>
  <si>
    <t>Žiniaraščio priedas</t>
  </si>
  <si>
    <r>
      <rPr>
        <b/>
        <sz val="11"/>
        <rFont val="Times New Roman"/>
        <family val="1"/>
        <charset val="186"/>
      </rPr>
      <t>Grįžtamosios medžiagos</t>
    </r>
    <r>
      <rPr>
        <sz val="11"/>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</si>
  <si>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1"/>
        <rFont val="Times New Roman"/>
        <family val="1"/>
        <charset val="186"/>
      </rPr>
      <t>Statybinės atliekos</t>
    </r>
    <r>
      <rPr>
        <sz val="11"/>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</si>
  <si>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 Valstybinės reikšmės magistralinio kelio Vilnius - Utena Nr. A14 ruožo nuo 21,5 km iki 28,4 km rekonstravimas. Unik Nr. 4400-6076-9626. Statinio ribos ties 21,452-22,800 km</t>
  </si>
  <si>
    <t>DARBŲ KIEKIŲ ŽINIARAŠTIS NR. 1.1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</si>
  <si>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</si>
  <si>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</si>
  <si>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</si>
  <si>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</si>
  <si>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</si>
  <si>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</si>
  <si>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</si>
  <si>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</si>
  <si>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Geodezinis trasos nužymėjimas</t>
  </si>
  <si>
    <t>km</t>
  </si>
  <si>
    <t>Kietų veislių iki 16 cm skersmens medžių ir kelmų pašalinimas</t>
  </si>
  <si>
    <t>vnt.</t>
  </si>
  <si>
    <t>Kietų veislių nuo 17 cm iki 24 cm skersmens medžių ir kelmų pašalinimas</t>
  </si>
  <si>
    <t>Kietų veislių nuo 32 cm skersmens medžių ir kelmų pašalinimas</t>
  </si>
  <si>
    <t>Medžių kamienų sandėliavimas ir apskaitymas statybvietėje</t>
  </si>
  <si>
    <t>Pašalintų kelmų išvežimas rangovo pasirinktu atstumu ir utilizavimas</t>
  </si>
  <si>
    <t>Krūmų kirtimas, smulkinimas ir išvežimas rangovo pasirinktu atstumu</t>
  </si>
  <si>
    <t>ha</t>
  </si>
  <si>
    <t>Vidutinio tankumo medyno kirtimas, kelmų šalinimas ir utilizavimas, medžių kamienų sandėliavimas ir apskaitymas statybvietėje</t>
  </si>
  <si>
    <t>m²</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</si>
  <si>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</si>
  <si>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kompl.</t>
  </si>
  <si>
    <t>1.10</t>
  </si>
  <si>
    <t>Betono plokščių dangos hvid=0,20 m ardymas ir išvežimas utilizavimui rangovo pasirinktu atstumu</t>
  </si>
  <si>
    <t>1.11</t>
  </si>
  <si>
    <t xml:space="preserve">Demontuotos betono dangos sutrupinimas iki 0/32 arba 0/45 fr. ir panaudojimas kelio dangos projektinėje konstrukcijoje arba demontuotų plokščių išvežimas į rangovo pasirinktą utilizavimo vietą </t>
  </si>
  <si>
    <t>t</t>
  </si>
  <si>
    <t>1.12</t>
  </si>
  <si>
    <t xml:space="preserve">Asfaltbetonio dangos hvid=0,138 m frezavimas, pakrovimas ir išvežimas į sandėliavimo aikštelę antriniam panaudojimui rangovo pasirinktu atstumu  </t>
  </si>
  <si>
    <t>1.13</t>
  </si>
  <si>
    <t>Asfaltbetonio danga (grįžtamoji medžiaga ne mažiau kaip 9,58 Eur/m3)</t>
  </si>
  <si>
    <t>m³</t>
  </si>
  <si>
    <t>1.14</t>
  </si>
  <si>
    <t>Dolomito skaldos hvid=0,17 m ardymas ir sandėliavimas vietoje</t>
  </si>
  <si>
    <t>1.15</t>
  </si>
  <si>
    <t>Dolomito skalda (grįžtamoji medžiaga ne mažiau kaip 7,5 Eur/m3)</t>
  </si>
  <si>
    <t>1.16</t>
  </si>
  <si>
    <t xml:space="preserve">Skaldos ir smėlio pagrindų hvid=0,12 m ardymas ir išvežimas utilizavimui rangovo pasirinktu atstumu </t>
  </si>
  <si>
    <t>1.17</t>
  </si>
  <si>
    <t xml:space="preserve">Cementu stabilizuoto grunto hvid=0,28 m ardymas ir išvežimas utilizavimui rangovo pasirinktu atstumu </t>
  </si>
  <si>
    <t>1.18</t>
  </si>
  <si>
    <t xml:space="preserve">Esamų betoninių plytelių / trinkelių hvid=0,06 m išardymas ir išvežimas utilizavimui rangovo pasirinktu atstumu </t>
  </si>
  <si>
    <t>1.19</t>
  </si>
  <si>
    <t xml:space="preserve">Esamų kelio bordiūrų išardymas ir išvežimas utilizavimui rangovo pasirinktu atstumu </t>
  </si>
  <si>
    <t>m</t>
  </si>
  <si>
    <t>1.20</t>
  </si>
  <si>
    <t xml:space="preserve">Esamų vejos bordiūrų išardymas ir išvežimas utilizavimui rangovo pasirinktu atstumu </t>
  </si>
  <si>
    <t>1.21</t>
  </si>
  <si>
    <t xml:space="preserve">Vienstiebių kelio ženklų atramų išardymas ir išvežimas į Statytojo nurodytą sandėliavimo vietą </t>
  </si>
  <si>
    <t>1.22</t>
  </si>
  <si>
    <t xml:space="preserve">Skydų nuėmimas nuo vienstiebių atramų ir išvežimas į Statytojo nurodytą sandėliavimo vietą  </t>
  </si>
  <si>
    <t>1.23</t>
  </si>
  <si>
    <t xml:space="preserve">Dvistiebių kelio ženklų atramų išardymas ir išvežimas į Statytojo nurodytą sandėliavimo vietą  </t>
  </si>
  <si>
    <t>1.24</t>
  </si>
  <si>
    <t xml:space="preserve">Skydų nuėmimas nuo dvistiebių atramų ir išvežimas į Statytojo nurodytą sandėliavimo vietą  </t>
  </si>
  <si>
    <t>1.25</t>
  </si>
  <si>
    <t xml:space="preserve">Keturstiebių kelio ženklų atramų išardymas ir išvežimas į Statytojo nurodytą sandėliavimo vietą </t>
  </si>
  <si>
    <t>1.26</t>
  </si>
  <si>
    <t xml:space="preserve">Skydų nuėmimas nuo keturstiebių atramų ir išvežimas į Statytojo nurodytą sandėliavimo vietą </t>
  </si>
  <si>
    <t>1.27</t>
  </si>
  <si>
    <t xml:space="preserve">Suoliukų išardymas ir išvežimas utilizavimui rangovo pasirinktu atstumu </t>
  </si>
  <si>
    <t>1.28</t>
  </si>
  <si>
    <t xml:space="preserve">Stalų išardymas ir išvežimas utilizavimui rangovo pasirinktu atstumu </t>
  </si>
  <si>
    <t>1.29</t>
  </si>
  <si>
    <t xml:space="preserve">Šiukšliadėžių išardymas ir išvežimas utilizavimui rangovo pasirinktu atstumu </t>
  </si>
  <si>
    <t>1.30</t>
  </si>
  <si>
    <t xml:space="preserve">Esamų apsauginių kelio atitvarų išardymas ir išvežimas į Statytojo nurodytą sandėliavimo vietą </t>
  </si>
  <si>
    <t>1.31</t>
  </si>
  <si>
    <t xml:space="preserve">Tvoros išardymas ir išvežimas į Statytojo nurodytą sandėliavimo vietą </t>
  </si>
  <si>
    <t>1.32</t>
  </si>
  <si>
    <t xml:space="preserve">Signalinių stulpelių ardymas ir išvežimas utilizavimui rangovo pasirinktu atstumu </t>
  </si>
  <si>
    <t>1.33</t>
  </si>
  <si>
    <t xml:space="preserve">Esamų betoninių latakų su betono pagrindu ardymas </t>
  </si>
  <si>
    <t>1.34</t>
  </si>
  <si>
    <t>Esamo horizontalaus ženklinimo pašalinimas neapgadinant asfaltbetonio dangos</t>
  </si>
  <si>
    <t>Iš viso skyriuje 1, 
Eur be PVM</t>
  </si>
  <si>
    <t>2. Žemės sankasa</t>
  </si>
  <si>
    <t xml:space="preserve">Dirvožemio pašalinimas, išvežimas į laikiną sandėliavimo aikštelę rangovo pasirinktu atstumu  </t>
  </si>
  <si>
    <r>
      <t>m</t>
    </r>
    <r>
      <rPr>
        <vertAlign val="superscript"/>
        <sz val="11"/>
        <color theme="1"/>
        <rFont val="Times New Roman"/>
        <family val="1"/>
        <charset val="186"/>
      </rPr>
      <t>3</t>
    </r>
  </si>
  <si>
    <t>2.2</t>
  </si>
  <si>
    <t>Dirvožemio atvežimas iš laikinos sandėliavimo aikštelės šlaitų, griovio dugno tvirtinimui</t>
  </si>
  <si>
    <t>2.3</t>
  </si>
  <si>
    <t xml:space="preserve">Dirvožemio pašalinimas ir išvežimas rangovo pasirinktu atstumu (perteklinio) </t>
  </si>
  <si>
    <t>2.4</t>
  </si>
  <si>
    <t xml:space="preserve">Grunto kasimas, pakrovimas ir išvežimas rangovo pasirinktu atstumu į sandėliavimo aikštelę </t>
  </si>
  <si>
    <t>2.5</t>
  </si>
  <si>
    <t xml:space="preserve">Grunto kasimas, žemės sankasos įrengimas iškasant pakopas h(min)=0,60 m, pakrovimas ir išvežimas rangovo pasirinktu atstumu (perteklinio) </t>
  </si>
  <si>
    <t>2.6</t>
  </si>
  <si>
    <t xml:space="preserve">Grunto kasimas, pakrovimas ir išvežimas rangovo pasirinktu atstumu (perteklinio) </t>
  </si>
  <si>
    <t>2.7</t>
  </si>
  <si>
    <t>Žemės sankasos įrengimas, supilant pakopas h(min)=0,60 m, panaudojant esamą gruntą iš iškasų</t>
  </si>
  <si>
    <t>2.8</t>
  </si>
  <si>
    <t xml:space="preserve">Žemės sankasos planiravimas ir tankinimas mechanizuotu būdu (h=0,30m) </t>
  </si>
  <si>
    <t>2.9</t>
  </si>
  <si>
    <t xml:space="preserve">Žemės sankasos planiravimas ir tankinimas rankiniu būdu (h=0,30m) </t>
  </si>
  <si>
    <t>2.10</t>
  </si>
  <si>
    <t>Šlaitų ir griovio dugno planiravimas mechanizuotu būdu</t>
  </si>
  <si>
    <t>2.11</t>
  </si>
  <si>
    <t>Šlaitų ir griovio dugno planiravimas rankiniu būdu</t>
  </si>
  <si>
    <t>2.12</t>
  </si>
  <si>
    <t>Šlaitų ir jų prieigų padengimas dirvožemio sluoksniu ir apsėjimas veja, h=0,06 m</t>
  </si>
  <si>
    <t>2.13</t>
  </si>
  <si>
    <t>Griovių tvirtinimas žvyru fr. 16/32</t>
  </si>
  <si>
    <t>2.14</t>
  </si>
  <si>
    <t>Griovių tvirtinimas skalda fr. 22/56</t>
  </si>
  <si>
    <t>2.15</t>
  </si>
  <si>
    <t>Griovių tvirtinimas įrengiant betoninius latakus 400x500x240 ant betono pagrindo (0,15 m)</t>
  </si>
  <si>
    <t>2.16</t>
  </si>
  <si>
    <t>Griovių tvirtinimas įrengiant akmenų grindinį (18-36 aukščio akmenys įplukti į betoną h = 0,20 m)</t>
  </si>
  <si>
    <t>2.17</t>
  </si>
  <si>
    <t>Šlaitų ir griovio dugno tvirtinimas plokštėmis 490x490x80 mm (tarpus užpildant betonu)</t>
  </si>
  <si>
    <t>2.18</t>
  </si>
  <si>
    <t>Betonas C30/37-XC4-XF4 šlaitų ir griovio dugno tvirtinimui</t>
  </si>
  <si>
    <t>2.19</t>
  </si>
  <si>
    <t>Atskiriamųjų geosintetinių medžiagų įrengimas (pateikiamas stiprinimo plotas neįvertinant užleidimų)</t>
  </si>
  <si>
    <t>2.20</t>
  </si>
  <si>
    <t>Armuojančių geosintetinių medžiagų įrengimas (pateikiamas stiprinimo plotas neįvertinant užleidimų)</t>
  </si>
  <si>
    <t>2.21</t>
  </si>
  <si>
    <t>Grunto kasimas, pakrovimas ir išvežimas rangovo pasirinktu atstumu (perteklinio)</t>
  </si>
  <si>
    <t>2.22</t>
  </si>
  <si>
    <r>
      <t>Apsauginio šalčiui atsparaus sluoksnio įrengimas ant geosintetinių medžiagų (k</t>
    </r>
    <r>
      <rPr>
        <vertAlign val="subscript"/>
        <sz val="11"/>
        <color indexed="8"/>
        <rFont val="Times New Roman"/>
        <family val="1"/>
        <charset val="186"/>
      </rPr>
      <t>10</t>
    </r>
    <r>
      <rPr>
        <sz val="11"/>
        <color indexed="8"/>
        <rFont val="Times New Roman"/>
        <family val="1"/>
        <charset val="186"/>
      </rPr>
      <t>≥1,5·10</t>
    </r>
    <r>
      <rPr>
        <vertAlign val="superscript"/>
        <sz val="11"/>
        <color indexed="8"/>
        <rFont val="Times New Roman"/>
        <family val="1"/>
        <charset val="186"/>
      </rPr>
      <t>-5</t>
    </r>
    <r>
      <rPr>
        <sz val="11"/>
        <color indexed="8"/>
        <rFont val="Times New Roman"/>
        <family val="1"/>
        <charset val="186"/>
      </rPr>
      <t xml:space="preserve">) (h=0,25m) </t>
    </r>
  </si>
  <si>
    <t>2.23</t>
  </si>
  <si>
    <t xml:space="preserve">Gruntų sustiprinimas (GS) (h=0,30m) </t>
  </si>
  <si>
    <t>Iš viso skyriuje 2, 
Eur be PVM</t>
  </si>
  <si>
    <t>3. Drenažo įrengimas</t>
  </si>
  <si>
    <t>Plastikinių drenažo apžiūros šulinėlių, d315 mm skersmens, su ketiniais apvaliais d315 mm skersmens (d400 apkrovos klasės) dangčiais tiekimas, sumontavimas, išbandymas ir pridavimas užsakovui h=2,0m</t>
  </si>
  <si>
    <t>3.2</t>
  </si>
  <si>
    <t>Drenažo žiočių įrengimas</t>
  </si>
  <si>
    <t>3.3</t>
  </si>
  <si>
    <t>3.4</t>
  </si>
  <si>
    <t>Geotekstilė drenažui 100 g/m²</t>
  </si>
  <si>
    <t>3.5</t>
  </si>
  <si>
    <t>Skaldelė drenažui 5/8</t>
  </si>
  <si>
    <t>3.6</t>
  </si>
  <si>
    <t>Skaldelė drenažui 11/16</t>
  </si>
  <si>
    <t>3.7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</si>
  <si>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virš drenažo</t>
    </r>
  </si>
  <si>
    <t>Iš viso skyriuje 3, 
Eur be PVM</t>
  </si>
  <si>
    <t>4. Vandens nuleidimas</t>
  </si>
  <si>
    <t>Kvadratinės grotelės D400 apkrovos klasės, d315 skersmens ir jų įrengimas</t>
  </si>
  <si>
    <t>4.2</t>
  </si>
  <si>
    <t xml:space="preserve">Savitakinio nuotakyno iš PVC N klasės vamzdžių DN 200 mm, su visomis reikalingomis jungtimis bei atramomis tiekimas, montavimas žemėje, pajungimas į šulinius. </t>
  </si>
  <si>
    <t>4.3</t>
  </si>
  <si>
    <t>Mechanizuotas tranšėjų iki 2,50 m gylio kasimas ir iškasto grunto laikinas sandėliavimas</t>
  </si>
  <si>
    <t>4.4</t>
  </si>
  <si>
    <t>Galutinis tranšėjos užpylimas panaudojant iškastą gruntą</t>
  </si>
  <si>
    <t>4.5</t>
  </si>
  <si>
    <t>Naujų plastikinių lietaus surinkimo šulinėlių, d315 mm skersmens, iki 2,50 m gylio, su visomis jungtimis bei atramomis tiekimas, sumontavimas, išbandymas.</t>
  </si>
  <si>
    <t>4.6</t>
  </si>
  <si>
    <t>Mechanizuotas duobių iki 2,50 m gylio kasimas ir iškasto grunto laikinas sandėliavimas, bei galutinis užpylimas</t>
  </si>
  <si>
    <t>4.7</t>
  </si>
  <si>
    <t>Smėlis pagrindui</t>
  </si>
  <si>
    <t>4.8</t>
  </si>
  <si>
    <t>Smėlis pirminiam ir šoniniam užpylimui, įskaitant sutankinimą</t>
  </si>
  <si>
    <t>4.9</t>
  </si>
  <si>
    <t>4.10</t>
  </si>
  <si>
    <t>Vandens nuvedimo įrenginių praplovimas be dezinfekavimo.</t>
  </si>
  <si>
    <t>4.11</t>
  </si>
  <si>
    <t>Vandens nuvedimo įrenginių hidraulinis bandymas</t>
  </si>
  <si>
    <t>4.12</t>
  </si>
  <si>
    <t>Betoninių latakų 400x500x240 įrengimas su betono pagrindu (h = 0,3) m projektiniuose šlaituose ties paviršinio vandens nuotakyno ištekėjimo antgaliu</t>
  </si>
  <si>
    <t>4.13</t>
  </si>
  <si>
    <t>Daubos planiravimas ir tankinimas</t>
  </si>
  <si>
    <t>4.14</t>
  </si>
  <si>
    <t>Daubos tvirtinimas žvyru fr. 16/32 h=15 cm</t>
  </si>
  <si>
    <t>4.15</t>
  </si>
  <si>
    <t>Daubos tvirtinimas 16-36 akmenų grindiniu įpluktų į C20/25 h=20 cm betono pagrindą, tarpus užpildant skalda</t>
  </si>
  <si>
    <t>4.16</t>
  </si>
  <si>
    <t>PP d400 pralaidų įrengimas (2 vnt.)</t>
  </si>
  <si>
    <t>4.17</t>
  </si>
  <si>
    <t>PP d600 pralaidų įrengimas (1 vnt.)</t>
  </si>
  <si>
    <t>4.18</t>
  </si>
  <si>
    <t>Smėlio pagrindo fr. 0/2 įrengimas h=15 cm</t>
  </si>
  <si>
    <t>4.19</t>
  </si>
  <si>
    <t>Pralaidų antgalių įrengimas d400 pralaidoms</t>
  </si>
  <si>
    <t>4.20</t>
  </si>
  <si>
    <t>Pralaidų antgalių įrengimas d600 pralaidoms</t>
  </si>
  <si>
    <t>4.21</t>
  </si>
  <si>
    <t>Geotekstilės įrengimas neįvertiant persidengimų</t>
  </si>
  <si>
    <t>4.22</t>
  </si>
  <si>
    <t>Pralaidos užpilimas ŽG, ŽP, ŽB, SB, SG, SP, ŽD, ŽM, SD, SM gruntais</t>
  </si>
  <si>
    <t>Iš viso skyriuje 4, 
Eur be PVM</t>
  </si>
  <si>
    <t>5. Kelio dangos konstrukcijos (I dangos konstrukcijos variantas)</t>
  </si>
  <si>
    <t>5.1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</si>
  <si>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(h≥0,48 m)</t>
    </r>
  </si>
  <si>
    <t>Pastaba: Teikėjas pildo pasirinktinai I arba II dangos konstrukcijos variantą</t>
  </si>
  <si>
    <t>5.2</t>
  </si>
  <si>
    <t>Skaldos pagrindo sluoksnio įrengimas (h=0,20 m)</t>
  </si>
  <si>
    <t>5.3</t>
  </si>
  <si>
    <t>Asfalto pagrindo sluoksnio įrengimas AC 22 PS (h = 0,10 m)</t>
  </si>
  <si>
    <t>5.4</t>
  </si>
  <si>
    <t>5.5</t>
  </si>
  <si>
    <t>Asfalto apatinio sluoksnio įrengimas AC 16 AS (h = 0,08 m)</t>
  </si>
  <si>
    <t>5.6</t>
  </si>
  <si>
    <t>5.7</t>
  </si>
  <si>
    <t>Asfalto viršutinio sluoksnio įrengimas SMA 8 S (h = 0,04 m)</t>
  </si>
  <si>
    <t>5.8</t>
  </si>
  <si>
    <r>
      <t>Paviršiaus šiurkštinimas 1/3 frakcijos skaldyta mineralinė medžiaga – 0,5–1,0 kg/m</t>
    </r>
    <r>
      <rPr>
        <vertAlign val="superscript"/>
        <sz val="11"/>
        <rFont val="Times New Roman"/>
        <family val="1"/>
        <charset val="186"/>
      </rPr>
      <t>2</t>
    </r>
  </si>
  <si>
    <t>5.9</t>
  </si>
  <si>
    <t>ŽG, ŽP, ŽB, SB, SG, SP, ŽD, ŽM, SD, SM grunto įrengimas dangos konstrukcijose</t>
  </si>
  <si>
    <t>5. Kelio dangos konstrukcijos (II dangos konstrukcijos variantas)</t>
  </si>
  <si>
    <t>Šalčiui nejautrių medžiagų sluoksnio įrengimas (h≥0,38 m)</t>
  </si>
  <si>
    <t>Skaldos pagrindo sluoksnio įrengimas (h=0,30 m)</t>
  </si>
  <si>
    <t>Iš viso skyriuje 5, 
Eur be PVM</t>
  </si>
  <si>
    <t>6. Nuovažos
 (I dangos konstrukcijos variantas)</t>
  </si>
  <si>
    <t>6.1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</si>
  <si>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t>
    </r>
    <r>
      <rPr>
        <vertAlign val="subscript"/>
        <sz val="11"/>
        <rFont val="Times New Roman"/>
        <family val="1"/>
        <charset val="186"/>
      </rPr>
      <t>min</t>
    </r>
    <r>
      <rPr>
        <sz val="11"/>
        <rFont val="Times New Roman"/>
        <family val="1"/>
        <charset val="186"/>
      </rPr>
      <t xml:space="preserve"> = 0,94 m)</t>
    </r>
  </si>
  <si>
    <t>6.2</t>
  </si>
  <si>
    <t>6.3</t>
  </si>
  <si>
    <t>Asfalto pagrindo dangos sluoksnio įrengimas AC 16 PD (h = 0,06 m)</t>
  </si>
  <si>
    <t>6. Nuovažos
 (II dangos konstrukcijos variantas)</t>
  </si>
  <si>
    <r>
      <t>Šalčiui nejautrių medžiagų sluoksnio įrengimas (h</t>
    </r>
    <r>
      <rPr>
        <vertAlign val="subscript"/>
        <sz val="11"/>
        <rFont val="Times New Roman"/>
        <family val="1"/>
        <charset val="186"/>
      </rPr>
      <t>min</t>
    </r>
    <r>
      <rPr>
        <sz val="11"/>
        <rFont val="Times New Roman"/>
        <family val="1"/>
        <charset val="186"/>
      </rPr>
      <t xml:space="preserve"> = 0,94 m)</t>
    </r>
  </si>
  <si>
    <t>Iš viso skyriuje 6, 
Eur be PVM</t>
  </si>
  <si>
    <t>7. Betoninių, granitinių bordiūrų įrengimas ir kiti darbai</t>
  </si>
  <si>
    <t>7.8</t>
  </si>
  <si>
    <t>Betoninių kelio bordiūrų ant betono pagrindo įrengimas 220/150/1000 (su 0,03m peraukštėjimu kelkraščiuose)</t>
  </si>
  <si>
    <t>Siūlių pagruntavimas karštu asfaltui markei aitinkamu bitumu, m, h = 0,04 m,</t>
  </si>
  <si>
    <t>Siūlių pagruntavimas karštu asfaltui markei aitinkamu bitumu, m, h = 0,08 m,</t>
  </si>
  <si>
    <t>Siūlių pagruntavimas karštu asfaltui markei aitinkamu bitumu, m, h = 0,10 m,</t>
  </si>
  <si>
    <t>Siūlių pagruntavimas karštu asfaltui markei aitinkamu bitumu, m, h = 0,14 m,</t>
  </si>
  <si>
    <t>Sandarinimo juostos prie bordiūrų įrengimas h=4cm, b=1cm</t>
  </si>
  <si>
    <t>Gruntavimas prieš sandarinimo juostos įrengimą (gruntas tinkantis juostai)</t>
  </si>
  <si>
    <t>Kelkraščio viršutinio sluoksnio įrengimas (h = 0,08 m)</t>
  </si>
  <si>
    <t>Kelkraščio apatinio sluoksnio įrengimas (h = 0,08 m)</t>
  </si>
  <si>
    <t>Asfalto armavimo tinklo su stiklo pluoštu įrengimas</t>
  </si>
  <si>
    <t>Iš viso skyriuje 7, 
Eur be PVM</t>
  </si>
  <si>
    <t>8. Kelio apstatymas ir saugaus eismo organizavimas (atitvarai, tvorelės)</t>
  </si>
  <si>
    <t>8.1</t>
  </si>
  <si>
    <t>Apsauginių kelio atitvarų sistemos įrengimas N2, W2, A (kelkraščiuose)</t>
  </si>
  <si>
    <t>8.2</t>
  </si>
  <si>
    <t>Galinių apsauginių kelio atitvarų sistemos įrengimas N2, W2, A (kelkraščiuose)</t>
  </si>
  <si>
    <t>8.3</t>
  </si>
  <si>
    <t>8.4</t>
  </si>
  <si>
    <t>Iš viso skyriuje 8, 
Eur be PVM</t>
  </si>
  <si>
    <t>9. Aplinkosauginės priemonės</t>
  </si>
  <si>
    <t>9.1</t>
  </si>
  <si>
    <t>Tinklo metalinės tvoros 270/32/15 su visais reikalingais stulpais: paramų stulpais, įkalamais tiesiais ankeriais stulpams, įkalamais kryžminiais ankeriais stulpams, tvoros tinklo tvirtinimo grunte smeigėmis, tinklo jungimo/įtempimo junginiu, įrengimas, h≥2,50 m</t>
  </si>
  <si>
    <t>9.2</t>
  </si>
  <si>
    <t>9.3</t>
  </si>
  <si>
    <t>9.4</t>
  </si>
  <si>
    <t>9.5</t>
  </si>
  <si>
    <t>Vienkrypčiai vartai laukiniams gyvūnams ir jų įrengimas, h≥2,20 m</t>
  </si>
  <si>
    <t>9.6</t>
  </si>
  <si>
    <t xml:space="preserve">Apsauginių kelio atitvarų sistemos įrengimas N2, W2, A </t>
  </si>
  <si>
    <t>9.7</t>
  </si>
  <si>
    <t>Galinių apsauginių kelio atitvarų komponentai</t>
  </si>
  <si>
    <t>Iš viso skyriuje 9, 
Eur be PVM</t>
  </si>
  <si>
    <t>10. Kelio apstatymas ir saugaus eismo organizavimas (kelio ženklai)</t>
  </si>
  <si>
    <t>10.1</t>
  </si>
  <si>
    <t>A grupės signalinių stulpelių įrengimas</t>
  </si>
  <si>
    <t>10.2</t>
  </si>
  <si>
    <t>B grupės signalinių stulpelių įrengimas</t>
  </si>
  <si>
    <t>10.3</t>
  </si>
  <si>
    <t>Kelio ženklų metalinių 76,1 mm skersmens (sienelės storis 2,9 mm, h=4,00) atramų pastatymas</t>
  </si>
  <si>
    <t>10.4</t>
  </si>
  <si>
    <t>Kelio ženklų metalinių 76,1 mm skersmens (sienelės storis 2,9 mm, h=4,00) vamzdžio ilgis</t>
  </si>
  <si>
    <t>10.5</t>
  </si>
  <si>
    <t>Kelio ženklų skydų montavimas ant vienstiebių atramų</t>
  </si>
  <si>
    <t>10.6</t>
  </si>
  <si>
    <t>Kelio ženklų skydų montavimas ant keturstiebių atramų</t>
  </si>
  <si>
    <t>10.7</t>
  </si>
  <si>
    <t>Kelio ženklų skydų plotas</t>
  </si>
  <si>
    <t>Iš viso skyriuje 10, 
Eur be PVM</t>
  </si>
  <si>
    <t>11. Kelio apstatymas ir saugaus eismo organizavimas (horizontalusis ženklinimas)</t>
  </si>
  <si>
    <t>11.1</t>
  </si>
  <si>
    <t>Horizontalus kelio ženklinimas termoplastiku, Nr. 1.1 (polimerinėmis medžiagomis su stiklo rutuliukais) (b=0,12 m)</t>
  </si>
  <si>
    <t>11.2</t>
  </si>
  <si>
    <t>Horizontalus kelio ženklinimas termoplastiku (frezuota triukšmo juosta) Nr. 1.1 (polimerinėmis medžiagomis su stiklo rutuliukais) (b=0,12 m)</t>
  </si>
  <si>
    <t>11.3</t>
  </si>
  <si>
    <t>Horizontalus kelio ženklinimas termoplastiku, Nr. 1.5 (polimerinėmis medžiagomis su stiklo rutuliukais) (3,0 x 9,0) (b=0,12 m)</t>
  </si>
  <si>
    <t>11.4</t>
  </si>
  <si>
    <t>Horizontalus kelio ženklinimas termoplastiku, Nr. 1.7 (polimerinėmis medžiagomis su stiklo rutuliukais) (1,0 x 1,0)</t>
  </si>
  <si>
    <t>11.5</t>
  </si>
  <si>
    <t>Horizontalus kelio ženklinimas termoplastiku, Nr. 1.8 (polimerinėmis medžiagomis su stiklo rutuliukais) (1,0 x 3,0)  (b=0,25 m)</t>
  </si>
  <si>
    <t>11.6</t>
  </si>
  <si>
    <t>Horizontalus kelio ženklinimas termoplastiku, Nr. 1.12 (polimerinėmis medžiagomis su stiklo rutuliukais) (trikampiai)</t>
  </si>
  <si>
    <t>11.7</t>
  </si>
  <si>
    <t>Horizontalus kelio ženklinimas termoplastiku, Nr. 1.15.1 (polimerinėmis medžiagomis su stiklo rutuliukais) (retai užbrūkšniuotas plotas)</t>
  </si>
  <si>
    <t>11.8</t>
  </si>
  <si>
    <t>Horizontalus kelio ženklinimas termoplastiku, Nr. 1.17 (polimerinėmis medžiagomis su stiklo rutuliukais) (rodyklės su lenktu kotu)</t>
  </si>
  <si>
    <t>Iš viso skyriuje 11, 
Eur be PVM</t>
  </si>
  <si>
    <t>12. Kiti darbai</t>
  </si>
  <si>
    <t>12.1</t>
  </si>
  <si>
    <t>Dangos įrengimas iš žvyro dangos 0/32 (h=0,1m)</t>
  </si>
  <si>
    <r>
      <t>m</t>
    </r>
    <r>
      <rPr>
        <vertAlign val="superscript"/>
        <sz val="11"/>
        <rFont val="Times New Roman"/>
        <family val="1"/>
        <charset val="186"/>
      </rPr>
      <t>3</t>
    </r>
  </si>
  <si>
    <t>12.2</t>
  </si>
  <si>
    <t>Skaldos pagrindo sluoksnio įrengimas ties garso barjeru (h=0,20 m)</t>
  </si>
  <si>
    <t>12.3</t>
  </si>
  <si>
    <t>Papildomo apsauginio šalčiui atsparaus sluoksnio (k10≥1,5·10-5) įrengimas ties garso barjeru</t>
  </si>
  <si>
    <t>12.4</t>
  </si>
  <si>
    <t>Kelkraščio viršutinio sluoksnio įrengimas ties garso barjeru (h = 0,075 m)</t>
  </si>
  <si>
    <t>12.5</t>
  </si>
  <si>
    <t>Kelkraščio apatinio sluoksnio įrengimas ties garso barjeru (h = 0,075 m)</t>
  </si>
  <si>
    <t>12.6</t>
  </si>
  <si>
    <t>Apsaugos nuo akinimo sistemos įrengimas ant kelio atitvarų (žalios spalvos)</t>
  </si>
  <si>
    <t>12.7</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</si>
  <si>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</si>
  <si>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12, 
Eur be PVM</t>
  </si>
  <si>
    <t>IŠ VISO ŽINIARAŠTYJE 1.1, EUR BE PVM</t>
  </si>
  <si>
    <t>DARBŲ KIEKIŲ ŽINIARAŠTIS NR. 1.1.1 – KELIO ELEMENTŲ DETALIZUOTAS ŽINIARAŠTIS</t>
  </si>
  <si>
    <t>Pralaidų įrengimas</t>
  </si>
  <si>
    <t>Grunto iškasimas išvežant iki 50 km (1% rankiniu būdu)</t>
  </si>
  <si>
    <t>Sankasai tinkamo biraus grunto iškasimas ir sandėliavimas statybvietėje</t>
  </si>
  <si>
    <t>Grunto supylimas ir sutankinimas naudojant esamą sankasai tinkantį gruntą</t>
  </si>
  <si>
    <t>Molinio grunto supylimas vagos užtvenkimui</t>
  </si>
  <si>
    <t>Esamų gelžbetoninių pralaidų ardymas, išvežimas ir utilizavimas</t>
  </si>
  <si>
    <t>Plieninių gofruotų 1,0 m skersmens skerspjūvio vandens pralaidų įrengimas (vamzdžius jungiant apkabomis)</t>
  </si>
  <si>
    <t>Gelžbetoninių 1,2 m skersmens skerspjūvio vandens pralaidų įrengimas kontroliuojamo gręžimo būdu</t>
  </si>
  <si>
    <t>Surenkamųjų atraminių, portalinių, sparninių ir atraminių blokų montavimas iš  C30/37-XC4-XF4 klasės betono</t>
  </si>
  <si>
    <t>kg</t>
  </si>
  <si>
    <t>Gelžbetoninių gaminių paviršių, esančių sąlytyje su gruntu, padengimas teptine hidroizoliacija (2 sluoksniais)</t>
  </si>
  <si>
    <t>Filtruojančia neaustine geotekstile, apvyniojama aplink pralaidos vamzdį ir aplink pralaidos užpilo gruntą padengiamas plotas</t>
  </si>
  <si>
    <t>Filtruojančia neaustine geotekstile apvyniojama aplink apkabas padengiamas plotas</t>
  </si>
  <si>
    <t>Filtruojančia neaustine geotekstile šalčiui atspariam pagrindui padengiamas plotas</t>
  </si>
  <si>
    <t>Geomembrana padengiamas plotas</t>
  </si>
  <si>
    <t>Pagrindo iš šalčiui atsparaus grunto įrengimas</t>
  </si>
  <si>
    <t>Skaldos pagrindo surenkamiems gaminiams įrengimas h=10cm fr. 22/32</t>
  </si>
  <si>
    <t>Smėlio pagrindo fr.0/2 pralaidoms įrengimas</t>
  </si>
  <si>
    <t>Tarpo tarp surenkamų gaminių ir vamzdžių užpildymas C30/37-XF4-XC4 klasės betonu</t>
  </si>
  <si>
    <t>Pralaidų užpylimas smulkiagrūdžiais, vidutiniagrūdžiais,  stambiagrūdžiais smėlio ir žvyro mišiniais, ir grunto sutankinimas</t>
  </si>
  <si>
    <t>Skaldos pagrindo įrengimas h=10cm fr. 22/32</t>
  </si>
  <si>
    <t>Skaldos pagrindo įrengimas h=30cm fr. 22/32</t>
  </si>
  <si>
    <t>Tašelių, impregnuotų antiseptiku, montavimas</t>
  </si>
  <si>
    <t>Armatūros tinklų montavimas ir sudėjimas į projektinę padėtį 200x200 ∅6mm</t>
  </si>
  <si>
    <t>Pralaidos antgalių betonavimas C30/37-XF4-XC4 h=10cm</t>
  </si>
  <si>
    <t>Vagos ir šlaitų tvirtinimas betonu C30/37-XF4-XC4 h=10cm</t>
  </si>
  <si>
    <t>Vagos tvirtinimas betonu C30/37-XF4-XC4 h=12cm</t>
  </si>
  <si>
    <t>Vagos tvirtinimas betonu C30/37-XF4-XC4 h=20cm</t>
  </si>
  <si>
    <t>Esamos pralaidos užpildymas betonu</t>
  </si>
  <si>
    <t>Vagos tvirtinimas skalda fr. 22/32, h=15cm</t>
  </si>
  <si>
    <t>Laikinos gofruotos PP Ø800 pralaidos įrengimas, vamzdžius jungiant movomis</t>
  </si>
  <si>
    <t>Triukšmo užtvaros</t>
  </si>
  <si>
    <t>Triukšmo užtvaros sisitemos su gelžbetoniniais parapetiniais atitvarais įrengimas metrais ir triukšmą slopinančių elementų plotas</t>
  </si>
  <si>
    <t>Kontroliniai triukšmo lygio matavimai gyvenamųjų pastatų aplinkoje</t>
  </si>
  <si>
    <t>vnt</t>
  </si>
  <si>
    <t>IŠ VISO ŽINIARAŠTYJE 1.1.1, EUR BE PVM</t>
  </si>
  <si>
    <t>2. Valstybinės reikšmės magistralinio kelio Vilnius - Utena Nr. A14 ruožo nuo 21,5 km iki 28,4 km rekonstravimas. Unik Nr. 4400-6076-9664. Statinio ribos ties 22,800-23,060 km</t>
  </si>
  <si>
    <t>DARBŲ KIEKIŲ ŽINIARAŠTIS NR. 1.2 – SUSISIEKIMO DALIS</t>
  </si>
  <si>
    <t xml:space="preserve">Betono plokščių dangos hvid=0,20 m ardymas </t>
  </si>
  <si>
    <t>Asfaltbetonio dangos hvid=0,075 m frezavimas arba išlaužimas ir sandėliavimas vietoje</t>
  </si>
  <si>
    <r>
      <t>Asfaltbetonio danga (grįžtamoji medžiaga ne mažiau kaip 9,58 Eur/m</t>
    </r>
    <r>
      <rPr>
        <vertAlign val="superscript"/>
        <sz val="11"/>
        <rFont val="Times New Roman"/>
        <family val="1"/>
        <charset val="186"/>
      </rPr>
      <t>3</t>
    </r>
    <r>
      <rPr>
        <sz val="11"/>
        <rFont val="Times New Roman"/>
        <family val="1"/>
        <charset val="186"/>
      </rPr>
      <t>)</t>
    </r>
  </si>
  <si>
    <t xml:space="preserve">Naudoto asfalto granulių pakrovimas ir išvežimas į sandėliavimo aikštelę antriniam panaudojimui rangovo pasirinktu atstumu </t>
  </si>
  <si>
    <t>Dolomito skaldos hvid=0,14 m ardymas</t>
  </si>
  <si>
    <r>
      <t>Dolomito skalda (grįžtamoji medžiaga ne mažiau kaip 7,5 Eur/m</t>
    </r>
    <r>
      <rPr>
        <vertAlign val="superscript"/>
        <sz val="11"/>
        <rFont val="Times New Roman"/>
        <family val="1"/>
        <charset val="186"/>
      </rPr>
      <t>3</t>
    </r>
    <r>
      <rPr>
        <sz val="11"/>
        <rFont val="Times New Roman"/>
        <family val="1"/>
        <charset val="186"/>
      </rPr>
      <t>)</t>
    </r>
  </si>
  <si>
    <t xml:space="preserve">Dolomito skaldos pakrovimas ir išvežimas į sandėliavimo aikštelę antriniam panaudojimui rangovo pasirinktu atstumu </t>
  </si>
  <si>
    <t xml:space="preserve">Cementu stabilizuoto grunto hvid=0,30 m ardymas ir išvežimas utilizavimui rangovo pasirinktu atstumu </t>
  </si>
  <si>
    <t>Skydų nuėmimas nuo vienstiebių atramų ir išvežimas į Statytojo nurodytą sandėliavimo vietą</t>
  </si>
  <si>
    <t xml:space="preserve">Dvistiebių kelio ženklų atramų išardymas ir išvežimas į Statytojo nurodytą sandėliavimo vietą </t>
  </si>
  <si>
    <t xml:space="preserve">Skydų nuėmimas nuo dvistiebių atramų ir išvežimas į Statytojo nurodytą sandėliavimo vietą </t>
  </si>
  <si>
    <t>Dirvožemio pašalinimas, išvežimas į laikiną sandėliavimo aikštelę rangovo pasirinktu atstumu</t>
  </si>
  <si>
    <t xml:space="preserve">Grunto kasimas, pakrovimas ir išvežimas rangovo pasirinktu atstumu į sandėliavimo aikštelę  </t>
  </si>
  <si>
    <t xml:space="preserve">Grunto kasimas, žemės sankasos įrengimas iškasant pakopas h(min)=0,60 m, pakrovimas ir išvežimas rangovo pasirinktu atstumu (perteklinio)  </t>
  </si>
  <si>
    <t>Žemės sankasos įrengimas, panaudojant esamą gruntą iš iškasų</t>
  </si>
  <si>
    <t xml:space="preserve">Žemės sankasos planiravimas ir tankinimas mechanizuotu būdu </t>
  </si>
  <si>
    <t xml:space="preserve">Žemės sankasos planiravimas ir tankinimas rankiniu būdu </t>
  </si>
  <si>
    <t>3. Vandens nuleidimas</t>
  </si>
  <si>
    <t>PP d600 pralaidų įrengimas (2 vnt.)</t>
  </si>
  <si>
    <t>PP d400 pralaidų įrengimas, perforuotas vamzdis apvyniotas geotekstile (2 vnt.)</t>
  </si>
  <si>
    <t>4. Šaligatvių įrengimas (I dangos konstrukcijos variantas)</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</si>
  <si>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(h≥0,93 m)</t>
    </r>
  </si>
  <si>
    <t>Asfalto pagrindo dangos sluoksnio įrengimas AC 16 PD (h = 0,08 m) (įvertinus taktilines dangas)</t>
  </si>
  <si>
    <t>Išlyginamojo sluoksnio iš nesurištojo mineralinių medžiagų mišinio fr. 0/5 (dulkių kiekis iki 5 %), h = 0,03 m įrengimas</t>
  </si>
  <si>
    <t>Įspėjamųjų ir vedimo paviršių įrengimas (200x100x80) geltonos spalvos su kauburėliais</t>
  </si>
  <si>
    <t>Įspėjamųjų ir vedimo paviršių įrengimas (200x100x80) geltonos spalvos su juostelėmis</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</si>
  <si>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(h≥0,81 m)</t>
    </r>
  </si>
  <si>
    <t>Skaldos pagrindo sluoksnio įrengimas (h=0,15 m)</t>
  </si>
  <si>
    <t>Trinkelių dangos įrengimas (200x100x80) raudonos spalvos</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</si>
  <si>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(h≥0,94 m)</t>
    </r>
  </si>
  <si>
    <t>Trinkelių dangos įrengimas (200x100x80) pilkos spalvos</t>
  </si>
  <si>
    <t>4.23</t>
  </si>
  <si>
    <t>4.24</t>
  </si>
  <si>
    <t>4. Kelio dangos konstrukcijos (I dangos konstrukcijos variantas)</t>
  </si>
  <si>
    <t>4.25</t>
  </si>
  <si>
    <t>4. Šaligatvių įrengimas (II dangos konstrukcijos variantas)</t>
  </si>
  <si>
    <t>Šalčiui nejautrių medžiagų sluoksnio įrengimas (h≥0,93 m)</t>
  </si>
  <si>
    <t>Šalčiui nejautrių medžiagų sluoksnio įrengimas (h≥0,81 m)</t>
  </si>
  <si>
    <t>Šalčiui nejautrių medžiagų sluoksnio įrengimas (h≥0,94 m)</t>
  </si>
  <si>
    <t>4. Kelio dangos konstrukcijos (II dangos konstrukcijos variantas)</t>
  </si>
  <si>
    <t>5. Betoninių, granitinių bordiūrų įrengimas ir kiti darbai</t>
  </si>
  <si>
    <t>Betoninių kelio bordiūrų ant betono pagrindo įrengimas 300/150/1000</t>
  </si>
  <si>
    <t>Betoninių vejos bordiūrų ant betono pagrindo įrengimas 200/80/1000</t>
  </si>
  <si>
    <t>Granitinių kelio bordiūrų ant betono pagrindo įrengimas 220/150/1000 h=0,075 cm (nusklemptas, salelėse)</t>
  </si>
  <si>
    <t>5.10</t>
  </si>
  <si>
    <t>5.11</t>
  </si>
  <si>
    <t>6. Kelio apstatymas ir saugaus eismo organizavimas (atitvarai, tvorelės)</t>
  </si>
  <si>
    <t>Dėžinio skerspjūvio apsauginių kelio atitvarų sistemos įrengimas N2, W2, A (pėsčiųjų takai)</t>
  </si>
  <si>
    <t>6.4</t>
  </si>
  <si>
    <t>Dėžinio skerspjūvio galinių apsauginių kelio atitvarų sistemos įrengimas N2, W2, A (pėsčiųjų takai)</t>
  </si>
  <si>
    <t>6.5</t>
  </si>
  <si>
    <t>Pėsčiųjų tvorelės įrengimas</t>
  </si>
  <si>
    <t>7. Aplinkosauginės priemonės</t>
  </si>
  <si>
    <t>7.1</t>
  </si>
  <si>
    <t>7.2</t>
  </si>
  <si>
    <t>Įžeminimo kontūro (įžeminimo varža nereglamentuojama) įrengimas, kai:
- įžeminimo strypas Ø14mm, L-3,0 m; - 3 vnt.;
- plienine cinkuota juosta 25x4mm; - 10 m;</t>
  </si>
  <si>
    <t>7.3</t>
  </si>
  <si>
    <t>Dielektrikas ir jo įrengimas</t>
  </si>
  <si>
    <t>7.4</t>
  </si>
  <si>
    <t>7.5</t>
  </si>
  <si>
    <t>Nepatogaus grunto laukiniams gyvūnams praeiti įrengimas su geotekstilė 200g/m2</t>
  </si>
  <si>
    <t>8. Kelio apstatymas ir saugaus eismo organizavimas (kelio ženklai)</t>
  </si>
  <si>
    <t>Stiklo atšvaitų įrengimas bordiūruose</t>
  </si>
  <si>
    <t>8.5</t>
  </si>
  <si>
    <t>8.6</t>
  </si>
  <si>
    <t>Kelio ženklų skydų montavimas ant dvistiebių atramų</t>
  </si>
  <si>
    <t>8.7</t>
  </si>
  <si>
    <t>9. Kelio apstatymas ir saugaus eismo organizavimas (horizontalusis ženklinimas)</t>
  </si>
  <si>
    <t>Horizontalus kelio ženklinimas termoplastiku, Nr. 1.1 (polimerinėmis medžiagomis su stiklo rutuliukais)</t>
  </si>
  <si>
    <t>Horizontalus kelio ženklinimas termoplastiku, frezuota triukšmo juosta Nr. 1.1 (polimerinėmis medžiagomis su stiklo rutuliukais)</t>
  </si>
  <si>
    <t xml:space="preserve">Horizontalus kelio ženklinimas termoplastiku, Nr. 1.2 (polimerinėmis medžiagomis su stiklo rutuliukais) </t>
  </si>
  <si>
    <t>Horizontalus kelio ženklinimas termoplastiku, Nr. 1.7 (polimerinėmis medžiagomis su stiklo rutuliukais) (0,5-0,5)</t>
  </si>
  <si>
    <t>Horizontalus kelio ženklinimas termoplastiku, Nr. 1.7 (polimerinėmis medžiagomis su stiklo rutuliukais)</t>
  </si>
  <si>
    <t>Horizontalus kelio ženklinimas termoplastiku, Nr. 1.8 (polimerinėmis medžiagomis su stiklo rutuliukais)</t>
  </si>
  <si>
    <t>9.8</t>
  </si>
  <si>
    <t>9.9</t>
  </si>
  <si>
    <t>Horizontalus kelio ženklinimas termoplastiku, Nr. 1.16 (polimerinėmis medžiagomis su stiklo rutuliukais) (sankryžos rodyklės)</t>
  </si>
  <si>
    <t>9.10</t>
  </si>
  <si>
    <t xml:space="preserve">Horizontalus kelio ženklinimas termoplastiku, Nr. 1.22 (polimerinėmis medžiagomis su stiklo rutuliukais) </t>
  </si>
  <si>
    <t>10. Kiti darbai</t>
  </si>
  <si>
    <t>Paviljono su betono pagrindu įrengimas</t>
  </si>
  <si>
    <t>Šiukšliadėžės įrengimas</t>
  </si>
  <si>
    <t>IŠ VISO ŽINIARAŠTYJE 1.2, EUR BE PVM</t>
  </si>
  <si>
    <t>3. Valstybinės reikšmės magistralinio kelio Vilnius - Utena Nr. A14 ruožo nuo 21,5 km iki 28,4 km rekonstravimas. Unik Nr. 4400-6076-9680. Statinio ribos ties 23,060-23,801 km</t>
  </si>
  <si>
    <t>DARBŲ KIEKIŲ ŽINIARAŠTIS NR. 1.3 – SUSISIEKIMO DALIS</t>
  </si>
  <si>
    <t>Kietų  veislių nuo 25 cm iki 32 cm skersmens medžių ir kelmų pašalinimas</t>
  </si>
  <si>
    <t>Kietų  veislių nuo 32 cm skersmens medžių ir kelmų pašalinimas</t>
  </si>
  <si>
    <t>Kietų  medžių kamienų sandėliavimas ir apskaitymas statybvietėje</t>
  </si>
  <si>
    <t xml:space="preserve">Pašalintų kelmų išvežimas rangovo pasirinktu atstumu ir utilizavimas  </t>
  </si>
  <si>
    <t>Krūmų kirtimas, smulkinimas ir išvežimas rangovo pasirinktu  atstumu</t>
  </si>
  <si>
    <t xml:space="preserve">Betono plokščių dangos hvid=0,23 m ardymas </t>
  </si>
  <si>
    <t>Asfaltbetonio dangos hvid=0,082 m frezavimas arba išlaužimas ir sandėliavimas vietoje</t>
  </si>
  <si>
    <t xml:space="preserve">Skaldos ir smėlio pagrindų hvid=0,18 m ardymas ir išvežimas utilizavimui rangovo pasirinktu atstumu </t>
  </si>
  <si>
    <t xml:space="preserve">Cementu stabilizuoto grunto hvid=0,22 m ardymas ir išvežimas utilizavimui rangovo pasirinktu atstumu </t>
  </si>
  <si>
    <t>Dvistiebių kelio ženklų atramų išardymas ir išvežimas į Statytojo nurodytą sandėliavimo vietą</t>
  </si>
  <si>
    <t>Skydų nuėmimas nuo dvistiebių atramų ir išvežimas į Statytojo nurodytą sandėliavimo vietą</t>
  </si>
  <si>
    <t>Signalinių stulpelių ardymas ir išvežimas utilizavimui rangovo pasirinktu atstumu</t>
  </si>
  <si>
    <t>Grunto kasimas, pakrovimas ir išvežimas rangovo pasirinktu atstumu į sandėliavimo aikštelę</t>
  </si>
  <si>
    <t>Grunto kasimas, žemės sankasos įrengimas iškasant pakopas h(min)=0,60 m, pakrovimas ir išvežimas rangovo pasirinktu atstumu (perteklinio)</t>
  </si>
  <si>
    <t>3.8</t>
  </si>
  <si>
    <t>3.9</t>
  </si>
  <si>
    <t>3.10</t>
  </si>
  <si>
    <t>3.11</t>
  </si>
  <si>
    <t>3.12</t>
  </si>
  <si>
    <t>3.13</t>
  </si>
  <si>
    <t>PP d400 pralaidų įrengimas (1 vnt.)</t>
  </si>
  <si>
    <t>3.14</t>
  </si>
  <si>
    <t>3.15</t>
  </si>
  <si>
    <t>3.16</t>
  </si>
  <si>
    <t>3.17</t>
  </si>
  <si>
    <t>3.18</t>
  </si>
  <si>
    <t>3.19</t>
  </si>
  <si>
    <t>5. Nuovažos
 (I dangos konstrukcijos variantas)</t>
  </si>
  <si>
    <t>5. Nuovažos
 (II dangos konstrukcijos variantas)</t>
  </si>
  <si>
    <t>6. Betoninių, granitinių bordiūrų įrengimas ir kiti darbai</t>
  </si>
  <si>
    <t>6.6</t>
  </si>
  <si>
    <t>6.7</t>
  </si>
  <si>
    <t>6.8</t>
  </si>
  <si>
    <t>6.9</t>
  </si>
  <si>
    <t>7. Kelio apstatymas ir saugaus eismo organizavimas (atitvarai, tvorelės)</t>
  </si>
  <si>
    <t>8. Aplinkosauginės priemonės</t>
  </si>
  <si>
    <t>Įžeminimo kontūro 30 Ω įrengimas, kai:
- įžeminimo strypas Ø14mm, L-3,0 m; - 3 vnt.;
- plienine cinkuota juosta 25x4mm; - 10 m;</t>
  </si>
  <si>
    <t>8.8</t>
  </si>
  <si>
    <t>8.9</t>
  </si>
  <si>
    <t>9. Kelio apstatymas ir saugaus eismo organizavimas (kelio ženklai)</t>
  </si>
  <si>
    <t>10. Kelio apstatymas ir saugaus eismo organizavimas (horizontalusis ženklinimas)</t>
  </si>
  <si>
    <t>Horizontalus kelio ženklinimas termoplastiku, Nr. 1.5 (polimerinėmis medžiagomis su stiklo rutuliukais)</t>
  </si>
  <si>
    <t>11. Telekomunikacijų tinklai</t>
  </si>
  <si>
    <t>Plastikinis vamzdis d110mm  HDPE</t>
  </si>
  <si>
    <t>Telekomunikacijų kabelis 10x2x0,5</t>
  </si>
  <si>
    <t>Mova telekomunikacijų kabeliui 10x2x0,5</t>
  </si>
  <si>
    <t>Grunto 1-2 kategorijos kasimas ir užkasimas rankiniu būdu, kai tranšėjos plotis iki 0,4 m</t>
  </si>
  <si>
    <t>Uždaro perėjimo įrengimas gręžimo būdu, d110mm</t>
  </si>
  <si>
    <t>Kabelio iki 10x2 porų įtraukimas į kanalą</t>
  </si>
  <si>
    <t>Kabelio iki 10x2 porų paklojimas paruoštoje tranšėjoje</t>
  </si>
  <si>
    <t>Movų montavimas 10x2 kabeliui</t>
  </si>
  <si>
    <t>11.9</t>
  </si>
  <si>
    <t>Kabelio 10x2 porų kompleksinis matavimas</t>
  </si>
  <si>
    <t>100 porų</t>
  </si>
  <si>
    <t>11.10</t>
  </si>
  <si>
    <t xml:space="preserve">Požeminių komunikacijų išpildomoji geodezinė nuotrauka </t>
  </si>
  <si>
    <t>IŠ VISO ŽINIARAŠTYJE 1.3, EUR BE PVM</t>
  </si>
  <si>
    <t>DARBŲ KIEKIŲ ŽINIARAŠTIS NR. 1.3.1 – KELIO ELEMENTŲ DETALIZUOTAS ŽINIARAŠTIS</t>
  </si>
  <si>
    <t>Grunto iškasimas išvežant rangovo pasirinktu atstumu (1% rankiniu būdu)</t>
  </si>
  <si>
    <t>Plieninių gofruotų 1,2 m skersmens skerspjūvio vandens pralaidų įrengimas (vamzdžius jungiant apkabomis)</t>
  </si>
  <si>
    <t>IŠ VISO ŽINIARAŠTYJE 1.3.1, EUR BE PVM</t>
  </si>
  <si>
    <t>4. Valstybinės reikšmės magistralinio kelio Vilnius - Utena Nr. A14 ruožo nuo 21,5 km iki 28,4 km rekonstravimas. Unik Nr. 4400-6076-9691. Statinio ribos ties 23,801-25,901 km</t>
  </si>
  <si>
    <t>DARBŲ KIEKIŲ ŽINIARAŠTIS NR. 1.4 – SUSISIEKIMO DALIS</t>
  </si>
  <si>
    <t xml:space="preserve">Pašalintų kelmų išvežimas rangovo pasirinktu atstumu ir utilizavimas </t>
  </si>
  <si>
    <t xml:space="preserve">Krūmų kirtimas, smulkinimas ir išvežimas rangovo pasirinktu atstumu </t>
  </si>
  <si>
    <t xml:space="preserve">Betono plokščių dangos hvid=0,22 m ardymas </t>
  </si>
  <si>
    <t>Demontuotos betono dangos sutrupinimas iki 0/32 arba 0/45 fr. ir panaudojimas kelio dangos projektinėje konstrukcijoje arba demontuotų plokščių išvežimas į rangovo pasirinktą utilizavimo vietą</t>
  </si>
  <si>
    <t>Asfaltbetonio dangos hvid=0,098 m frezavimas arba išlaužimas ir sandėliavimas vietoje</t>
  </si>
  <si>
    <t>Naudoto asfalto granulių pakrovimas ir išvežimas į sandėliavimo aikštelę antriniam panaudojimui rangovo pasirinktu atstumu</t>
  </si>
  <si>
    <t>Granito skaldos hvid=0,20 m ardymas ir sandėliavimas vietoje</t>
  </si>
  <si>
    <r>
      <t>Granito skalda (grįžtamoji medžiaga ne mažiau kaip 7,5 Eur/m</t>
    </r>
    <r>
      <rPr>
        <vertAlign val="superscript"/>
        <sz val="11"/>
        <rFont val="Times New Roman"/>
        <family val="1"/>
        <charset val="186"/>
      </rPr>
      <t>3</t>
    </r>
    <r>
      <rPr>
        <sz val="11"/>
        <rFont val="Times New Roman"/>
        <family val="1"/>
        <charset val="186"/>
      </rPr>
      <t>)</t>
    </r>
  </si>
  <si>
    <t>Granito skaldos pakrovimas ir išvežimas į sandėliavimo aikštelę antriniam panaudojimui rangovo pasirinktu atstumu</t>
  </si>
  <si>
    <t>Cementu stabilizuoto grunto hvid=0,27 m ardymas ir išvežimas utilizavimui rangovo pasirinktu atstumu</t>
  </si>
  <si>
    <t>Esamų kelio bordiūrų išardymas ir išvežimas utilizavimui rangovo pasirinktu atstumu</t>
  </si>
  <si>
    <t>Vienstiebių kelio ženklų atramų išardymas ir išvežimas į Statytojo nurodytą sandėliavimo vietą</t>
  </si>
  <si>
    <t xml:space="preserve">Skydų nuėmimas nuo vienstiebių atramų ir išvežimas į Statytojo nurodytą sandėliavimo vietą (iki 30 km) </t>
  </si>
  <si>
    <t xml:space="preserve">Esamų apsauginių kelio atitvarų išardymas ir išvežimas į Statytojo nurodytą sandėliavimo vietą (iki 30 km) </t>
  </si>
  <si>
    <t xml:space="preserve">Suoliukų išardymas ir išvežimas utilizavimui rangovo pasirinktu atstumu (iki 30 km) </t>
  </si>
  <si>
    <t xml:space="preserve">Šiukšliadėžių išardymas ir išvežimas utilizavimui rangovo pasirinktu atstumu (iki 30 km) </t>
  </si>
  <si>
    <t xml:space="preserve">Signalinių stulpelių ardymas ir išvežimas utilizavimui rangovo pasirinktu atstumu (iki 30 km) </t>
  </si>
  <si>
    <t xml:space="preserve">Ardomos pralaidos su antgaliais (4 vnt) išvežimas ir utilizavimas rangovo pasirinktu atstumu </t>
  </si>
  <si>
    <t xml:space="preserve">Dirvožemio pašalinimas, išvežimas į laikiną sandėliavimo aikštelę rangovo pasirinktu atstumu </t>
  </si>
  <si>
    <t>Dirvožemio pašalinimas ir išvežimas rangovo pasirinktu atstumu (perteklinio)</t>
  </si>
  <si>
    <t>2.24</t>
  </si>
  <si>
    <t>PP d400 pralaidų įrengimas (3 vnt.)</t>
  </si>
  <si>
    <t>PP d600 pralaidų įrengimas (3 vnt.)</t>
  </si>
  <si>
    <t>Apsauginio šalčiui atsparaus sluoksnio (k10≥1,5·10-5)  įrengimas (h≥0,93 m)</t>
  </si>
  <si>
    <t>Apsauginio šalčiui atsparaus sluoksnio (k10≥1,5·10-5)  įrengimas (h≥0,81 m)</t>
  </si>
  <si>
    <t>Apsauginio šalčiui atsparaus sluoksnio (k10≥1,5·10-5)  įrengimas (h≥0,94 m)</t>
  </si>
  <si>
    <t>Apsauginio šalčiui atsparaus sluoksnio (k10≥1,5·10-5)  įrengimas (h≥0,48 m)</t>
  </si>
  <si>
    <t>Apsauginio šalčiui atsparaus sluoksnio (k10≥1,5·10-5)  įrengimas (hmin = 0,94 m)</t>
  </si>
  <si>
    <t>6.10</t>
  </si>
  <si>
    <t>6.11</t>
  </si>
  <si>
    <t>6.12</t>
  </si>
  <si>
    <t>7.6</t>
  </si>
  <si>
    <t>7.7</t>
  </si>
  <si>
    <t>10.8</t>
  </si>
  <si>
    <t>10.9</t>
  </si>
  <si>
    <t>10.10</t>
  </si>
  <si>
    <t>Horizontalus kelio ženklinimas termoplastiku, Nr. 1.18 (polimerinėmis medžiagomis su stiklo rutuliukais) (trikampis)</t>
  </si>
  <si>
    <t>10.11</t>
  </si>
  <si>
    <t>11. Kiti darbai</t>
  </si>
  <si>
    <t>IŠ VISO ŽINIARAŠTYJE 1.4, EUR BE PVM</t>
  </si>
  <si>
    <t>DARBŲ KIEKIŲ ŽINIARAŠTIS NR. 1.4.1 – KELIO ELEMENTŲ DETALIZUOTAS ŽINIARAŠTIS</t>
  </si>
  <si>
    <t>Esamų gelžbetoninių pralaidų ardymas, išvežimas rangovo pasirinktu atstumu ir utilizavimas</t>
  </si>
  <si>
    <t>Plieninių konstrukcijų montavimas</t>
  </si>
  <si>
    <t>Monolitinio betoninio pasluoksnio įrengimas</t>
  </si>
  <si>
    <t>IŠ VISO ŽINIARAŠTYJE 1.4.1, EUR BE PVM</t>
  </si>
  <si>
    <t>5. Valstybinės reikšmės magistralinio kelio Vilnius - Utena Nr. A14 ruožo nuo 21,5 km iki 28,4 km rekonstravimas. Unik Nr. 4400-6089-1554. Statinio ribos ties 25,901-26,340 km</t>
  </si>
  <si>
    <t>DARBŲ KIEKIŲ ŽINIARAŠTIS NR. 1.5 – SUSISIEKIMO DALIS</t>
  </si>
  <si>
    <t>Asfaltbetonio dangos hvid=0,106 m frezavimas arba išlaužimas ir sandėliavimas vietoje</t>
  </si>
  <si>
    <t xml:space="preserve">Skaldos ir smėlio pagrindų hvid=0,09 m ardymas ir išvežimas utilizavimui rangovo pasirinktu atstumu </t>
  </si>
  <si>
    <t>Cementu stabilizuoto grunto hvid=0,23 m ardymas ir išvežimas utilizavimui rangovo pasirinktu atstumu</t>
  </si>
  <si>
    <t>Suoliukų išardymas ir išvežimas utilizavimui rangovo pasirinktu atstumu</t>
  </si>
  <si>
    <t>Šiukšliadėžių išardymas ir išvežimas utilizavimui rangovo pasirinktu atstumu</t>
  </si>
  <si>
    <t xml:space="preserve">Ardomos pralaidos su antgaliais (2 vnt) ir išvežimas utilizavimui rangovo pasirinktu atstumu </t>
  </si>
  <si>
    <t xml:space="preserve">Apsauginio šalčiui atsparaus sluoksnio įrengimas ant geosintetinių medžiagų (k10≥1,5·10-5) (h=0,25m) </t>
  </si>
  <si>
    <t>Tinklo metalinės tvoros 270/32/15 su visais reikalingais stulpais: paramų stulpais, įkalamais tiesiais ankeriais stulpams, įkalamais kryžminiais ankeriais stulpams,tvoros tinklo tvirtinimo grunte smeigėmis, tinklo jungimo/įtempimo junginiu, įrengimas, h≥2,50 m, kartu su metalinės tinklo tvoros skirtos varliagyvių apsaugai, su stulpais, tinklo jungimu/įtempimu junginiu, įrengimu, h≥0,60 m</t>
  </si>
  <si>
    <t>IŠ VISO ŽINIARAŠTYJE 1.5, EUR BE PVM</t>
  </si>
  <si>
    <t>DARBŲ KIEKIŲ ŽINIARAŠTIS NR. 1.5.1 – KELIO ELEMENTŲ DETALIZUOTAS ŽINIARAŠTIS</t>
  </si>
  <si>
    <t>Plieninių gofruotų 3,1 m skersmens skerspjūvio vandens pralaidų įrengimas (vamzdžius jungiant apkabomis)</t>
  </si>
  <si>
    <t>Monolitinio betono konstrukcijų įrengimas</t>
  </si>
  <si>
    <t>Monolitinių betono konstrukcijų armavimas</t>
  </si>
  <si>
    <t>IŠ VISO ŽINIARAŠTYJE 1.5.1, EUR BE PVM</t>
  </si>
  <si>
    <t>6. Valstybinės reikšmės magistralinio kelio Vilnius - Utena Nr. A14 ruožo nuo 21,5 km iki 28,4 km rekonstravimas. Unik Nr. 4400-6089-1565. Statinio ribos ties 26,340-28,000 km</t>
  </si>
  <si>
    <t>DARBŲ KIEKIŲ ŽINIARAŠTIS NR. 1.6 – SUSISIEKIMO DALIS</t>
  </si>
  <si>
    <t>Kietų  veislių nuo 17 cm iki 24 cm skersmens medžių ir kelmų pašalinimas</t>
  </si>
  <si>
    <t>Asfaltbetonio dangos hvid=0,078 m frezavimas arba išlaužimas ir sandėliavimas vietoje</t>
  </si>
  <si>
    <t>Cementu stabilizuoto grunto hvid=0,28 m ardymas ir išvežimas utilizavimui rangovo pasirinktu atstumu</t>
  </si>
  <si>
    <t xml:space="preserve">Skydų nuėmimas nuo vienstiebių atramų ir išvežimas į Statytojo nurodytą sandėliavimo vietą </t>
  </si>
  <si>
    <t>Kelio ženklų skydų montavimas ant tristiebių atramų</t>
  </si>
  <si>
    <t>IŠ VISO ŽINIARAŠTYJE 1.6, EUR BE PVM</t>
  </si>
  <si>
    <t>DARBŲ KIEKIŲ ŽINIARAŠTIS NR. 1.6.1 – KELIO ELEMENTŲ DETALIZUOTAS ŽINIARAŠTIS</t>
  </si>
  <si>
    <t>Esamų gelžbetoninių pralaidų ardymas, išvežimas ir utilizavimui rangovo pasirinktu atstumu</t>
  </si>
  <si>
    <t>IŠ VISO ŽINIARAŠTYJE 1.6.1, EUR BE PVM</t>
  </si>
  <si>
    <t>7. Valstybinės reikšmės magistralinio kelio Vilnius - Utena Nr. A14 ruožo nuo 21,5 km iki 28,4 km rekonstravimas. Unik Nr. 4400-6089-1576. Statinio ribos ties 28,000-28,400 km</t>
  </si>
  <si>
    <t>DARBŲ KIEKIŲ ŽINIARAŠTIS NR. 1.7 – SUSISIEKIMO DALIS</t>
  </si>
  <si>
    <t xml:space="preserve">Betono plokščių dangos hvid=0,18 m ardymas </t>
  </si>
  <si>
    <t>Asfaltbetonio dangos hvid=0,073 m frezavimas arba išlaužimas ir sandėliavimas vietoje</t>
  </si>
  <si>
    <t>Skaldos ir smėlio pagrindų hvid=0,17 m ardymas ir išvežimas utilizavimui rangovo pasirinktu atstumu</t>
  </si>
  <si>
    <t>Esamų apsauginių kelio atitvarų išardymas ir išvežimas į Statytojo nurodytą sandėliavimo vietą</t>
  </si>
  <si>
    <t>Apsauginio šalčiui atsparaus sluoksnio (k10≥1,5·10-5) įrengimas virš drenažo</t>
  </si>
  <si>
    <t xml:space="preserve">Bordiūrinės lietaus nuotekų surinkimo grotelės, D400 apkrovos klasės (montuojamos su D600 skersmens plastikiniais šuliniais) </t>
  </si>
  <si>
    <t>Naujų plastikinių lietaus surinkimo šulinėlių, d600 mm skersmens, iki 2,50 m gylio, su visomis jungtimis bei atramomis tiekimas, sumontavimas, išbandymas.</t>
  </si>
  <si>
    <t>5. Šaligatvių įrengimas (I dangos konstrukcijos variantas)</t>
  </si>
  <si>
    <t>5.12</t>
  </si>
  <si>
    <t>5.13</t>
  </si>
  <si>
    <t>5.14</t>
  </si>
  <si>
    <t>5.15</t>
  </si>
  <si>
    <t>5.16</t>
  </si>
  <si>
    <t>5.17</t>
  </si>
  <si>
    <t>ŽG, ŽP, ŽB, SB, SG, SP, ŽD, ŽM, SD, SM grunto įrengimas</t>
  </si>
  <si>
    <t>5.18</t>
  </si>
  <si>
    <t>Apsauginio šalčiui atsparaus sluoksnio (k10≥1,5·10-5)  įrengimas (h≥0,19 m)</t>
  </si>
  <si>
    <t>5.19</t>
  </si>
  <si>
    <t>5.20</t>
  </si>
  <si>
    <t>5.21</t>
  </si>
  <si>
    <t>5.22</t>
  </si>
  <si>
    <t>5.23</t>
  </si>
  <si>
    <t>5.24</t>
  </si>
  <si>
    <t>5.25</t>
  </si>
  <si>
    <t>5.26</t>
  </si>
  <si>
    <t>5.27</t>
  </si>
  <si>
    <t>5.28</t>
  </si>
  <si>
    <t>5.29</t>
  </si>
  <si>
    <t>5.30</t>
  </si>
  <si>
    <t>Apsauginio šalčiui atsparaus sluoksnio (k10≥1,5·10-5)  įrengimas (h≥0,58 m)</t>
  </si>
  <si>
    <t>5.31</t>
  </si>
  <si>
    <t>5.32</t>
  </si>
  <si>
    <t>Asfalto pagrindo sluoksnio įrengimas AC 22 PS (h = 0,14 m)</t>
  </si>
  <si>
    <t>5.33</t>
  </si>
  <si>
    <t>5.34</t>
  </si>
  <si>
    <t>5.35</t>
  </si>
  <si>
    <t>5.36</t>
  </si>
  <si>
    <t>5.37</t>
  </si>
  <si>
    <t>5.38</t>
  </si>
  <si>
    <t>Apsauginio šalčiui atsparaus sluoksnio (k10≥1,5·10-5)  įrengimas (h≥0,67 m)</t>
  </si>
  <si>
    <t>5.39</t>
  </si>
  <si>
    <t>Pagrindo sluoksnio iš betono markės C20/25 įrengimas (h=0,25 m)</t>
  </si>
  <si>
    <t>5.40</t>
  </si>
  <si>
    <t>Pasluoksnio iš betono markės C20/25 įrengimas (h=0,03 m)</t>
  </si>
  <si>
    <t>5.41</t>
  </si>
  <si>
    <t>Granitinių trinkelių su grubiai skeltom visom plokštumom įrengimas (100x100x100)</t>
  </si>
  <si>
    <t>5.42</t>
  </si>
  <si>
    <t>5. Šaligatvių įrengimas (II dangos konstrukcijos variantas)</t>
  </si>
  <si>
    <t>Šalčiui nejautrių medžiagų sluoksnio įrengimas (h≥0,19 m)</t>
  </si>
  <si>
    <t>Šalčiui nejautrių medžiagų sluoksnio įrengimas (h≥0,48 m)</t>
  </si>
  <si>
    <t>Šalčiui nejautrių medžiagų sluoksnio įrengimas (h≥0,57 m)</t>
  </si>
  <si>
    <t>Pagrindo sluoksnio iš betono markės C20/25 įrengimas (h=0,35 m)</t>
  </si>
  <si>
    <t>Granitinių kelio bordiūrų ant betono pagrindo įrengimas 220/150/1000 h=0,055 cm (nusklemptas, vidiniame žiede skirtas užvažiuoti)</t>
  </si>
  <si>
    <t>Granitinių kelio bordiūrų ant betono pagrindo įrengimas 300/150/1000</t>
  </si>
  <si>
    <t>Granitinių kelio bordiūrų ant betono pagrindo įrengimas 300/150/1000 (be peraukštėjimo, pėsčiųjų perėjimuose)</t>
  </si>
  <si>
    <t>Betoninių latakų ant betono pagrindo (h=0,2 m, b=0,5 m) įrengimas 400x500x240</t>
  </si>
  <si>
    <t>Temperatūrinių siūlių įrengimas betono pagrinde</t>
  </si>
  <si>
    <t>Bituminė siūlių mastika</t>
  </si>
  <si>
    <t>6.13</t>
  </si>
  <si>
    <t>6.14</t>
  </si>
  <si>
    <t>6.15</t>
  </si>
  <si>
    <t>6.16</t>
  </si>
  <si>
    <t>6.17</t>
  </si>
  <si>
    <t>6.18</t>
  </si>
  <si>
    <t>6.19</t>
  </si>
  <si>
    <t>6.20</t>
  </si>
  <si>
    <t>Kelio ženklų skydų montavimas ant apšvietimo atramų</t>
  </si>
  <si>
    <t>IŠ VISO ŽINIARAŠTYJE 1.7, EUR BE PVM</t>
  </si>
  <si>
    <t>8. Valstybinės reikšmės rajoninio kelio Nr. 5207 Nemenčinė - Eitminiškės - Paberžė rekonstravimas. Unik Nr. 4400-4258-8721. (Kairėje magistralinio kelio pusėje)</t>
  </si>
  <si>
    <t>DARBŲ KIEKIŲ ŽINIARAŠTIS NR. 1.8 – SUSISIEKIMO DALIS</t>
  </si>
  <si>
    <t>Asfaltbetonio dangos hvid=0,081 m frezavimas arba išlaužimas ir sandėliavimas vietoje</t>
  </si>
  <si>
    <t>Skaldos ir smėlio pagrindų hvid=0,15 m ardymas ir išvežimas utilizavimui rangovo pasirinktu atstumu</t>
  </si>
  <si>
    <t>Tristiebių kelio ženklų atramų išardymas ir išvežimas į Statytojo nurodytą sandėliavimo vietą</t>
  </si>
  <si>
    <t>Skydų nuėmimas nuo tristiebių atramų ir išvežimas į Statytojo nurodytą sandėliavimo vietą</t>
  </si>
  <si>
    <t>Iš viso skyriuje 9 
Eur be PVM</t>
  </si>
  <si>
    <t>IŠ VISO ŽINIARAŠTYJE 1.8, EUR BE PVM</t>
  </si>
  <si>
    <t>`</t>
  </si>
  <si>
    <t>9. Valstybinės reikšmės rajoninio kelio Nr. 5207 Nemenčinė - Eitminiškės - Paberžė rekonstravimas. Unik Nr. 4400-4247-4308. (Dešinėje magistralinio kelio pusėje)</t>
  </si>
  <si>
    <t>DARBŲ KIEKIŲ ŽINIARAŠTIS NR. 1.9 – SUSISIEKIMO DALIS</t>
  </si>
  <si>
    <t>Asfaltbetonio dangos hvid=0,08 m frezavimas arba išlaužimas ir sandėliavimas vietoje</t>
  </si>
  <si>
    <t>IŠ VISO ŽINIARAŠTYJE 1.9, EUR BE PVM</t>
  </si>
  <si>
    <t xml:space="preserve">	Valstybinės reikšmės magistralinio kelio Vilnius - Utena Nr. A14 ruožo nuo 21,5 km iki 28,4 km rekonstravimas</t>
  </si>
  <si>
    <t>DARBŲ KIEKIŲ ŽINIARAŠTIS 2.1  – MELIORACIJOS DALIS</t>
  </si>
  <si>
    <t>Mato vnt</t>
  </si>
  <si>
    <r>
      <t xml:space="preserve">Vieneto kaina, Eur be PVM  </t>
    </r>
    <r>
      <rPr>
        <b/>
        <sz val="11"/>
        <color rgb="FFFF0000"/>
        <rFont val="Times New Roman"/>
        <family val="1"/>
        <charset val="186"/>
      </rPr>
      <t>(pildo Tiekėjas)</t>
    </r>
  </si>
  <si>
    <t>-</t>
  </si>
  <si>
    <t>Esamų drenų ieškojimas</t>
  </si>
  <si>
    <t>m3</t>
  </si>
  <si>
    <t>Grunto kasimas rankiniu būdu požeminių inžinerinių komunikacijų bei kitose zonose</t>
  </si>
  <si>
    <t>Vandens pašalinimas iš tranšėjų</t>
  </si>
  <si>
    <t>Val.</t>
  </si>
  <si>
    <t>Drenažo rinktuvų iš gofruotų/perforuotų  PVC Ø180/200 mm vamzdžių įrengimas iki 2m gylyje</t>
  </si>
  <si>
    <t>Drenažo sausintuvų iš gofruotų/perforuotų  PP SN8 klasės Ø110/98 mm vamzdžių įrengimas iki 2m gylyje</t>
  </si>
  <si>
    <t>Drenažo rinktuvų iš gofruotų/perforuotų  PP SN8 klasės Ø110/98 mm vamzdžių įrengimas iki 2m gylyje</t>
  </si>
  <si>
    <t>Drenažo rinktuvų iš gofruotų/perforuotų  PP SN8 klasės Ø160/139 mm vamzdžių įrengimas iki 2m gylyje</t>
  </si>
  <si>
    <t>Drenažo rinktuvai iš PP SN8 250/218 mm perforuotų gofruotų vamzdžių įrengimas</t>
  </si>
  <si>
    <t>Drenažo rinktuvai iš PP SN8 315/276 mm perforuotų gofruotų vamzdžių įrengimas</t>
  </si>
  <si>
    <t>Drenažo rinktuvai iš PP SN8 343/300 mm perforuotų gofruotų vamzdžių įrengimas</t>
  </si>
  <si>
    <t>Drenažo rinktuvų iš neperforuotų lygių PVC SN4 klasės Ø160x4,0 mm vamzdžių įrengimas vienakaušiais ekskavatoriais</t>
  </si>
  <si>
    <t>Drenažo rinktuvų iš neperforuotų lygių PVC SN8 klasės Ø160x4.7 mm vamzdžių įrengimas vienakaušiais ekskavatoriais</t>
  </si>
  <si>
    <t>Drenažo rinktuvų iš neperforuotų lygių PVC SN8 klasės Ø315x7.7mm vamzdžių įrengimas vienakaušiais ekskavatoriais</t>
  </si>
  <si>
    <t>Esamos kanalizuotos linijos  g/b 800 pajungimas į G/b  šulinius. Klojant g/b DN 800 vamzdžius (po 2.5m)</t>
  </si>
  <si>
    <t>Požeminių drenažo šulinių įrengimas PE ŠP600</t>
  </si>
  <si>
    <t>Požeminių drenažo šulinio ŠP-3 įrengimas</t>
  </si>
  <si>
    <t>Paviršinio vandens nuleistuvo F-10 įrengimas prie pralaidos</t>
  </si>
  <si>
    <t>Paviršinio vandens nuleistuvo F-5-1 įrengimas pakelėje</t>
  </si>
  <si>
    <t>Esamo paviršinio vandens nuleistuvo F-5-1 valymas nuo sąnašų</t>
  </si>
  <si>
    <t>Esamo paviršinio vandens nuleistuvo demontavimas</t>
  </si>
  <si>
    <t>Esamo g/b šulinio demontavimas</t>
  </si>
  <si>
    <t>Esamų drenažo žiočių d100 ieškojimas ir pakeitimas PE Ø 102/120 mm žiotimis</t>
  </si>
  <si>
    <t>Kompl.</t>
  </si>
  <si>
    <t>PE Ø160/139 mm drenažo žiočių įrengimas</t>
  </si>
  <si>
    <t>PE Ø343/300 mm drenažo žiočių įrengimas</t>
  </si>
  <si>
    <t>Esamų drenažo žiočių d150 ieškojimas ir pakeitimas PE Ø150/177 mm žiotimis</t>
  </si>
  <si>
    <t xml:space="preserve">PE Ø198/227 mm drenažo žiočių įrengimas </t>
  </si>
  <si>
    <t>Kompl</t>
  </si>
  <si>
    <t xml:space="preserve">PE Ø250/218 mm drenažo žiočių įrengimas </t>
  </si>
  <si>
    <t xml:space="preserve">PE Ø315/276 mm drenažo žiočių įrengimas </t>
  </si>
  <si>
    <t>Esamų sausintuvų naikinimas, perkasant (vnt. 133)</t>
  </si>
  <si>
    <t>Esamų drenažo sausintuvų pajungimas</t>
  </si>
  <si>
    <t>Esamų drenažo rinktuvų d75-100 pajungimas (po 2m)</t>
  </si>
  <si>
    <t>Esamų drenažo rinktuvų d125-150 pajungimas (po 2m)</t>
  </si>
  <si>
    <t>Esamų drenažo rinktuvų d175-200 pajungimas (po 2m)</t>
  </si>
  <si>
    <t>Esamų drenažo rinktuvų g/b300 pajungimas (po 2m)</t>
  </si>
  <si>
    <t>1.35</t>
  </si>
  <si>
    <t>Aklių įrengimas</t>
  </si>
  <si>
    <t>1.36</t>
  </si>
  <si>
    <t>Kanalizuotos linijos atkasimas</t>
  </si>
  <si>
    <t>1.37</t>
  </si>
  <si>
    <t>Kanalizuotos linijos g/b 800 tarpų tarp vamzdžių užtaisymas</t>
  </si>
  <si>
    <t>1.38</t>
  </si>
  <si>
    <t>Kanalizuotos  linijos g/b 800 išvalymas, plovimo hidrodinamine mašina (434 m)</t>
  </si>
  <si>
    <t>1.39</t>
  </si>
  <si>
    <t>Darbas prie kanalizuotos linijos rankiniu būdu</t>
  </si>
  <si>
    <t>1.40</t>
  </si>
  <si>
    <t xml:space="preserve">Kanalizuotos linijos užvertimas </t>
  </si>
  <si>
    <t>1.41</t>
  </si>
  <si>
    <t>Sąnašų valymas rankiniu būdu (30 m)/(20m/3,4m3)</t>
  </si>
  <si>
    <t>1.42</t>
  </si>
  <si>
    <t>Griovio valymas nuo sąnašų, kai sąnašų storis iki 20cm</t>
  </si>
  <si>
    <t>1.43</t>
  </si>
  <si>
    <t>Griovio valymas nuo sąnašų, kai sąnašų storis iki 40cm</t>
  </si>
  <si>
    <t>1.44</t>
  </si>
  <si>
    <t>Dirbtinių kliūčių ardymas</t>
  </si>
  <si>
    <t>1.45</t>
  </si>
  <si>
    <t>Supilto I-II gr. grunto sklaidymas 59 kw galingumo buldozeriu, kai paskleistos juostos plotis 10 m</t>
  </si>
  <si>
    <t>1.46</t>
  </si>
  <si>
    <t>Pagriovių lėkščiavimas iškastų iš griovio sąnašų susmulkinimui traktoriais iki 59 kw galingumo pravažiuojant du kartus</t>
  </si>
  <si>
    <t>1.47</t>
  </si>
  <si>
    <t>Griovio hidraulinių parametrų atstatymas (šlaitų planiravimas, mechanizuotai) (208 m)</t>
  </si>
  <si>
    <t>m2</t>
  </si>
  <si>
    <t>1.48</t>
  </si>
  <si>
    <t>Mechanizuotas griovio šlaitų šienavimas įranga ant traktorių iki 59 kW galingumo</t>
  </si>
  <si>
    <t>1.49</t>
  </si>
  <si>
    <t>Griovio šlaitų, kraštų ir dugno šienavimas rankiniu būdu</t>
  </si>
  <si>
    <t>1.50</t>
  </si>
  <si>
    <t>Retų krūmų kirtimas</t>
  </si>
  <si>
    <t>1.51</t>
  </si>
  <si>
    <t>Vid. tankumo krūmų kirtimas</t>
  </si>
  <si>
    <t>1.52</t>
  </si>
  <si>
    <t>Smulkių kelmų surinkimas, išvežimas nuo 0,5 iki 1,0 km traktoriais iki 59 kW galingumo, kai kelmynas tankus</t>
  </si>
  <si>
    <t>1.53</t>
  </si>
  <si>
    <t>Smulkių kelmų surinkimas, išvežimas nuo 0,5 iki 1,0 km traktoriais iki 59 kW galingumo, kai kelmynas vid. tankumo</t>
  </si>
  <si>
    <t>1.54</t>
  </si>
  <si>
    <t>Grunto užpylimas</t>
  </si>
  <si>
    <t>1.55</t>
  </si>
  <si>
    <t>Statybiniu šiukšlių išvežimas rangovo pasirinktuatstumu</t>
  </si>
  <si>
    <t>Iš viso skyriuje 1, Eur be PVM</t>
  </si>
  <si>
    <t>Žiniaraštyje 2.1, Eur be PVM</t>
  </si>
  <si>
    <t>Valstybinės reikšmės magistralinio kelio Vilnius - Utena Nr. A14 ruožo nuo 21,5 km iki 28,4 km rekonstravimas. Unik Nr. 4400-6089-1565. Statinio ribos ties 26,340-28,000 km</t>
  </si>
  <si>
    <t>DARBŲ KIEKIŲ ŽINIARAŠTIS  3.1– KONSTRUKCIJŲ DALIS</t>
  </si>
  <si>
    <t xml:space="preserve">Grunto kasimas ir išvežimas rangovo pasirinktu atstumu </t>
  </si>
  <si>
    <t>Vandens siurblių darbo laikas</t>
  </si>
  <si>
    <t>darb. val.</t>
  </si>
  <si>
    <t>Esamų gelžbetoninių pralaidų ardymas, išvežimas ir utilizavimas rangovo pasirinktu atstumu</t>
  </si>
  <si>
    <t>Bandomo polio ir įrangos polių bandymui įrengimas</t>
  </si>
  <si>
    <t>Polių bandymas apkrova</t>
  </si>
  <si>
    <r>
      <t xml:space="preserve">Gręžinių Ø800 mm skersmens iki 6,8 m gylio gręžimas poliams CFA būdu </t>
    </r>
    <r>
      <rPr>
        <b/>
        <sz val="11"/>
        <color theme="1"/>
        <rFont val="Times New Roman"/>
        <family val="1"/>
        <charset val="186"/>
      </rPr>
      <t>(60 vnt)</t>
    </r>
  </si>
  <si>
    <r>
      <t xml:space="preserve">Polių betonavimas </t>
    </r>
    <r>
      <rPr>
        <b/>
        <sz val="11"/>
        <color theme="1"/>
        <rFont val="Times New Roman"/>
        <family val="1"/>
        <charset val="186"/>
      </rPr>
      <t>(60 vnt)</t>
    </r>
  </si>
  <si>
    <t>Armatūros poliams montavimas</t>
  </si>
  <si>
    <t>Ramtų monolitinimas</t>
  </si>
  <si>
    <t>Ramtų armavimas</t>
  </si>
  <si>
    <t>Išlyginamojo tarpiklio montavimas</t>
  </si>
  <si>
    <r>
      <t xml:space="preserve">Tunelio surenkamos gelžbetoninės arkos įrengimas </t>
    </r>
    <r>
      <rPr>
        <b/>
        <sz val="11"/>
        <color theme="1"/>
        <rFont val="Times New Roman"/>
        <family val="1"/>
        <charset val="186"/>
      </rPr>
      <t>(15 vnt)</t>
    </r>
  </si>
  <si>
    <t>Tarpo tarp surenkamos arkinės perdangos ir ramtų užpildymas skiediniu ir tarp arkų elementų įrengimas</t>
  </si>
  <si>
    <t>Hermetiko tarp parapetų, rostverkų ir atitvarų blokų įrengimas</t>
  </si>
  <si>
    <t>Mineralinių medžiagų pagrindo sluoksnio fr.22/45 įrengimas</t>
  </si>
  <si>
    <t>Betono pagrindo sluoksnio iš C12/15 klasės betono įrengimas</t>
  </si>
  <si>
    <t>Rostverko monolitinimas iš C30/37-XC2 klasės betono</t>
  </si>
  <si>
    <t>Rostverko armavimas</t>
  </si>
  <si>
    <t>Skiedinio po atraminėmis sienelėmis įrengimas</t>
  </si>
  <si>
    <t>Hermetiko ties atraminių sienelių jungimu su gelžbetoniu įrengimas</t>
  </si>
  <si>
    <t>Polistirolio ties atraminių sienelių jungimu su gelžbetoniu įrengimas</t>
  </si>
  <si>
    <t>Surenkamų blokinių atraminių sienelių įrengimas</t>
  </si>
  <si>
    <t>Drenažinio grunto atraminės sienelėms įrengimas</t>
  </si>
  <si>
    <t>Teptinės hidroizoliacijos įrengimas</t>
  </si>
  <si>
    <t>Klijuojamos hidroizoliacijos su apsauginiu lakštu įrengimas</t>
  </si>
  <si>
    <t>Drenuojančios membranos įrengimas</t>
  </si>
  <si>
    <t>Geotekstile padengiamas plotas prie drenažo</t>
  </si>
  <si>
    <t>Cementinio skiedinio latakams įrengimas</t>
  </si>
  <si>
    <t>Betoninių latakų įrengimas drenažui 500x400x240 mm</t>
  </si>
  <si>
    <t>Skaldos fr. 0/32 sluoksnio drenažui įrengimas</t>
  </si>
  <si>
    <t>Drenažo vamzdžio DN110 įrengimas</t>
  </si>
  <si>
    <t>Geotinklų įrengimas atraminėms sienelėms</t>
  </si>
  <si>
    <r>
      <t xml:space="preserve">Surenkamų atraminių sienelių parapetinių blokų įrengimas </t>
    </r>
    <r>
      <rPr>
        <b/>
        <sz val="11"/>
        <color theme="1"/>
        <rFont val="Times New Roman"/>
        <family val="1"/>
        <charset val="186"/>
      </rPr>
      <t>(28 vnt.)</t>
    </r>
  </si>
  <si>
    <r>
      <t xml:space="preserve">Gręžinių Ø300 mm skersmens iki 4,0 m gylio gręžimas poliams CFA būdu </t>
    </r>
    <r>
      <rPr>
        <b/>
        <sz val="11"/>
        <color theme="1"/>
        <rFont val="Times New Roman"/>
        <family val="1"/>
        <charset val="186"/>
      </rPr>
      <t>(8 vnt.)</t>
    </r>
  </si>
  <si>
    <r>
      <t xml:space="preserve">Polių betonavimas </t>
    </r>
    <r>
      <rPr>
        <b/>
        <sz val="11"/>
        <color theme="1"/>
        <rFont val="Times New Roman"/>
        <family val="1"/>
        <charset val="186"/>
      </rPr>
      <t>(8 vnt.)</t>
    </r>
  </si>
  <si>
    <t>Atraminių blokų armavimas</t>
  </si>
  <si>
    <t>PP d400 pralaidų įrengimas</t>
  </si>
  <si>
    <t>Geotekstile dengiamas plotas</t>
  </si>
  <si>
    <t>Smėlio fr. 0/2 sluoksnio po pralaidomis įrengimas</t>
  </si>
  <si>
    <t>Pralaidų užpilo grunto įrengimas</t>
  </si>
  <si>
    <t>Monolitinimas C30/37-XC4-XF4 klasės betonu ties pralaidų antgaliais ant 10 cm skaldos pagrindo</t>
  </si>
  <si>
    <t>Geotekstile padengiamas plotas</t>
  </si>
  <si>
    <t>Konstrukcijų užpylimui tinkančio grunto atvežimas, supylimas ir sutankinimas</t>
  </si>
  <si>
    <r>
      <t xml:space="preserve">Surenkamų atitvarų blokų įrengimas </t>
    </r>
    <r>
      <rPr>
        <b/>
        <sz val="11"/>
        <color theme="1"/>
        <rFont val="Times New Roman"/>
        <family val="1"/>
        <charset val="186"/>
      </rPr>
      <t>(20 vnt.)</t>
    </r>
  </si>
  <si>
    <t>Gruntavimas prieš sandarinimo juostos įrengimą</t>
  </si>
  <si>
    <t>Sandarinimo juostos prie atitvarų blokų įrengimas h=4cm, b=1cm</t>
  </si>
  <si>
    <t>Karštai cinkuotų ir dažytų plieninių statramsčių įrengimas inkaruojant cheminiu būdu</t>
  </si>
  <si>
    <t>Atitvarų H2 W4 A įrengimas</t>
  </si>
  <si>
    <t>Latakų b=0,5 m ant 10 cm betono pagrindo įrengimas</t>
  </si>
  <si>
    <t>1.56</t>
  </si>
  <si>
    <t>Latakų b=0,3 m ant 10 cm betono pagrindo įrengimas</t>
  </si>
  <si>
    <t>1.57</t>
  </si>
  <si>
    <t>Monolitinimas C30/37-XC4-XF4 klasės betonu ties latakais ant 10 cm skaldos pagrindo</t>
  </si>
  <si>
    <t>1.58</t>
  </si>
  <si>
    <t>Konstrukcijų paruošimas nuplaunant ir padengimas elastine dažų sistema</t>
  </si>
  <si>
    <t>1.59</t>
  </si>
  <si>
    <t>Medinės tvorelės įrengimas</t>
  </si>
  <si>
    <t>1.60</t>
  </si>
  <si>
    <t>Epoksido dangos su smėlio pabarstu įrengimas</t>
  </si>
  <si>
    <t>1.61</t>
  </si>
  <si>
    <t>Krūmų sodinimas (paprastasis Ligustras)</t>
  </si>
  <si>
    <t>1.62</t>
  </si>
  <si>
    <t>Medžių sodinimas (karpotasas beržas)</t>
  </si>
  <si>
    <t>1.63</t>
  </si>
  <si>
    <t>Molinio grunto sluoksnio h=10 cm įrengimas</t>
  </si>
  <si>
    <t>1.64</t>
  </si>
  <si>
    <t xml:space="preserve">Akmenų atvežimas ir pastatymas blokuojant privažiavimą </t>
  </si>
  <si>
    <t>1.65</t>
  </si>
  <si>
    <t>Kelmų pastatymas formuojant praėjimą</t>
  </si>
  <si>
    <t>1.66</t>
  </si>
  <si>
    <t>Rąstų pastatymas formuojant praėjimą</t>
  </si>
  <si>
    <t>1.67</t>
  </si>
  <si>
    <t>Atraminės sienelės apsodinamos gyvatvore (gebenė lipikė)</t>
  </si>
  <si>
    <t>Žiniaraštyje 3.1, Eur be PVM</t>
  </si>
  <si>
    <t>7.	Valstybinės reikšmės magistralinio kelio Vilnius - Utena Nr. A14 ruožo nuo 21,5 km iki 28,4 km rekonstravimas. Unik Nr. 4400-6089-1576. Statinio ribos ties 28,000-28,400 km</t>
  </si>
  <si>
    <t>DARBŲ KIEKIŲ ŽINIARAŠTIS 4.1  – ELEKTROTECHNIKOS (APŠVIETIMO) DALIS</t>
  </si>
  <si>
    <t>1. Darbų kiekių žiniaraštis</t>
  </si>
  <si>
    <t>Tranšėjos kasimas ir užpylimas rankiniu būdu (1-2  kabeliui)</t>
  </si>
  <si>
    <t>m.</t>
  </si>
  <si>
    <t>Tranšėjos kasimas ir užpylimas mechaniniu būdu (1-2  kab.)</t>
  </si>
  <si>
    <t xml:space="preserve">Pagrindo  atramai montavimas </t>
  </si>
  <si>
    <t>Atramos montavimas</t>
  </si>
  <si>
    <t>Viengubų gembių įrengimas stulpų.</t>
  </si>
  <si>
    <t>Kabelių prijungimo gnybtų montavimas stulpe.</t>
  </si>
  <si>
    <t>Lauko apšvietimo šviestuvo montavimas</t>
  </si>
  <si>
    <t xml:space="preserve">Kabelių įtraukimas į atramas,spintą 4x16mm2 </t>
  </si>
  <si>
    <t>Kabelių įtraukimas į atramas 3x1.5mm2</t>
  </si>
  <si>
    <t>Vamzdžio d75, d110 paklojimas tranšėjoje</t>
  </si>
  <si>
    <t>Kabelio 4x16mm2, 1,0kV  tiesimas grunte apsauginiame vamzdyje</t>
  </si>
  <si>
    <t>Galinių movų montavimas kabeliui,4x16mm2,</t>
  </si>
  <si>
    <t>Kabelinių linijų varžos matavimas</t>
  </si>
  <si>
    <t>Įžeminimo kontūro 10omų montavimas</t>
  </si>
  <si>
    <t>Įžeminimo kontūro 30omų montavimas</t>
  </si>
  <si>
    <t>Atramos prijungimas prie įžeminimo kontūro  cinkuota 25x4mm. juosta</t>
  </si>
  <si>
    <t>Įžeminimo kontūro varžos matavimas</t>
  </si>
  <si>
    <t>Išpildomosios toponuotraukos  parengimas</t>
  </si>
  <si>
    <t>Grandinės patikrinimas tarp įžemiklių ir įžeminimo elementų</t>
  </si>
  <si>
    <t>Grandinės “Fazė-nulis” varžos matavimas</t>
  </si>
  <si>
    <t xml:space="preserve">Signalinės juostos paklojimas </t>
  </si>
  <si>
    <t>Apšvietimo valdymo spintos AVS su  pagrindu montavimas</t>
  </si>
  <si>
    <t>2. Medžiagų ir įrengimų žiniaraštis</t>
  </si>
  <si>
    <t>Kūginė atrama cinkuota, viršžeminės dalies aukštis h=6 m.</t>
  </si>
  <si>
    <t>Kūginė atrama cinkuota, viršžeminės dalies aukštis h=8 m.</t>
  </si>
  <si>
    <t xml:space="preserve">Cinkuoto plieno gembės 1 šviestuvui  H-1,0m.L-1.0m. &lt;0º   </t>
  </si>
  <si>
    <t>Betoninis pamatas saugiai įleidžiamai atramai h=6 m.</t>
  </si>
  <si>
    <t>Betoninis pamatas saugiai įleidžiamai atramai h=8 m.</t>
  </si>
  <si>
    <t>LED gatvių ir magistralių apšvietimo šviestuvas 58W. Šviesos spektras 4000K .Apsaugos klase IP66/ 66. Atspara smūgiams :IK08</t>
  </si>
  <si>
    <t>LED gatvių ir magistralių apšvietimo šviestuvas 86W. Šviesos spektras 4000K .Apsaugos klase IP66/ 66. Atspara smūgiams :IK08</t>
  </si>
  <si>
    <t>Pėsčiųjų perėjų apšvietimo šviestuvas  II kl. pagal apsauga nuo elektros srovės poveikio, ne mažiau IP66/66, IK-0,8,  antivandalinis, beekspluatacinis, komplektacija gamyklinė, su LED šviesos šaltinių 58W, Šviesos spektras 5700K</t>
  </si>
  <si>
    <t>Kabelis aliuminio gyslomis 0.6/1kV, darbo temperatūra ne mažiau +90ºC, trumpo sujungimo temperatūra +250ºC,  4x16</t>
  </si>
  <si>
    <t>Kabelis vario gyslomis 0.6/1kV ,  darbo temperatūra ne mažiau +90ºC, 3x1.5</t>
  </si>
  <si>
    <t>Gnybtų komplektas JOR-99969 su saugikliu 6A arba analogas</t>
  </si>
  <si>
    <t>Galinė mova kabeliui 4x16mm²</t>
  </si>
  <si>
    <t xml:space="preserve">Vamzdžis d75mm  </t>
  </si>
  <si>
    <t xml:space="preserve">Vamzdžis d110mm  </t>
  </si>
  <si>
    <t>Įžeminimo kontūras 10omų,sudarytas iš:
 -įžeminimo elektrodas 14mm. diam. L=3m  -5 vnt
-sujungimo mova                                                    -4vnt
-plieninis antgalis                                                  -1vnt
-įkalinimo galvutė                                                 -1vnt
-kryžmine jungtis juosta elektrodas                      -1vnt</t>
  </si>
  <si>
    <t>Įžeminimo kontūras 30omų,sudarytas iš:
 -įžeminimo elektrodas 14mm. diam. L=3m  -3 vnt
-sujungimo mova                                                    -2vnt
-plieninis antgalis                                                  -1vnt
-įkalinimo galvutė                                                 -1vnt
-kryžmine jungtis juosta elektrodas                      -1vnt</t>
  </si>
  <si>
    <t>Cinkuota plienine juosta 25x4mm</t>
  </si>
  <si>
    <t>Plastmasinė signalinė juosta</t>
  </si>
  <si>
    <t xml:space="preserve">Prijungimo valdymo spinta (PS,), cinkuota, su pamatu spintos montavimui , sandarumas IP 54,  komplekte:
- spintos metalinės konstrukcijos, cinkuotos,   
 išmatavimus tikslinti užsakymo metu       -1 vnt
- - tripolis kirtiklis, In 16 A                       - 1 vnt
- tripolis kontaktorius, In16A, Uv. 230V   -2 vnt
- 3-polis automatinis jungiklis 16A „C,     -2 vnt
- Trijų padėčių perjungimo raktas su fiksacija -2vnt
- astronominis laikrodis                             -1 vnt 
-jungiklis 220 V – 1 vnt
- Apšvietimo lempa – 1 vnt
- Saugiklis NH00/10A - 6vnt
- pamatai skydo montavimui  -1 vnt </t>
  </si>
  <si>
    <t>Iš viso skyriuje 2, Eur be PVM</t>
  </si>
  <si>
    <t>Žiniaraštyje 4.1, Eur be PVM</t>
  </si>
  <si>
    <t>7.9</t>
  </si>
  <si>
    <t>7.10</t>
  </si>
  <si>
    <r>
      <t>Horizontalių barjerų įrengimas (HK-1) 2500x5650x520mm įrengimas su betono pagrindu, ant skaldos pagrindo sluoksnio fr. 0/45, h=0,20 m (48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(24 kub.m)</t>
    </r>
  </si>
  <si>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(30 kub.m)</t>
    </r>
  </si>
  <si>
    <r>
      <t>Horizontalių barjerų įrengimas (HK-5) 2500x4860x520mm įrengimas su betono pagrindu, ant skaldos pagrindo sluoksnio fr. 0/45, h=0,20 m (88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(44 kub.m)</t>
    </r>
  </si>
  <si>
    <r>
      <t>Horizontalių barjerų įrengimas (HK-2) 2500x6440x520mm įrengimas su betono pagrindu, ant skaldos pagrindo sluoksnio fr. 0/45, h=0,20 m (52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(26 kub.m)</t>
    </r>
  </si>
  <si>
    <r>
      <t>Horizontalių barjerų įrengimas (HK-1) 2500x5650x520mm įrengimas su betono pagrindu, ant skaldos pagrindo sluoksnio fr. 0/45, h=0,20 m (144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(72 kub.m)</t>
    </r>
  </si>
  <si>
    <r>
      <t>Horizontalių barjerų įrengimas (HK-5) 2500x4860x520mm įrengimas su betono pagrindu, ant skaldos pagrindo sluoksnio fr. 0/45, h=0,20 m (176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(88 kub.m)</t>
    </r>
  </si>
  <si>
    <r>
      <t>Horizontalių barjerų įrengimas (HK-1) 2500x5650x520mm įrengimas su betono pagrindu, ant skaldos pagrindo sluoksnio fr. 0/45, h=0,20 m (96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(48 kub.m)</t>
    </r>
  </si>
  <si>
    <t>Kietos gumos įdėklas 2500x10x350</t>
  </si>
  <si>
    <t>Plieninė juosta su ankeriais 2500x10x350</t>
  </si>
  <si>
    <t>6. Betoninių, granitinių bordiūrų įrengimas ir kiti darbai (I variantas)</t>
  </si>
  <si>
    <t>6.9.1</t>
  </si>
  <si>
    <t>6.9.2</t>
  </si>
  <si>
    <t>6.11.1</t>
  </si>
  <si>
    <t>6.11.2</t>
  </si>
  <si>
    <t>6. Betoninių, granitinių bordiūrų įrengimas ir kiti darbai (II variantas)</t>
  </si>
  <si>
    <t>Plieninė juosta su ankeriais 2500x10x450</t>
  </si>
  <si>
    <t>Kietos gumos įdėklas 2500x10x450</t>
  </si>
  <si>
    <t>6.5.1.</t>
  </si>
  <si>
    <t>6.5.2.</t>
  </si>
  <si>
    <t>6.7.1.</t>
  </si>
  <si>
    <t>6.7.2.</t>
  </si>
  <si>
    <r>
      <t>Sluoksnių sukibimo įrengimas C60BP4-S 300–500 g/m</t>
    </r>
    <r>
      <rPr>
        <vertAlign val="superscript"/>
        <sz val="11"/>
        <rFont val="Times New Roman"/>
        <family val="1"/>
        <charset val="186"/>
      </rPr>
      <t>2</t>
    </r>
  </si>
  <si>
    <r>
      <t>Sluoksnių sukibimo įrengimas C60BP4-S 200–400 g/m</t>
    </r>
    <r>
      <rPr>
        <vertAlign val="superscript"/>
        <sz val="11"/>
        <rFont val="Times New Roman"/>
        <family val="1"/>
        <charset val="186"/>
      </rPr>
      <t>2</t>
    </r>
  </si>
  <si>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1"/>
        <rFont val="Times New Roman"/>
        <family val="1"/>
        <charset val="186"/>
      </rPr>
      <t xml:space="preserve"> Kelių tarnybos bazę (Zibalų g. 55, Širvintos, 19124 Širvintų r. sav.).</t>
    </r>
    <r>
      <rPr>
        <sz val="11"/>
        <rFont val="Times New Roman"/>
        <family val="1"/>
        <charset val="186"/>
      </rPr>
      <t xml:space="preserve">
</t>
    </r>
    <r>
      <rPr>
        <i/>
        <sz val="11"/>
        <rFont val="Times New Roman"/>
        <family val="1"/>
        <charset val="186"/>
      </rPr>
      <t xml:space="preserve">Medžiagos, kurios turi būti gabenamos į sandėliavimo vietas:
</t>
    </r>
    <r>
      <rPr>
        <sz val="11"/>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</si>
  <si>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Laikinos gofruotos PP Ø800 išardymas</t>
  </si>
  <si>
    <t>Laikinos gofruotos PP Ø800 pralaidos išardymas</t>
  </si>
  <si>
    <t>Drenažo įrengimas d 113/126, drenažinis vamzdis su kokoso plaušo filtru</t>
  </si>
  <si>
    <t>Monolitinių atraminių blokų iš C35/45-XC4-XF4-XD3 klasės betono tvirtinimui įrengimas ant 10 cm betono ir skaldos fr.0/45 h=15 cm pagrindo tarpus sandarinant C30/37-XC4-XF4 klasės betonu</t>
  </si>
  <si>
    <t>Apsauginių kelio atitvarų sistemos įrengimas H2, W2, B (skriamojoje juostoje)</t>
  </si>
  <si>
    <t>Galinių apsauginių kelio atitvarų sistemos įrengimas H2, W2, B (skriamojoje juostoje)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</si>
</sst>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00"/>
    <numFmt numFmtId="166" formatCode="#,##0.000"/>
  </numFmts>
  <fonts count="2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000000"/>
      <name val="Calibri"/>
      <family val="2"/>
      <charset val="186"/>
    </font>
    <font>
      <b/>
      <sz val="11"/>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1"/>
      <color rgb="FFFF0000"/>
      <name val="Times New Roman"/>
      <family val="1"/>
      <charset val="186"/>
    </font>
    <font>
      <i/>
      <sz val="11"/>
      <name val="Times New Roman"/>
      <family val="1"/>
      <charset val="186"/>
    </font>
    <font>
      <sz val="11"/>
      <name val="Times New Roman"/>
      <family val="1"/>
    </font>
    <font>
      <sz val="11"/>
      <name val="Times New Roman"/>
      <family val="1"/>
      <charset val="186"/>
    </font>
    <font>
      <b/>
      <sz val="11"/>
      <color theme="1"/>
      <name val="Times New Roman"/>
      <family val="1"/>
      <charset val="186"/>
    </font>
    <font>
      <vertAlign val="superscript"/>
      <sz val="11"/>
      <color theme="1"/>
      <name val="Times New Roman"/>
      <family val="1"/>
      <charset val="186"/>
    </font>
    <font>
      <sz val="11"/>
      <color indexed="8"/>
      <name val="Times New Roman"/>
      <family val="1"/>
      <charset val="186"/>
    </font>
    <font>
      <vertAlign val="subscript"/>
      <sz val="11"/>
      <color indexed="8"/>
      <name val="Times New Roman"/>
      <family val="1"/>
      <charset val="186"/>
    </font>
    <font>
      <vertAlign val="superscript"/>
      <sz val="11"/>
      <color indexed="8"/>
      <name val="Times New Roman"/>
      <family val="1"/>
      <charset val="186"/>
    </font>
    <font>
      <vertAlign val="subscript"/>
      <sz val="11"/>
      <name val="Times New Roman"/>
      <family val="1"/>
      <charset val="186"/>
    </font>
    <font>
      <vertAlign val="superscript"/>
      <sz val="11"/>
      <name val="Times New Roman"/>
      <family val="1"/>
      <charset val="186"/>
    </font>
    <font>
      <sz val="10.5"/>
      <color theme="1"/>
      <name val="Times New Roman"/>
      <family val="1"/>
      <charset val="186"/>
    </font>
    <font>
      <sz val="11"/>
      <color rgb="FF000000"/>
      <name val="Times New Roman"/>
      <family val="1"/>
      <charset val="186"/>
    </font>
    <font>
      <i/>
      <sz val="11"/>
      <color theme="1"/>
      <name val="Times New Roman"/>
      <family val="1"/>
      <charset val="186"/>
    </font>
    <font>
      <b/>
      <i/>
      <sz val="11"/>
      <name val="Times New Roman"/>
      <family val="1"/>
      <charset val="186"/>
    </font>
    <font>
      <sz val="8"/>
      <name val="Calibri"/>
      <family val="2"/>
      <scheme val="minor"/>
    </font>
    <font>
      <sz val="11"/>
      <name val="Calibri"/>
      <family val="2"/>
      <scheme val="minor"/>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rgb="FFFFFFFF"/>
      </patternFill>
    </fill>
    <fill>
      <patternFill patternType="solid">
        <fgColor theme="0" tint="-4.9989318521683403E-2"/>
        <bgColor indexed="64"/>
      </patternFill>
    </fill>
    <fill>
      <patternFill patternType="solid">
        <fgColor rgb="FFFFFF00"/>
        <bgColor indexed="64"/>
      </patternFill>
    </fill>
  </fills>
  <borders count="5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s>
  <cellStyleXfs count="9">
    <xf numFmtId="0" fontId="0" fillId="0" borderId="0"/>
    <xf numFmtId="0" fontId="4" fillId="0" borderId="0" applyNumberFormat="0" applyBorder="0" applyProtection="0"/>
    <xf numFmtId="0" fontId="3" fillId="0" borderId="0"/>
    <xf numFmtId="0" fontId="4" fillId="0" borderId="0" applyNumberFormat="0" applyBorder="0" applyProtection="0"/>
    <xf numFmtId="0" fontId="4" fillId="0" borderId="0"/>
    <xf numFmtId="0" fontId="4" fillId="0" borderId="0"/>
    <xf numFmtId="0" fontId="2" fillId="0" borderId="0"/>
    <xf numFmtId="0" fontId="1" fillId="0" borderId="0"/>
    <xf numFmtId="0" fontId="25" fillId="0" borderId="0"/>
  </cellStyleXfs>
  <cellXfs count="353">
    <xf numFmtId="0" fontId="0" fillId="0" borderId="0" xfId="0"/>
    <xf numFmtId="0" fontId="5" fillId="2" borderId="0" xfId="1" applyFont="1" applyFill="1" applyAlignment="1" applyProtection="1">
      <alignment vertical="center" wrapText="1"/>
    </xf>
    <xf numFmtId="0" fontId="6" fillId="0" borderId="0" xfId="2" applyFont="1" applyProtection="1">
      <protection locked="0"/>
    </xf>
    <xf numFmtId="0" fontId="7" fillId="0" borderId="0" xfId="2" applyFont="1" applyProtection="1">
      <protection locked="0"/>
    </xf>
    <xf numFmtId="0" fontId="8" fillId="0" borderId="0" xfId="1" applyFont="1" applyAlignment="1" applyProtection="1">
      <alignment horizontal="center" vertical="center" wrapText="1"/>
    </xf>
    <xf numFmtId="0" fontId="8" fillId="0" borderId="0" xfId="1" applyFont="1" applyBorder="1" applyAlignment="1" applyProtection="1">
      <alignment horizontal="center" vertical="center" wrapText="1"/>
    </xf>
    <xf numFmtId="0" fontId="8" fillId="3" borderId="4" xfId="1" applyFont="1" applyFill="1" applyBorder="1" applyAlignment="1" applyProtection="1">
      <alignment vertical="center"/>
    </xf>
    <xf numFmtId="0" fontId="8" fillId="3" borderId="5" xfId="1" applyFont="1" applyFill="1" applyBorder="1" applyAlignment="1" applyProtection="1">
      <alignment vertical="center"/>
    </xf>
    <xf numFmtId="0" fontId="8" fillId="0" borderId="6" xfId="3" applyFont="1" applyBorder="1" applyAlignment="1" applyProtection="1">
      <alignment horizontal="center" vertical="center" wrapText="1"/>
    </xf>
    <xf numFmtId="0" fontId="8" fillId="0" borderId="7" xfId="3" applyFont="1" applyBorder="1" applyAlignment="1" applyProtection="1">
      <alignment horizontal="center" vertical="center" wrapText="1"/>
    </xf>
    <xf numFmtId="0" fontId="8" fillId="0" borderId="8" xfId="3" applyFont="1" applyBorder="1" applyAlignment="1" applyProtection="1">
      <alignment horizontal="center" vertical="center" wrapText="1"/>
    </xf>
    <xf numFmtId="0" fontId="8" fillId="0" borderId="9" xfId="3" applyFont="1" applyBorder="1" applyAlignment="1" applyProtection="1">
      <alignment horizontal="center" vertical="center" wrapText="1"/>
    </xf>
    <xf numFmtId="0" fontId="8" fillId="0" borderId="8" xfId="1"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49" fontId="10" fillId="0" borderId="11" xfId="2" applyNumberFormat="1" applyFont="1" applyBorder="1" applyAlignment="1">
      <alignment horizontal="center" vertical="center" wrapText="1"/>
    </xf>
    <xf numFmtId="4" fontId="5" fillId="4" borderId="14" xfId="4" applyNumberFormat="1" applyFont="1" applyFill="1" applyBorder="1" applyAlignment="1" applyProtection="1">
      <alignment horizontal="center" vertical="center" wrapText="1"/>
      <protection locked="0"/>
    </xf>
    <xf numFmtId="49" fontId="10" fillId="0" borderId="16" xfId="2" applyNumberFormat="1" applyFont="1" applyBorder="1" applyAlignment="1">
      <alignment horizontal="center" vertical="center" wrapText="1"/>
    </xf>
    <xf numFmtId="4" fontId="5" fillId="4" borderId="19" xfId="4" applyNumberFormat="1" applyFont="1" applyFill="1" applyBorder="1" applyAlignment="1" applyProtection="1">
      <alignment horizontal="center" vertical="center" wrapText="1"/>
      <protection locked="0"/>
    </xf>
    <xf numFmtId="0" fontId="5" fillId="0" borderId="0" xfId="2" applyFont="1" applyAlignment="1" applyProtection="1">
      <alignment horizontal="center" vertical="center" wrapText="1"/>
      <protection locked="0"/>
    </xf>
    <xf numFmtId="4" fontId="13" fillId="0" borderId="0" xfId="2" applyNumberFormat="1" applyFont="1" applyAlignment="1" applyProtection="1">
      <alignment horizontal="center" vertical="center"/>
      <protection locked="0"/>
    </xf>
    <xf numFmtId="0" fontId="12" fillId="0" borderId="0" xfId="2" applyFont="1" applyProtection="1">
      <protection locked="0"/>
    </xf>
    <xf numFmtId="2" fontId="7" fillId="0" borderId="0" xfId="2" applyNumberFormat="1" applyFont="1" applyProtection="1">
      <protection locked="0"/>
    </xf>
    <xf numFmtId="4" fontId="5" fillId="4" borderId="21" xfId="4" applyNumberFormat="1" applyFont="1" applyFill="1" applyBorder="1" applyAlignment="1" applyProtection="1">
      <alignment horizontal="center" vertical="center" wrapText="1"/>
      <protection locked="0"/>
    </xf>
    <xf numFmtId="4" fontId="5" fillId="4" borderId="9" xfId="4" applyNumberFormat="1" applyFont="1" applyFill="1" applyBorder="1" applyAlignment="1" applyProtection="1">
      <alignment horizontal="center" vertical="center" wrapText="1"/>
      <protection locked="0"/>
    </xf>
    <xf numFmtId="164" fontId="12" fillId="4" borderId="14" xfId="2" applyNumberFormat="1" applyFont="1" applyFill="1" applyBorder="1" applyAlignment="1" applyProtection="1">
      <alignment horizontal="center" vertical="center"/>
      <protection locked="0"/>
    </xf>
    <xf numFmtId="0" fontId="7" fillId="0" borderId="0" xfId="2" applyFont="1" applyAlignment="1" applyProtection="1">
      <alignment wrapText="1"/>
      <protection locked="0"/>
    </xf>
    <xf numFmtId="164" fontId="12" fillId="4" borderId="19" xfId="2" applyNumberFormat="1" applyFont="1" applyFill="1" applyBorder="1" applyAlignment="1" applyProtection="1">
      <alignment horizontal="center" vertical="center"/>
      <protection locked="0"/>
    </xf>
    <xf numFmtId="164" fontId="12" fillId="4" borderId="21" xfId="2" applyNumberFormat="1" applyFont="1" applyFill="1" applyBorder="1" applyAlignment="1" applyProtection="1">
      <alignment horizontal="center" vertical="center"/>
      <protection locked="0"/>
    </xf>
    <xf numFmtId="164" fontId="12" fillId="4" borderId="19" xfId="2" applyNumberFormat="1" applyFont="1" applyFill="1" applyBorder="1" applyAlignment="1" applyProtection="1">
      <alignment horizontal="left" vertical="center"/>
      <protection locked="0"/>
    </xf>
    <xf numFmtId="0" fontId="7" fillId="0" borderId="0" xfId="2" applyFont="1" applyAlignment="1" applyProtection="1">
      <alignment horizontal="left" wrapText="1"/>
      <protection locked="0"/>
    </xf>
    <xf numFmtId="0" fontId="9" fillId="0" borderId="0" xfId="2" applyFont="1" applyAlignment="1" applyProtection="1">
      <alignment horizontal="center" vertical="center"/>
      <protection locked="0"/>
    </xf>
    <xf numFmtId="4" fontId="5" fillId="4" borderId="14" xfId="5" applyNumberFormat="1" applyFont="1" applyFill="1" applyBorder="1" applyAlignment="1" applyProtection="1">
      <alignment horizontal="center" vertical="center" wrapText="1"/>
      <protection locked="0"/>
    </xf>
    <xf numFmtId="4" fontId="5" fillId="4" borderId="19" xfId="5" applyNumberFormat="1" applyFont="1" applyFill="1" applyBorder="1" applyAlignment="1" applyProtection="1">
      <alignment horizontal="center" vertical="center" wrapText="1"/>
      <protection locked="0"/>
    </xf>
    <xf numFmtId="4" fontId="5" fillId="4" borderId="9" xfId="5" applyNumberFormat="1" applyFont="1" applyFill="1" applyBorder="1" applyAlignment="1" applyProtection="1">
      <alignment horizontal="center" vertical="center" wrapText="1"/>
      <protection locked="0"/>
    </xf>
    <xf numFmtId="4" fontId="5" fillId="4" borderId="28" xfId="5" applyNumberFormat="1" applyFont="1" applyFill="1" applyBorder="1" applyAlignment="1" applyProtection="1">
      <alignment horizontal="center" vertical="center" wrapText="1"/>
      <protection locked="0"/>
    </xf>
    <xf numFmtId="4" fontId="5" fillId="4" borderId="34" xfId="5" applyNumberFormat="1" applyFont="1" applyFill="1" applyBorder="1" applyAlignment="1" applyProtection="1">
      <alignment horizontal="center" vertical="center" wrapText="1"/>
      <protection locked="0"/>
    </xf>
    <xf numFmtId="0" fontId="7" fillId="0" borderId="0" xfId="2" applyFont="1" applyAlignment="1" applyProtection="1">
      <alignment horizontal="center" vertical="center" wrapText="1"/>
      <protection locked="0"/>
    </xf>
    <xf numFmtId="4" fontId="5" fillId="4" borderId="21" xfId="5" applyNumberFormat="1" applyFont="1" applyFill="1" applyBorder="1" applyAlignment="1" applyProtection="1">
      <alignment horizontal="center" vertical="center" wrapText="1"/>
      <protection locked="0"/>
    </xf>
    <xf numFmtId="4" fontId="5" fillId="4" borderId="39" xfId="5" applyNumberFormat="1" applyFont="1" applyFill="1" applyBorder="1" applyAlignment="1" applyProtection="1">
      <alignment horizontal="center" vertical="center" wrapText="1"/>
      <protection locked="0"/>
    </xf>
    <xf numFmtId="4" fontId="12" fillId="4" borderId="9" xfId="5" applyNumberFormat="1" applyFont="1" applyFill="1" applyBorder="1" applyAlignment="1" applyProtection="1">
      <alignment horizontal="center" vertical="center" wrapText="1"/>
      <protection locked="0"/>
    </xf>
    <xf numFmtId="0" fontId="5" fillId="0" borderId="0" xfId="5" applyFont="1" applyAlignment="1">
      <alignment vertical="center" wrapText="1"/>
    </xf>
    <xf numFmtId="0" fontId="5" fillId="0" borderId="0" xfId="5" applyFont="1" applyAlignment="1">
      <alignment vertical="center"/>
    </xf>
    <xf numFmtId="0" fontId="5" fillId="0" borderId="42" xfId="4" applyFont="1" applyBorder="1" applyAlignment="1">
      <alignment horizontal="center" vertical="center" wrapText="1"/>
    </xf>
    <xf numFmtId="0" fontId="7" fillId="0" borderId="0" xfId="2" applyFont="1" applyAlignment="1">
      <alignment wrapText="1"/>
    </xf>
    <xf numFmtId="0" fontId="7" fillId="0" borderId="0" xfId="2" applyFont="1"/>
    <xf numFmtId="0" fontId="7" fillId="0" borderId="0" xfId="2" applyFont="1" applyAlignment="1" applyProtection="1">
      <alignment horizontal="center" vertical="center"/>
      <protection locked="0"/>
    </xf>
    <xf numFmtId="0" fontId="7" fillId="0" borderId="0" xfId="2" applyFont="1" applyAlignment="1">
      <alignment vertical="center" wrapText="1"/>
    </xf>
    <xf numFmtId="164" fontId="12" fillId="4" borderId="9" xfId="2" applyNumberFormat="1" applyFont="1" applyFill="1" applyBorder="1" applyAlignment="1" applyProtection="1">
      <alignment horizontal="center" vertical="center"/>
      <protection locked="0"/>
    </xf>
    <xf numFmtId="4" fontId="12" fillId="4" borderId="23" xfId="5" applyNumberFormat="1" applyFont="1" applyFill="1" applyBorder="1" applyAlignment="1" applyProtection="1">
      <alignment horizontal="center" vertical="center" wrapText="1"/>
      <protection locked="0"/>
    </xf>
    <xf numFmtId="0" fontId="8" fillId="0" borderId="9" xfId="1" applyFont="1" applyBorder="1" applyAlignment="1" applyProtection="1">
      <alignment horizontal="center" vertical="center" wrapText="1"/>
    </xf>
    <xf numFmtId="0" fontId="8" fillId="0" borderId="52" xfId="1" applyFont="1" applyBorder="1" applyAlignment="1" applyProtection="1">
      <alignment horizontal="center" vertical="center" wrapText="1"/>
    </xf>
    <xf numFmtId="0" fontId="8" fillId="5" borderId="55" xfId="1" applyFont="1" applyFill="1" applyBorder="1" applyAlignment="1" applyProtection="1">
      <alignment horizontal="center" vertical="center" wrapText="1"/>
    </xf>
    <xf numFmtId="0" fontId="8" fillId="5" borderId="1" xfId="1" applyFont="1" applyFill="1" applyBorder="1" applyAlignment="1" applyProtection="1">
      <alignment horizontal="center" vertical="center" wrapText="1"/>
    </xf>
    <xf numFmtId="49" fontId="8" fillId="0" borderId="0" xfId="1" applyNumberFormat="1" applyFont="1" applyAlignment="1" applyProtection="1">
      <alignment horizontal="center" vertical="center" wrapText="1"/>
    </xf>
    <xf numFmtId="0" fontId="21" fillId="0" borderId="0" xfId="1" applyFont="1" applyAlignment="1" applyProtection="1">
      <alignment horizontal="center" vertical="center" wrapText="1"/>
    </xf>
    <xf numFmtId="0" fontId="8" fillId="0" borderId="0" xfId="1" applyNumberFormat="1" applyFont="1" applyAlignment="1" applyProtection="1">
      <alignment horizontal="center" vertical="center" wrapText="1"/>
    </xf>
    <xf numFmtId="165" fontId="5" fillId="0" borderId="0" xfId="5" applyNumberFormat="1" applyFont="1" applyAlignment="1">
      <alignment vertical="center"/>
    </xf>
    <xf numFmtId="165" fontId="7" fillId="0" borderId="0" xfId="2" applyNumberFormat="1" applyFont="1"/>
    <xf numFmtId="2" fontId="8" fillId="0" borderId="0" xfId="1" applyNumberFormat="1" applyFont="1" applyAlignment="1" applyProtection="1">
      <alignment horizontal="center" vertical="center" wrapText="1"/>
    </xf>
    <xf numFmtId="2" fontId="8" fillId="0" borderId="8" xfId="3" applyNumberFormat="1" applyFont="1" applyBorder="1" applyAlignment="1" applyProtection="1">
      <alignment horizontal="center" vertical="center" wrapText="1"/>
    </xf>
    <xf numFmtId="2" fontId="5" fillId="0" borderId="0" xfId="5" applyNumberFormat="1" applyFont="1" applyAlignment="1">
      <alignment vertical="center"/>
    </xf>
    <xf numFmtId="2" fontId="7" fillId="0" borderId="0" xfId="2" applyNumberFormat="1" applyFont="1"/>
    <xf numFmtId="2" fontId="8" fillId="0" borderId="10" xfId="3" applyNumberFormat="1" applyFont="1" applyBorder="1" applyAlignment="1" applyProtection="1">
      <alignment horizontal="center" vertical="center" wrapText="1"/>
    </xf>
    <xf numFmtId="4" fontId="12" fillId="0" borderId="20" xfId="2" applyNumberFormat="1" applyFont="1" applyBorder="1" applyAlignment="1">
      <alignment horizontal="center" vertical="center"/>
    </xf>
    <xf numFmtId="4" fontId="8" fillId="0" borderId="0" xfId="1" applyNumberFormat="1" applyFont="1" applyAlignment="1" applyProtection="1">
      <alignment horizontal="center" vertical="center" wrapText="1"/>
    </xf>
    <xf numFmtId="4" fontId="5" fillId="0" borderId="0" xfId="5" applyNumberFormat="1" applyFont="1" applyAlignment="1">
      <alignment vertical="center"/>
    </xf>
    <xf numFmtId="4" fontId="7" fillId="0" borderId="0" xfId="2" applyNumberFormat="1" applyFont="1"/>
    <xf numFmtId="165" fontId="8" fillId="0" borderId="53" xfId="1" applyNumberFormat="1" applyFont="1" applyBorder="1" applyAlignment="1" applyProtection="1">
      <alignment horizontal="center" vertical="center" wrapText="1"/>
    </xf>
    <xf numFmtId="0" fontId="8" fillId="6" borderId="54" xfId="1" applyFont="1" applyFill="1" applyBorder="1" applyAlignment="1" applyProtection="1">
      <alignment vertical="center"/>
    </xf>
    <xf numFmtId="0" fontId="8" fillId="6" borderId="55" xfId="1" applyFont="1" applyFill="1" applyBorder="1" applyAlignment="1" applyProtection="1">
      <alignment vertical="center"/>
    </xf>
    <xf numFmtId="49" fontId="8" fillId="6" borderId="55" xfId="1" applyNumberFormat="1" applyFont="1" applyFill="1" applyBorder="1" applyAlignment="1" applyProtection="1">
      <alignment vertical="center"/>
    </xf>
    <xf numFmtId="0" fontId="8" fillId="6" borderId="1" xfId="1" applyFont="1" applyFill="1" applyBorder="1" applyAlignment="1" applyProtection="1">
      <alignment vertical="center"/>
    </xf>
    <xf numFmtId="0" fontId="8" fillId="6" borderId="44" xfId="3" applyFont="1" applyFill="1" applyBorder="1" applyAlignment="1" applyProtection="1">
      <alignment horizontal="center" vertical="center" wrapText="1"/>
    </xf>
    <xf numFmtId="49" fontId="8" fillId="6" borderId="44" xfId="3" applyNumberFormat="1" applyFont="1" applyFill="1" applyBorder="1" applyAlignment="1" applyProtection="1">
      <alignment horizontal="center" vertical="center" wrapText="1"/>
    </xf>
    <xf numFmtId="0" fontId="8" fillId="6" borderId="44" xfId="1" applyFont="1" applyFill="1" applyBorder="1" applyAlignment="1" applyProtection="1">
      <alignment horizontal="center" vertical="center" wrapText="1"/>
    </xf>
    <xf numFmtId="0" fontId="8" fillId="6" borderId="24" xfId="1" applyFont="1" applyFill="1" applyBorder="1" applyAlignment="1" applyProtection="1">
      <alignment horizontal="center" vertical="center" wrapText="1"/>
    </xf>
    <xf numFmtId="0" fontId="13" fillId="0" borderId="0" xfId="2" applyFont="1"/>
    <xf numFmtId="0" fontId="7" fillId="0" borderId="53" xfId="2" applyFont="1" applyBorder="1" applyAlignment="1">
      <alignment vertical="center" wrapText="1"/>
    </xf>
    <xf numFmtId="0" fontId="7" fillId="0" borderId="31" xfId="2" applyFont="1" applyBorder="1" applyAlignment="1">
      <alignment horizontal="center" vertical="center"/>
    </xf>
    <xf numFmtId="49" fontId="13" fillId="0" borderId="33" xfId="2" applyNumberFormat="1" applyFont="1" applyBorder="1" applyAlignment="1">
      <alignment horizontal="center" vertical="center"/>
    </xf>
    <xf numFmtId="0" fontId="7" fillId="0" borderId="33" xfId="2" applyFont="1" applyBorder="1" applyAlignment="1">
      <alignment horizontal="center" vertical="center"/>
    </xf>
    <xf numFmtId="0" fontId="7" fillId="0" borderId="50" xfId="2" applyFont="1" applyBorder="1" applyAlignment="1">
      <alignment horizontal="center" vertical="center"/>
    </xf>
    <xf numFmtId="49" fontId="7" fillId="0" borderId="0" xfId="2" applyNumberFormat="1" applyFont="1" applyAlignment="1">
      <alignment horizontal="center" vertical="center"/>
    </xf>
    <xf numFmtId="0" fontId="7" fillId="0" borderId="0" xfId="2" applyFont="1" applyAlignment="1">
      <alignment horizontal="center" vertical="center"/>
    </xf>
    <xf numFmtId="0" fontId="8" fillId="6" borderId="44" xfId="3" applyNumberFormat="1" applyFont="1" applyFill="1" applyBorder="1" applyAlignment="1" applyProtection="1">
      <alignment horizontal="center" vertical="center" wrapText="1"/>
    </xf>
    <xf numFmtId="164" fontId="12" fillId="4" borderId="13" xfId="2" applyNumberFormat="1" applyFont="1" applyFill="1" applyBorder="1" applyAlignment="1" applyProtection="1">
      <alignment horizontal="center" vertical="center"/>
      <protection locked="0"/>
    </xf>
    <xf numFmtId="164" fontId="12" fillId="4" borderId="18" xfId="2" applyNumberFormat="1" applyFont="1" applyFill="1" applyBorder="1" applyAlignment="1" applyProtection="1">
      <alignment horizontal="center" vertical="center"/>
      <protection locked="0"/>
    </xf>
    <xf numFmtId="164" fontId="12" fillId="4" borderId="8" xfId="2" applyNumberFormat="1" applyFont="1" applyFill="1" applyBorder="1" applyAlignment="1" applyProtection="1">
      <alignment horizontal="center" vertical="center"/>
      <protection locked="0"/>
    </xf>
    <xf numFmtId="0" fontId="13" fillId="0" borderId="43" xfId="2" applyFont="1" applyBorder="1"/>
    <xf numFmtId="0" fontId="7" fillId="0" borderId="47" xfId="2" applyFont="1" applyBorder="1"/>
    <xf numFmtId="0" fontId="13" fillId="0" borderId="33" xfId="2" applyFont="1" applyBorder="1" applyAlignment="1">
      <alignment horizontal="center" vertical="center"/>
    </xf>
    <xf numFmtId="0" fontId="6" fillId="0" borderId="0" xfId="2" applyFont="1"/>
    <xf numFmtId="0" fontId="5" fillId="0" borderId="1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20" xfId="2" applyFont="1" applyBorder="1" applyAlignment="1">
      <alignment horizontal="center" vertical="center" wrapText="1"/>
    </xf>
    <xf numFmtId="49" fontId="12" fillId="0" borderId="16" xfId="2" applyNumberFormat="1" applyFont="1" applyBorder="1" applyAlignment="1">
      <alignment horizontal="center" vertical="center"/>
    </xf>
    <xf numFmtId="0" fontId="12" fillId="0" borderId="18" xfId="2" applyFont="1" applyBorder="1" applyAlignment="1">
      <alignment vertical="center"/>
    </xf>
    <xf numFmtId="0" fontId="5" fillId="0" borderId="6" xfId="2" applyFont="1" applyBorder="1" applyAlignment="1">
      <alignment horizontal="center" vertical="center" wrapText="1"/>
    </xf>
    <xf numFmtId="0" fontId="5" fillId="0" borderId="8" xfId="2" applyFont="1" applyBorder="1" applyAlignment="1">
      <alignment horizontal="right" vertical="center"/>
    </xf>
    <xf numFmtId="4" fontId="5" fillId="0" borderId="10" xfId="2" applyNumberFormat="1" applyFont="1" applyBorder="1" applyAlignment="1">
      <alignment horizontal="center" vertical="center"/>
    </xf>
    <xf numFmtId="0" fontId="12" fillId="0" borderId="0" xfId="2" applyFont="1"/>
    <xf numFmtId="0" fontId="12" fillId="0" borderId="0" xfId="6" applyFont="1"/>
    <xf numFmtId="0" fontId="10" fillId="0" borderId="0" xfId="6" applyFont="1" applyAlignment="1">
      <alignment horizontal="left" vertical="center" wrapText="1"/>
    </xf>
    <xf numFmtId="0" fontId="23" fillId="0" borderId="0" xfId="6" applyFont="1"/>
    <xf numFmtId="49" fontId="10" fillId="7" borderId="6" xfId="2" applyNumberFormat="1" applyFont="1" applyFill="1" applyBorder="1" applyAlignment="1">
      <alignment horizontal="center" vertical="center" wrapText="1"/>
    </xf>
    <xf numFmtId="4" fontId="5" fillId="4" borderId="28" xfId="4" applyNumberFormat="1" applyFont="1" applyFill="1" applyBorder="1" applyAlignment="1" applyProtection="1">
      <alignment horizontal="center" vertical="center" wrapText="1"/>
      <protection locked="0"/>
    </xf>
    <xf numFmtId="4" fontId="5" fillId="4" borderId="11" xfId="4" applyNumberFormat="1" applyFont="1" applyFill="1" applyBorder="1" applyAlignment="1" applyProtection="1">
      <alignment horizontal="center" vertical="center" wrapText="1"/>
      <protection locked="0"/>
    </xf>
    <xf numFmtId="4" fontId="5" fillId="4" borderId="16" xfId="4" applyNumberFormat="1" applyFont="1" applyFill="1" applyBorder="1" applyAlignment="1" applyProtection="1">
      <alignment horizontal="center" vertical="center" wrapText="1"/>
      <protection locked="0"/>
    </xf>
    <xf numFmtId="0" fontId="8" fillId="0" borderId="27" xfId="3" applyFont="1" applyBorder="1" applyAlignment="1" applyProtection="1">
      <alignment horizontal="center" vertical="center" wrapText="1"/>
    </xf>
    <xf numFmtId="0" fontId="8" fillId="0" borderId="45" xfId="3" applyFont="1" applyBorder="1" applyAlignment="1" applyProtection="1">
      <alignment horizontal="center" vertical="center" wrapText="1"/>
    </xf>
    <xf numFmtId="0" fontId="8" fillId="0" borderId="44" xfId="3" applyFont="1" applyBorder="1" applyAlignment="1" applyProtection="1">
      <alignment horizontal="center" vertical="center" wrapText="1"/>
    </xf>
    <xf numFmtId="0" fontId="8" fillId="0" borderId="23" xfId="3" applyFont="1" applyBorder="1" applyAlignment="1" applyProtection="1">
      <alignment horizontal="center" vertical="center" wrapText="1"/>
    </xf>
    <xf numFmtId="4" fontId="8" fillId="0" borderId="24" xfId="3" applyNumberFormat="1" applyFont="1" applyBorder="1" applyAlignment="1" applyProtection="1">
      <alignment horizontal="center" vertical="center" wrapText="1"/>
    </xf>
    <xf numFmtId="0" fontId="8" fillId="0" borderId="25" xfId="3" applyFont="1" applyBorder="1" applyAlignment="1" applyProtection="1">
      <alignment horizontal="center" vertical="center" wrapText="1"/>
    </xf>
    <xf numFmtId="0" fontId="8" fillId="0" borderId="56" xfId="3" applyFont="1" applyBorder="1" applyAlignment="1" applyProtection="1">
      <alignment horizontal="center" vertical="center" wrapText="1"/>
    </xf>
    <xf numFmtId="0" fontId="8" fillId="0" borderId="41" xfId="3" applyFont="1" applyBorder="1" applyAlignment="1" applyProtection="1">
      <alignment horizontal="center" vertical="center" wrapText="1"/>
    </xf>
    <xf numFmtId="0" fontId="8" fillId="0" borderId="21" xfId="3" applyFont="1" applyBorder="1" applyAlignment="1" applyProtection="1">
      <alignment horizontal="center" vertical="center" wrapText="1"/>
    </xf>
    <xf numFmtId="2" fontId="8" fillId="0" borderId="41" xfId="3" applyNumberFormat="1" applyFont="1" applyBorder="1" applyAlignment="1" applyProtection="1">
      <alignment horizontal="center" vertical="center" wrapText="1"/>
    </xf>
    <xf numFmtId="4" fontId="5" fillId="7" borderId="31" xfId="4" applyNumberFormat="1" applyFont="1" applyFill="1" applyBorder="1" applyAlignment="1" applyProtection="1">
      <alignment horizontal="center" vertical="center" wrapText="1"/>
      <protection locked="0"/>
    </xf>
    <xf numFmtId="165" fontId="8" fillId="0" borderId="26" xfId="3" applyNumberFormat="1" applyFont="1" applyBorder="1" applyAlignment="1" applyProtection="1">
      <alignment horizontal="center" vertical="center" wrapText="1"/>
    </xf>
    <xf numFmtId="4" fontId="5" fillId="0" borderId="16" xfId="4" applyNumberFormat="1" applyFont="1" applyBorder="1" applyAlignment="1" applyProtection="1">
      <alignment horizontal="center" vertical="center" wrapText="1"/>
      <protection locked="0"/>
    </xf>
    <xf numFmtId="4" fontId="5" fillId="0" borderId="6" xfId="4" applyNumberFormat="1" applyFont="1" applyBorder="1" applyAlignment="1" applyProtection="1">
      <alignment horizontal="center" vertical="center" wrapText="1"/>
      <protection locked="0"/>
    </xf>
    <xf numFmtId="4" fontId="5" fillId="4" borderId="34" xfId="4" applyNumberFormat="1" applyFont="1" applyFill="1" applyBorder="1" applyAlignment="1" applyProtection="1">
      <alignment horizontal="center" vertical="center" wrapText="1"/>
      <protection locked="0"/>
    </xf>
    <xf numFmtId="4" fontId="5" fillId="4" borderId="18" xfId="4" applyNumberFormat="1" applyFont="1" applyFill="1" applyBorder="1" applyAlignment="1" applyProtection="1">
      <alignment horizontal="center" vertical="center" wrapText="1"/>
      <protection locked="0"/>
    </xf>
    <xf numFmtId="49" fontId="10" fillId="0" borderId="12" xfId="2" applyNumberFormat="1" applyFont="1" applyBorder="1" applyAlignment="1">
      <alignment horizontal="center" vertical="center" wrapText="1"/>
    </xf>
    <xf numFmtId="0" fontId="11" fillId="0" borderId="13" xfId="2" applyFont="1" applyBorder="1" applyAlignment="1">
      <alignment horizontal="left" vertical="center" wrapText="1"/>
    </xf>
    <xf numFmtId="0" fontId="12" fillId="0" borderId="14" xfId="2" applyFont="1" applyBorder="1" applyAlignment="1">
      <alignment horizontal="center" vertical="center"/>
    </xf>
    <xf numFmtId="2" fontId="12" fillId="0" borderId="15" xfId="2" applyNumberFormat="1" applyFont="1" applyBorder="1" applyAlignment="1">
      <alignment horizontal="center" vertical="center"/>
    </xf>
    <xf numFmtId="49" fontId="10" fillId="0" borderId="17" xfId="2" applyNumberFormat="1" applyFont="1" applyBorder="1" applyAlignment="1">
      <alignment horizontal="center" vertical="center" wrapText="1"/>
    </xf>
    <xf numFmtId="0" fontId="11" fillId="0" borderId="18" xfId="2" applyFont="1" applyBorder="1" applyAlignment="1">
      <alignment horizontal="left" vertical="center" wrapText="1"/>
    </xf>
    <xf numFmtId="0" fontId="12" fillId="0" borderId="19" xfId="5" applyFont="1" applyBorder="1" applyAlignment="1">
      <alignment horizontal="center" vertical="center"/>
    </xf>
    <xf numFmtId="2" fontId="12" fillId="0" borderId="20" xfId="2" applyNumberFormat="1" applyFont="1" applyBorder="1" applyAlignment="1">
      <alignment horizontal="center" vertical="center"/>
    </xf>
    <xf numFmtId="0" fontId="11" fillId="0" borderId="18" xfId="2" applyFont="1" applyBorder="1" applyAlignment="1">
      <alignment vertical="center" wrapText="1"/>
    </xf>
    <xf numFmtId="0" fontId="12" fillId="0" borderId="18" xfId="2" applyFont="1" applyBorder="1" applyAlignment="1">
      <alignment vertical="center" wrapText="1"/>
    </xf>
    <xf numFmtId="0" fontId="12" fillId="0" borderId="18" xfId="2" applyFont="1" applyBorder="1" applyAlignment="1">
      <alignment horizontal="left" vertical="center" wrapText="1"/>
    </xf>
    <xf numFmtId="49" fontId="10" fillId="0" borderId="6" xfId="2" applyNumberFormat="1" applyFont="1" applyBorder="1" applyAlignment="1">
      <alignment horizontal="center" vertical="center" wrapText="1"/>
    </xf>
    <xf numFmtId="49" fontId="10" fillId="0" borderId="7" xfId="2" applyNumberFormat="1" applyFont="1" applyBorder="1" applyAlignment="1">
      <alignment horizontal="center" vertical="center" wrapText="1"/>
    </xf>
    <xf numFmtId="0" fontId="12" fillId="0" borderId="9" xfId="5" applyFont="1" applyBorder="1" applyAlignment="1">
      <alignment horizontal="center" vertical="center"/>
    </xf>
    <xf numFmtId="2" fontId="12" fillId="0" borderId="10" xfId="2" applyNumberFormat="1" applyFont="1" applyBorder="1" applyAlignment="1">
      <alignment horizontal="center" vertical="center"/>
    </xf>
    <xf numFmtId="0" fontId="7" fillId="0" borderId="13" xfId="2" applyFont="1" applyBorder="1"/>
    <xf numFmtId="0" fontId="7" fillId="0" borderId="14" xfId="2" applyFont="1" applyBorder="1" applyAlignment="1">
      <alignment horizontal="center" vertical="center"/>
    </xf>
    <xf numFmtId="0" fontId="7" fillId="0" borderId="18" xfId="2" applyFont="1" applyBorder="1"/>
    <xf numFmtId="0" fontId="7" fillId="0" borderId="19" xfId="2" applyFont="1" applyBorder="1" applyAlignment="1">
      <alignment horizontal="center" vertical="center"/>
    </xf>
    <xf numFmtId="49" fontId="10" fillId="0" borderId="25" xfId="2" applyNumberFormat="1" applyFont="1" applyBorder="1" applyAlignment="1">
      <alignment horizontal="center" vertical="center" wrapText="1"/>
    </xf>
    <xf numFmtId="0" fontId="12" fillId="0" borderId="21" xfId="5" applyFont="1" applyBorder="1" applyAlignment="1">
      <alignment horizontal="center" vertical="center"/>
    </xf>
    <xf numFmtId="2" fontId="12" fillId="0" borderId="26" xfId="2" applyNumberFormat="1" applyFont="1" applyBorder="1" applyAlignment="1">
      <alignment horizontal="center" vertical="center"/>
    </xf>
    <xf numFmtId="0" fontId="15" fillId="0" borderId="18" xfId="2" applyFont="1" applyBorder="1"/>
    <xf numFmtId="0" fontId="12" fillId="0" borderId="8" xfId="2" applyFont="1" applyBorder="1" applyAlignment="1">
      <alignment vertical="center"/>
    </xf>
    <xf numFmtId="49" fontId="12" fillId="0" borderId="14" xfId="2" applyNumberFormat="1" applyFont="1" applyBorder="1" applyAlignment="1">
      <alignment horizontal="center" vertical="center" wrapText="1"/>
    </xf>
    <xf numFmtId="49" fontId="12" fillId="0" borderId="19" xfId="2" applyNumberFormat="1" applyFont="1" applyBorder="1" applyAlignment="1">
      <alignment horizontal="center" vertical="center" wrapText="1"/>
    </xf>
    <xf numFmtId="49" fontId="12" fillId="7" borderId="18" xfId="2" applyNumberFormat="1" applyFont="1" applyFill="1" applyBorder="1" applyAlignment="1">
      <alignment vertical="top" wrapText="1"/>
    </xf>
    <xf numFmtId="49" fontId="12" fillId="0" borderId="18" xfId="2" applyNumberFormat="1" applyFont="1" applyBorder="1" applyAlignment="1">
      <alignment horizontal="left" vertical="top" wrapText="1"/>
    </xf>
    <xf numFmtId="49" fontId="12" fillId="0" borderId="8" xfId="2" applyNumberFormat="1" applyFont="1" applyBorder="1" applyAlignment="1">
      <alignment horizontal="left" vertical="center" wrapText="1"/>
    </xf>
    <xf numFmtId="0" fontId="7" fillId="0" borderId="9" xfId="2" applyFont="1" applyBorder="1" applyAlignment="1">
      <alignment horizontal="center" vertical="center"/>
    </xf>
    <xf numFmtId="49" fontId="10" fillId="0" borderId="13" xfId="2" applyNumberFormat="1" applyFont="1" applyBorder="1" applyAlignment="1">
      <alignment horizontal="center" vertical="center" wrapText="1"/>
    </xf>
    <xf numFmtId="49" fontId="12" fillId="0" borderId="13" xfId="2" applyNumberFormat="1" applyFont="1" applyBorder="1" applyAlignment="1">
      <alignment horizontal="left" vertical="top" wrapText="1"/>
    </xf>
    <xf numFmtId="49" fontId="12" fillId="0" borderId="13" xfId="2" applyNumberFormat="1" applyFont="1" applyBorder="1" applyAlignment="1">
      <alignment horizontal="center" vertical="center" wrapText="1"/>
    </xf>
    <xf numFmtId="49" fontId="10" fillId="0" borderId="18"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0" fontId="7" fillId="0" borderId="18" xfId="2" applyFont="1" applyBorder="1" applyAlignment="1">
      <alignment horizontal="center" vertical="center"/>
    </xf>
    <xf numFmtId="0" fontId="12" fillId="0" borderId="18" xfId="5" applyFont="1" applyBorder="1" applyAlignment="1">
      <alignment horizontal="center" vertical="center"/>
    </xf>
    <xf numFmtId="49" fontId="10" fillId="0" borderId="8" xfId="2" applyNumberFormat="1" applyFont="1" applyBorder="1" applyAlignment="1">
      <alignment horizontal="center" vertical="center" wrapText="1"/>
    </xf>
    <xf numFmtId="0" fontId="7" fillId="0" borderId="8" xfId="2" applyFont="1" applyBorder="1" applyAlignment="1">
      <alignment horizontal="center" vertical="center"/>
    </xf>
    <xf numFmtId="49" fontId="12" fillId="0" borderId="13" xfId="2" applyNumberFormat="1" applyFont="1" applyBorder="1" applyAlignment="1">
      <alignment horizontal="left" vertical="center" wrapText="1"/>
    </xf>
    <xf numFmtId="49" fontId="12" fillId="0" borderId="18" xfId="2" applyNumberFormat="1" applyFont="1" applyBorder="1" applyAlignment="1">
      <alignment horizontal="left" vertical="center" wrapText="1"/>
    </xf>
    <xf numFmtId="2" fontId="12" fillId="0" borderId="29" xfId="2" applyNumberFormat="1" applyFont="1" applyBorder="1" applyAlignment="1">
      <alignment horizontal="center" vertical="center"/>
    </xf>
    <xf numFmtId="49" fontId="12" fillId="7" borderId="18" xfId="2" applyNumberFormat="1" applyFont="1" applyFill="1" applyBorder="1" applyAlignment="1">
      <alignment horizontal="left" vertical="center" wrapText="1"/>
    </xf>
    <xf numFmtId="49" fontId="12" fillId="0" borderId="28" xfId="2" applyNumberFormat="1" applyFont="1" applyBorder="1" applyAlignment="1">
      <alignment horizontal="center" vertical="center" wrapText="1"/>
    </xf>
    <xf numFmtId="49" fontId="10" fillId="0" borderId="31" xfId="2" applyNumberFormat="1" applyFont="1" applyBorder="1" applyAlignment="1">
      <alignment horizontal="center" vertical="center" wrapText="1"/>
    </xf>
    <xf numFmtId="49" fontId="10" fillId="0" borderId="32" xfId="2" applyNumberFormat="1" applyFont="1" applyBorder="1" applyAlignment="1">
      <alignment horizontal="center" vertical="center" wrapText="1"/>
    </xf>
    <xf numFmtId="49" fontId="12" fillId="0" borderId="33" xfId="2" applyNumberFormat="1" applyFont="1" applyBorder="1" applyAlignment="1">
      <alignment horizontal="left" vertical="center" wrapText="1"/>
    </xf>
    <xf numFmtId="49" fontId="12" fillId="0" borderId="9" xfId="2" applyNumberFormat="1" applyFont="1" applyBorder="1" applyAlignment="1">
      <alignment horizontal="center" vertical="center" wrapText="1"/>
    </xf>
    <xf numFmtId="0" fontId="12" fillId="0" borderId="13" xfId="2" applyFont="1" applyBorder="1" applyAlignment="1">
      <alignment horizontal="left" vertical="center" wrapText="1"/>
    </xf>
    <xf numFmtId="49" fontId="12" fillId="0" borderId="21" xfId="2" applyNumberFormat="1" applyFont="1" applyBorder="1" applyAlignment="1">
      <alignment horizontal="center" vertical="center" wrapText="1"/>
    </xf>
    <xf numFmtId="49" fontId="10" fillId="0" borderId="36" xfId="2" applyNumberFormat="1" applyFont="1" applyBorder="1" applyAlignment="1">
      <alignment horizontal="center" vertical="center" wrapText="1"/>
    </xf>
    <xf numFmtId="49" fontId="10" fillId="0" borderId="37" xfId="2" applyNumberFormat="1" applyFont="1" applyBorder="1" applyAlignment="1">
      <alignment horizontal="center" vertical="center" wrapText="1"/>
    </xf>
    <xf numFmtId="49" fontId="12" fillId="0" borderId="38" xfId="2" applyNumberFormat="1" applyFont="1" applyBorder="1" applyAlignment="1">
      <alignment horizontal="left" vertical="center" wrapText="1"/>
    </xf>
    <xf numFmtId="49" fontId="12" fillId="0" borderId="39" xfId="2" applyNumberFormat="1" applyFont="1" applyBorder="1" applyAlignment="1">
      <alignment horizontal="center" vertical="center" wrapText="1"/>
    </xf>
    <xf numFmtId="2" fontId="12" fillId="0" borderId="40" xfId="2" applyNumberFormat="1" applyFont="1" applyBorder="1" applyAlignment="1">
      <alignment horizontal="center" vertical="center"/>
    </xf>
    <xf numFmtId="49" fontId="12" fillId="0" borderId="8" xfId="2" applyNumberFormat="1" applyFont="1" applyBorder="1" applyAlignment="1">
      <alignment horizontal="center" vertical="center" wrapText="1"/>
    </xf>
    <xf numFmtId="49" fontId="10" fillId="0" borderId="6" xfId="5" applyNumberFormat="1" applyFont="1" applyBorder="1" applyAlignment="1">
      <alignment horizontal="center" vertical="center" wrapText="1"/>
    </xf>
    <xf numFmtId="49" fontId="10" fillId="0" borderId="8" xfId="5" applyNumberFormat="1" applyFont="1" applyBorder="1" applyAlignment="1">
      <alignment horizontal="center" vertical="center" wrapText="1"/>
    </xf>
    <xf numFmtId="0" fontId="12" fillId="0" borderId="8" xfId="5" applyFont="1" applyBorder="1" applyAlignment="1">
      <alignment horizontal="left" vertical="center" wrapText="1"/>
    </xf>
    <xf numFmtId="0" fontId="12" fillId="0" borderId="8" xfId="2" applyFont="1" applyBorder="1" applyAlignment="1">
      <alignment horizontal="center" vertical="center" wrapText="1"/>
    </xf>
    <xf numFmtId="2" fontId="12" fillId="0" borderId="10" xfId="2" applyNumberFormat="1" applyFont="1" applyBorder="1" applyAlignment="1">
      <alignment horizontal="center" vertical="center" wrapText="1"/>
    </xf>
    <xf numFmtId="4" fontId="12" fillId="0" borderId="15" xfId="2" applyNumberFormat="1" applyFont="1" applyBorder="1" applyAlignment="1">
      <alignment horizontal="center" vertical="center" wrapText="1"/>
    </xf>
    <xf numFmtId="4" fontId="12" fillId="0" borderId="20" xfId="2" applyNumberFormat="1" applyFont="1" applyBorder="1" applyAlignment="1">
      <alignment horizontal="center" vertical="center" wrapText="1"/>
    </xf>
    <xf numFmtId="0" fontId="5" fillId="0" borderId="0" xfId="2" applyFont="1" applyAlignment="1">
      <alignment horizontal="center" vertical="center" wrapText="1"/>
    </xf>
    <xf numFmtId="4" fontId="5" fillId="0" borderId="0" xfId="2" applyNumberFormat="1" applyFont="1" applyAlignment="1">
      <alignment horizontal="center" vertical="center" wrapText="1"/>
    </xf>
    <xf numFmtId="4" fontId="13" fillId="0" borderId="0" xfId="2" applyNumberFormat="1" applyFont="1" applyAlignment="1">
      <alignment horizontal="center" vertical="center"/>
    </xf>
    <xf numFmtId="4" fontId="5" fillId="0" borderId="0" xfId="2" applyNumberFormat="1" applyFont="1" applyAlignment="1">
      <alignment horizontal="center" vertical="center"/>
    </xf>
    <xf numFmtId="4" fontId="12" fillId="0" borderId="22" xfId="2" applyNumberFormat="1" applyFont="1" applyBorder="1" applyAlignment="1">
      <alignment horizontal="center" vertical="center" wrapText="1"/>
    </xf>
    <xf numFmtId="4" fontId="5" fillId="0" borderId="23" xfId="2" applyNumberFormat="1" applyFont="1" applyBorder="1" applyAlignment="1">
      <alignment horizontal="center" vertical="center" wrapText="1"/>
    </xf>
    <xf numFmtId="4" fontId="13" fillId="0" borderId="24" xfId="2" applyNumberFormat="1" applyFont="1" applyBorder="1" applyAlignment="1">
      <alignment horizontal="center" vertical="center"/>
    </xf>
    <xf numFmtId="0" fontId="6" fillId="0" borderId="0" xfId="2" applyFont="1" applyAlignment="1">
      <alignment wrapText="1"/>
    </xf>
    <xf numFmtId="4" fontId="12" fillId="0" borderId="26" xfId="2" applyNumberFormat="1" applyFont="1" applyBorder="1" applyAlignment="1">
      <alignment horizontal="center" vertical="center" wrapText="1"/>
    </xf>
    <xf numFmtId="4" fontId="5" fillId="0" borderId="27" xfId="2" applyNumberFormat="1" applyFont="1" applyBorder="1" applyAlignment="1">
      <alignment horizontal="center" vertical="center" wrapText="1"/>
    </xf>
    <xf numFmtId="4" fontId="12" fillId="0" borderId="10" xfId="2" applyNumberFormat="1" applyFont="1" applyBorder="1" applyAlignment="1">
      <alignment horizontal="center" vertical="center" wrapText="1"/>
    </xf>
    <xf numFmtId="4" fontId="12" fillId="0" borderId="29" xfId="2" applyNumberFormat="1" applyFont="1" applyBorder="1" applyAlignment="1">
      <alignment horizontal="center" vertical="center" wrapText="1"/>
    </xf>
    <xf numFmtId="4" fontId="12" fillId="0" borderId="40" xfId="2" applyNumberFormat="1" applyFont="1" applyBorder="1" applyAlignment="1">
      <alignment horizontal="center" vertical="center" wrapText="1"/>
    </xf>
    <xf numFmtId="4" fontId="5" fillId="0" borderId="24" xfId="4" applyNumberFormat="1" applyFont="1" applyBorder="1" applyAlignment="1">
      <alignment horizontal="center" vertical="center" wrapText="1"/>
    </xf>
    <xf numFmtId="166" fontId="12" fillId="0" borderId="15" xfId="2" applyNumberFormat="1" applyFont="1" applyBorder="1" applyAlignment="1">
      <alignment horizontal="center" vertical="center"/>
    </xf>
    <xf numFmtId="166" fontId="12" fillId="0" borderId="20" xfId="2" applyNumberFormat="1" applyFont="1" applyBorder="1" applyAlignment="1">
      <alignment horizontal="center" vertical="center"/>
    </xf>
    <xf numFmtId="0" fontId="11" fillId="7" borderId="18" xfId="2" applyFont="1" applyFill="1" applyBorder="1" applyAlignment="1">
      <alignment horizontal="left" vertical="center" wrapText="1"/>
    </xf>
    <xf numFmtId="0" fontId="12" fillId="7" borderId="18" xfId="5" applyFont="1" applyFill="1" applyBorder="1" applyAlignment="1">
      <alignment horizontal="center" vertical="center"/>
    </xf>
    <xf numFmtId="166" fontId="12" fillId="7" borderId="20" xfId="2" applyNumberFormat="1" applyFont="1" applyFill="1" applyBorder="1" applyAlignment="1">
      <alignment horizontal="center" vertical="center"/>
    </xf>
    <xf numFmtId="0" fontId="11" fillId="7" borderId="33" xfId="2" applyFont="1" applyFill="1" applyBorder="1" applyAlignment="1">
      <alignment horizontal="left" vertical="center" wrapText="1"/>
    </xf>
    <xf numFmtId="0" fontId="12" fillId="7" borderId="34" xfId="5" applyFont="1" applyFill="1" applyBorder="1" applyAlignment="1">
      <alignment horizontal="center" vertical="center"/>
    </xf>
    <xf numFmtId="166" fontId="12" fillId="7" borderId="22" xfId="2" applyNumberFormat="1" applyFont="1" applyFill="1" applyBorder="1" applyAlignment="1">
      <alignment horizontal="center" vertical="center"/>
    </xf>
    <xf numFmtId="49" fontId="10" fillId="0" borderId="46" xfId="2" applyNumberFormat="1" applyFont="1" applyBorder="1" applyAlignment="1">
      <alignment horizontal="center" vertical="center" wrapText="1"/>
    </xf>
    <xf numFmtId="49" fontId="10" fillId="0" borderId="47" xfId="2" applyNumberFormat="1" applyFont="1" applyBorder="1" applyAlignment="1">
      <alignment horizontal="center" vertical="center" wrapText="1"/>
    </xf>
    <xf numFmtId="0" fontId="12" fillId="0" borderId="28" xfId="2" applyFont="1" applyBorder="1" applyAlignment="1">
      <alignment horizontal="center" vertical="center"/>
    </xf>
    <xf numFmtId="166" fontId="12" fillId="0" borderId="29" xfId="2" applyNumberFormat="1" applyFont="1" applyBorder="1" applyAlignment="1">
      <alignment horizontal="center" vertical="center"/>
    </xf>
    <xf numFmtId="0" fontId="11" fillId="0" borderId="8" xfId="2" applyFont="1" applyBorder="1" applyAlignment="1">
      <alignment horizontal="left" vertical="center" wrapText="1"/>
    </xf>
    <xf numFmtId="166" fontId="12" fillId="0" borderId="10" xfId="2" applyNumberFormat="1" applyFont="1" applyBorder="1" applyAlignment="1">
      <alignment horizontal="center" vertical="center"/>
    </xf>
    <xf numFmtId="0" fontId="12" fillId="0" borderId="8" xfId="2" applyFont="1" applyBorder="1" applyAlignment="1">
      <alignment horizontal="left" vertical="center" wrapText="1"/>
    </xf>
    <xf numFmtId="0" fontId="12" fillId="0" borderId="13" xfId="5" applyFont="1" applyBorder="1" applyAlignment="1">
      <alignment horizontal="center" vertical="center"/>
    </xf>
    <xf numFmtId="49" fontId="12" fillId="0" borderId="43" xfId="2" applyNumberFormat="1" applyFont="1" applyBorder="1" applyAlignment="1">
      <alignment horizontal="left" vertical="center" wrapText="1"/>
    </xf>
    <xf numFmtId="0" fontId="7" fillId="0" borderId="18" xfId="2" applyFont="1" applyBorder="1" applyAlignment="1">
      <alignment horizontal="center" vertical="center" wrapText="1"/>
    </xf>
    <xf numFmtId="0" fontId="12" fillId="0" borderId="13" xfId="2" applyFont="1" applyBorder="1" applyAlignment="1">
      <alignment horizontal="center" vertical="center"/>
    </xf>
    <xf numFmtId="165" fontId="12" fillId="0" borderId="12" xfId="2" applyNumberFormat="1" applyFont="1" applyBorder="1" applyAlignment="1">
      <alignment horizontal="center" vertical="center"/>
    </xf>
    <xf numFmtId="165" fontId="12" fillId="0" borderId="17" xfId="2" applyNumberFormat="1" applyFont="1" applyBorder="1" applyAlignment="1">
      <alignment horizontal="center" vertical="center"/>
    </xf>
    <xf numFmtId="49" fontId="10" fillId="7" borderId="8" xfId="2" applyNumberFormat="1" applyFont="1" applyFill="1" applyBorder="1" applyAlignment="1">
      <alignment horizontal="center" vertical="center" wrapText="1"/>
    </xf>
    <xf numFmtId="0" fontId="11" fillId="7" borderId="8" xfId="2" applyFont="1" applyFill="1" applyBorder="1" applyAlignment="1">
      <alignment horizontal="left" vertical="center" wrapText="1"/>
    </xf>
    <xf numFmtId="0" fontId="12" fillId="7" borderId="8" xfId="5" applyFont="1" applyFill="1" applyBorder="1" applyAlignment="1">
      <alignment horizontal="center" vertical="center"/>
    </xf>
    <xf numFmtId="165" fontId="12" fillId="7" borderId="7" xfId="2" applyNumberFormat="1" applyFont="1" applyFill="1" applyBorder="1" applyAlignment="1">
      <alignment horizontal="center" vertical="center"/>
    </xf>
    <xf numFmtId="4" fontId="12" fillId="7" borderId="22" xfId="2" applyNumberFormat="1" applyFont="1" applyFill="1" applyBorder="1" applyAlignment="1">
      <alignment horizontal="center" vertical="center" wrapText="1"/>
    </xf>
    <xf numFmtId="165" fontId="12" fillId="7" borderId="17" xfId="2" applyNumberFormat="1" applyFont="1" applyFill="1" applyBorder="1" applyAlignment="1">
      <alignment horizontal="center" vertical="center"/>
    </xf>
    <xf numFmtId="0" fontId="12" fillId="0" borderId="17" xfId="2" applyFont="1" applyBorder="1" applyAlignment="1">
      <alignment horizontal="center" vertical="center"/>
    </xf>
    <xf numFmtId="165" fontId="12" fillId="0" borderId="29" xfId="2" applyNumberFormat="1" applyFont="1" applyBorder="1" applyAlignment="1">
      <alignment horizontal="center" vertical="center"/>
    </xf>
    <xf numFmtId="165" fontId="12" fillId="7" borderId="20" xfId="2" applyNumberFormat="1" applyFont="1" applyFill="1" applyBorder="1" applyAlignment="1">
      <alignment horizontal="center" vertical="center"/>
    </xf>
    <xf numFmtId="165" fontId="12" fillId="0" borderId="10" xfId="2" applyNumberFormat="1" applyFont="1" applyBorder="1" applyAlignment="1">
      <alignment horizontal="center" vertical="center"/>
    </xf>
    <xf numFmtId="49" fontId="10" fillId="0" borderId="27" xfId="5" applyNumberFormat="1" applyFont="1" applyBorder="1" applyAlignment="1">
      <alignment horizontal="center" vertical="center" wrapText="1"/>
    </xf>
    <xf numFmtId="49" fontId="10" fillId="0" borderId="44" xfId="5" applyNumberFormat="1" applyFont="1" applyBorder="1" applyAlignment="1">
      <alignment horizontal="center" vertical="center" wrapText="1"/>
    </xf>
    <xf numFmtId="0" fontId="12" fillId="0" borderId="44" xfId="5" applyFont="1" applyBorder="1" applyAlignment="1">
      <alignment horizontal="left" vertical="center" wrapText="1"/>
    </xf>
    <xf numFmtId="0" fontId="12" fillId="0" borderId="44" xfId="2" applyFont="1" applyBorder="1" applyAlignment="1">
      <alignment horizontal="center" vertical="center" wrapText="1"/>
    </xf>
    <xf numFmtId="2" fontId="12" fillId="0" borderId="24" xfId="2" applyNumberFormat="1" applyFont="1" applyBorder="1" applyAlignment="1">
      <alignment horizontal="center" vertical="center" wrapText="1"/>
    </xf>
    <xf numFmtId="4" fontId="12" fillId="0" borderId="24" xfId="2" applyNumberFormat="1" applyFont="1" applyBorder="1" applyAlignment="1">
      <alignment horizontal="center" vertical="center" wrapText="1"/>
    </xf>
    <xf numFmtId="165" fontId="12" fillId="0" borderId="15" xfId="2" applyNumberFormat="1" applyFont="1" applyBorder="1" applyAlignment="1">
      <alignment horizontal="center" vertical="center"/>
    </xf>
    <xf numFmtId="165" fontId="12" fillId="0" borderId="20" xfId="2" applyNumberFormat="1" applyFont="1" applyBorder="1" applyAlignment="1">
      <alignment horizontal="center" vertical="center"/>
    </xf>
    <xf numFmtId="165" fontId="12" fillId="0" borderId="18" xfId="2" applyNumberFormat="1" applyFont="1" applyBorder="1" applyAlignment="1">
      <alignment horizontal="center" vertical="center"/>
    </xf>
    <xf numFmtId="165" fontId="12" fillId="7" borderId="22" xfId="2" applyNumberFormat="1" applyFont="1" applyFill="1" applyBorder="1" applyAlignment="1">
      <alignment horizontal="center" vertical="center"/>
    </xf>
    <xf numFmtId="4" fontId="12" fillId="0" borderId="18" xfId="2" applyNumberFormat="1" applyFont="1" applyBorder="1" applyAlignment="1">
      <alignment horizontal="center" vertical="center" wrapText="1"/>
    </xf>
    <xf numFmtId="2" fontId="7" fillId="0" borderId="15" xfId="2" applyNumberFormat="1" applyFont="1" applyBorder="1" applyAlignment="1">
      <alignment horizontal="center" vertical="center"/>
    </xf>
    <xf numFmtId="49" fontId="12" fillId="0" borderId="8" xfId="2" applyNumberFormat="1" applyFont="1" applyBorder="1" applyAlignment="1">
      <alignment horizontal="left" vertical="top" wrapText="1"/>
    </xf>
    <xf numFmtId="0" fontId="12" fillId="0" borderId="8" xfId="5" applyFont="1" applyBorder="1" applyAlignment="1">
      <alignment horizontal="center" vertical="center"/>
    </xf>
    <xf numFmtId="0" fontId="20" fillId="0" borderId="13" xfId="2" applyFont="1" applyBorder="1"/>
    <xf numFmtId="0" fontId="12" fillId="0" borderId="14" xfId="5" applyFont="1" applyBorder="1" applyAlignment="1">
      <alignment horizontal="center" vertical="center"/>
    </xf>
    <xf numFmtId="1" fontId="12" fillId="0" borderId="20" xfId="2" applyNumberFormat="1" applyFont="1" applyBorder="1" applyAlignment="1">
      <alignment horizontal="center" vertical="center"/>
    </xf>
    <xf numFmtId="49" fontId="10" fillId="0" borderId="27" xfId="2" applyNumberFormat="1" applyFont="1" applyBorder="1" applyAlignment="1">
      <alignment horizontal="center" vertical="center" wrapText="1"/>
    </xf>
    <xf numFmtId="49" fontId="10" fillId="0" borderId="45" xfId="2" applyNumberFormat="1" applyFont="1" applyBorder="1" applyAlignment="1">
      <alignment horizontal="center" vertical="center" wrapText="1"/>
    </xf>
    <xf numFmtId="0" fontId="12" fillId="0" borderId="44" xfId="2" applyFont="1" applyBorder="1" applyAlignment="1">
      <alignment horizontal="left" vertical="center" wrapText="1"/>
    </xf>
    <xf numFmtId="49" fontId="12" fillId="0" borderId="23" xfId="2" applyNumberFormat="1" applyFont="1" applyBorder="1" applyAlignment="1">
      <alignment horizontal="center" vertical="center" wrapText="1"/>
    </xf>
    <xf numFmtId="2" fontId="12" fillId="0" borderId="24" xfId="2" applyNumberFormat="1" applyFont="1" applyBorder="1" applyAlignment="1">
      <alignment horizontal="center" vertical="center"/>
    </xf>
    <xf numFmtId="0" fontId="7" fillId="0" borderId="18" xfId="2" applyFont="1" applyBorder="1" applyAlignment="1">
      <alignment vertical="center" wrapText="1"/>
    </xf>
    <xf numFmtId="0" fontId="13" fillId="6" borderId="27" xfId="2" applyFont="1" applyFill="1" applyBorder="1" applyAlignment="1">
      <alignment horizontal="center" vertical="center" wrapText="1"/>
    </xf>
    <xf numFmtId="0" fontId="22" fillId="0" borderId="49"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3" xfId="2" applyFont="1" applyBorder="1" applyAlignment="1">
      <alignment vertical="center" wrapText="1"/>
    </xf>
    <xf numFmtId="2" fontId="7" fillId="0" borderId="13" xfId="2" applyNumberFormat="1" applyFont="1" applyBorder="1" applyAlignment="1">
      <alignment horizontal="center" vertical="center" wrapText="1"/>
    </xf>
    <xf numFmtId="0" fontId="22" fillId="0" borderId="16" xfId="2" applyFont="1" applyBorder="1" applyAlignment="1">
      <alignment horizontal="center" vertical="center" wrapText="1"/>
    </xf>
    <xf numFmtId="2" fontId="7" fillId="0" borderId="18" xfId="2" applyNumberFormat="1" applyFont="1" applyBorder="1" applyAlignment="1">
      <alignment horizontal="center" vertical="center" wrapText="1"/>
    </xf>
    <xf numFmtId="0" fontId="22" fillId="0" borderId="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8" xfId="2" applyFont="1" applyBorder="1" applyAlignment="1">
      <alignment vertical="center" wrapText="1"/>
    </xf>
    <xf numFmtId="2" fontId="7" fillId="0" borderId="8" xfId="2" applyNumberFormat="1" applyFont="1" applyBorder="1" applyAlignment="1">
      <alignment horizontal="center" vertical="center" wrapText="1"/>
    </xf>
    <xf numFmtId="0" fontId="13" fillId="0" borderId="23" xfId="2" applyFont="1" applyBorder="1" applyAlignment="1">
      <alignment horizontal="center" vertical="center" wrapText="1"/>
    </xf>
    <xf numFmtId="4" fontId="5" fillId="0" borderId="22" xfId="4" applyNumberFormat="1" applyFont="1" applyBorder="1" applyAlignment="1">
      <alignment horizontal="center" vertical="center" wrapText="1"/>
    </xf>
    <xf numFmtId="2" fontId="7" fillId="7" borderId="18" xfId="2" applyNumberFormat="1" applyFont="1" applyFill="1" applyBorder="1" applyAlignment="1">
      <alignment horizontal="center" vertical="center" wrapText="1"/>
    </xf>
    <xf numFmtId="0" fontId="22" fillId="0" borderId="49" xfId="2" applyFont="1" applyBorder="1" applyAlignment="1">
      <alignment wrapText="1"/>
    </xf>
    <xf numFmtId="0" fontId="22" fillId="0" borderId="16" xfId="2" applyFont="1" applyBorder="1" applyAlignment="1">
      <alignment wrapText="1"/>
    </xf>
    <xf numFmtId="2" fontId="21" fillId="0" borderId="18" xfId="2" applyNumberFormat="1" applyFont="1" applyBorder="1" applyAlignment="1">
      <alignment horizontal="center" vertical="center" wrapText="1"/>
    </xf>
    <xf numFmtId="0" fontId="7" fillId="0" borderId="18" xfId="2" applyFont="1" applyBorder="1" applyAlignment="1">
      <alignment horizontal="justify" vertical="center" wrapText="1"/>
    </xf>
    <xf numFmtId="0" fontId="22" fillId="0" borderId="6" xfId="2" applyFont="1" applyBorder="1" applyAlignment="1">
      <alignment vertical="center" wrapText="1"/>
    </xf>
    <xf numFmtId="2" fontId="21" fillId="0" borderId="8" xfId="2" applyNumberFormat="1" applyFont="1" applyBorder="1" applyAlignment="1">
      <alignment horizontal="center" vertical="center" wrapText="1"/>
    </xf>
    <xf numFmtId="0" fontId="22" fillId="0" borderId="11" xfId="2" applyFont="1" applyBorder="1" applyAlignment="1">
      <alignment wrapText="1"/>
    </xf>
    <xf numFmtId="0" fontId="22" fillId="0" borderId="16" xfId="2" applyFont="1" applyBorder="1" applyAlignment="1">
      <alignment vertical="center" wrapText="1"/>
    </xf>
    <xf numFmtId="0" fontId="22" fillId="0" borderId="16" xfId="2" applyFont="1" applyBorder="1" applyAlignment="1">
      <alignment horizontal="left" vertical="center" wrapText="1"/>
    </xf>
    <xf numFmtId="2" fontId="12" fillId="0" borderId="20" xfId="2" applyNumberFormat="1" applyFont="1" applyBorder="1" applyAlignment="1">
      <alignment horizontal="center"/>
    </xf>
    <xf numFmtId="0" fontId="7" fillId="7" borderId="18" xfId="2" applyFont="1" applyFill="1" applyBorder="1" applyAlignment="1">
      <alignment vertical="center" wrapText="1"/>
    </xf>
    <xf numFmtId="0" fontId="5" fillId="2" borderId="0" xfId="1" applyFont="1" applyFill="1" applyAlignment="1" applyProtection="1">
      <alignment vertical="center" wrapText="1"/>
      <protection locked="0"/>
    </xf>
    <xf numFmtId="0" fontId="8" fillId="0" borderId="0" xfId="1" applyFont="1" applyAlignment="1" applyProtection="1">
      <alignment horizontal="center" vertical="center" wrapText="1"/>
      <protection locked="0"/>
    </xf>
    <xf numFmtId="0" fontId="8" fillId="0" borderId="0" xfId="1" applyFont="1" applyBorder="1" applyAlignment="1" applyProtection="1">
      <alignment horizontal="center" vertical="center" wrapText="1"/>
      <protection locked="0"/>
    </xf>
    <xf numFmtId="2" fontId="8" fillId="0" borderId="0" xfId="1" applyNumberFormat="1" applyFont="1" applyAlignment="1" applyProtection="1">
      <alignment horizontal="center" vertical="center" wrapText="1"/>
      <protection locked="0"/>
    </xf>
    <xf numFmtId="0" fontId="8" fillId="3" borderId="4" xfId="1" applyFont="1" applyFill="1" applyBorder="1" applyAlignment="1" applyProtection="1">
      <alignment vertical="center"/>
      <protection locked="0"/>
    </xf>
    <xf numFmtId="0" fontId="8" fillId="3" borderId="5" xfId="1" applyFont="1" applyFill="1" applyBorder="1" applyAlignment="1" applyProtection="1">
      <alignment vertical="center"/>
      <protection locked="0"/>
    </xf>
    <xf numFmtId="0" fontId="8" fillId="0" borderId="8" xfId="1" applyFont="1" applyBorder="1" applyAlignment="1" applyProtection="1">
      <alignment horizontal="center" vertical="center" wrapText="1"/>
      <protection locked="0"/>
    </xf>
    <xf numFmtId="0" fontId="5" fillId="0" borderId="0" xfId="5" applyFont="1" applyAlignment="1" applyProtection="1">
      <alignment vertical="center" wrapText="1"/>
      <protection locked="0"/>
    </xf>
    <xf numFmtId="0" fontId="5" fillId="0" borderId="0" xfId="5" applyFont="1" applyAlignment="1" applyProtection="1">
      <alignment vertical="center"/>
      <protection locked="0"/>
    </xf>
    <xf numFmtId="2" fontId="5" fillId="0" borderId="0" xfId="5" applyNumberFormat="1" applyFont="1" applyAlignment="1" applyProtection="1">
      <alignment vertical="center"/>
      <protection locked="0"/>
    </xf>
    <xf numFmtId="0" fontId="5" fillId="0" borderId="42" xfId="4" applyFont="1" applyBorder="1" applyAlignment="1" applyProtection="1">
      <alignment horizontal="center" vertical="center" wrapText="1"/>
      <protection locked="0"/>
    </xf>
    <xf numFmtId="0" fontId="7" fillId="0" borderId="0" xfId="2" applyFont="1" applyAlignment="1" applyProtection="1">
      <alignment vertical="center" wrapText="1"/>
      <protection locked="0"/>
    </xf>
    <xf numFmtId="0" fontId="12" fillId="0" borderId="8" xfId="2" applyFont="1" applyBorder="1" applyAlignment="1">
      <alignment vertical="center" wrapText="1"/>
    </xf>
    <xf numFmtId="0" fontId="7" fillId="0" borderId="18" xfId="2" applyFont="1" applyBorder="1" applyAlignment="1">
      <alignment wrapText="1"/>
    </xf>
    <xf numFmtId="0" fontId="7" fillId="0" borderId="19" xfId="2" applyFont="1" applyBorder="1" applyAlignment="1">
      <alignment horizontal="center" vertical="center" wrapText="1"/>
    </xf>
    <xf numFmtId="0" fontId="7" fillId="0" borderId="18" xfId="2" applyFont="1" applyBorder="1" applyAlignment="1">
      <alignment horizontal="left" wrapText="1"/>
    </xf>
    <xf numFmtId="0" fontId="7" fillId="0" borderId="18" xfId="2" applyFont="1" applyBorder="1" applyAlignment="1">
      <alignment horizontal="left" vertical="center"/>
    </xf>
    <xf numFmtId="0" fontId="15" fillId="0" borderId="18" xfId="2" applyFont="1" applyBorder="1" applyAlignment="1">
      <alignment vertical="center" wrapText="1"/>
    </xf>
    <xf numFmtId="0" fontId="15" fillId="0" borderId="18" xfId="2" applyFont="1" applyBorder="1" applyAlignment="1">
      <alignment wrapText="1"/>
    </xf>
    <xf numFmtId="0" fontId="15" fillId="0" borderId="13" xfId="2" applyFont="1" applyBorder="1" applyAlignment="1">
      <alignment vertical="top" wrapText="1"/>
    </xf>
    <xf numFmtId="49" fontId="12" fillId="7" borderId="8" xfId="2" applyNumberFormat="1" applyFont="1" applyFill="1" applyBorder="1" applyAlignment="1">
      <alignment horizontal="left" vertical="center" wrapText="1"/>
    </xf>
    <xf numFmtId="49" fontId="12" fillId="7" borderId="19" xfId="2" applyNumberFormat="1" applyFont="1" applyFill="1" applyBorder="1" applyAlignment="1">
      <alignment horizontal="center" vertical="center" wrapText="1"/>
    </xf>
    <xf numFmtId="2" fontId="12" fillId="7" borderId="20" xfId="2" applyNumberFormat="1" applyFont="1" applyFill="1" applyBorder="1" applyAlignment="1">
      <alignment horizontal="center" vertical="center"/>
    </xf>
    <xf numFmtId="49" fontId="12" fillId="0" borderId="41" xfId="2" applyNumberFormat="1" applyFont="1" applyBorder="1" applyAlignment="1">
      <alignment horizontal="left" vertical="center" wrapText="1"/>
    </xf>
    <xf numFmtId="0" fontId="7" fillId="0" borderId="0" xfId="2" applyFont="1" applyAlignment="1">
      <alignment horizontal="left" wrapText="1"/>
    </xf>
    <xf numFmtId="4" fontId="13" fillId="0" borderId="0" xfId="2" applyNumberFormat="1" applyFont="1" applyAlignment="1">
      <alignment horizontal="left" vertical="center"/>
    </xf>
    <xf numFmtId="4" fontId="12" fillId="4" borderId="14" xfId="2" applyNumberFormat="1" applyFont="1" applyFill="1" applyBorder="1" applyAlignment="1" applyProtection="1">
      <alignment horizontal="center" vertical="center"/>
      <protection locked="0"/>
    </xf>
    <xf numFmtId="4" fontId="12" fillId="4" borderId="19" xfId="2" applyNumberFormat="1" applyFont="1" applyFill="1" applyBorder="1" applyAlignment="1" applyProtection="1">
      <alignment horizontal="center" vertical="center"/>
      <protection locked="0"/>
    </xf>
    <xf numFmtId="4" fontId="12" fillId="4" borderId="21" xfId="2" applyNumberFormat="1" applyFont="1" applyFill="1" applyBorder="1" applyAlignment="1" applyProtection="1">
      <alignment horizontal="center" vertical="center"/>
      <protection locked="0"/>
    </xf>
    <xf numFmtId="0" fontId="7" fillId="7" borderId="18" xfId="2" applyFont="1" applyFill="1" applyBorder="1"/>
    <xf numFmtId="0" fontId="12" fillId="0" borderId="18" xfId="2" applyFont="1" applyBorder="1" applyAlignment="1">
      <alignment horizontal="center" vertical="center"/>
    </xf>
    <xf numFmtId="0" fontId="12" fillId="0" borderId="8" xfId="2" applyFont="1" applyBorder="1" applyAlignment="1">
      <alignment horizontal="center" vertical="center"/>
    </xf>
    <xf numFmtId="49" fontId="12" fillId="7" borderId="13" xfId="2" applyNumberFormat="1" applyFont="1" applyFill="1" applyBorder="1" applyAlignment="1">
      <alignment horizontal="left" vertical="center" wrapText="1"/>
    </xf>
    <xf numFmtId="49" fontId="12" fillId="0" borderId="33" xfId="2" applyNumberFormat="1" applyFont="1" applyBorder="1" applyAlignment="1">
      <alignment horizontal="center" vertical="center" wrapText="1"/>
    </xf>
    <xf numFmtId="0" fontId="12" fillId="0" borderId="13" xfId="2" applyFont="1" applyBorder="1"/>
    <xf numFmtId="0" fontId="7" fillId="0" borderId="18" xfId="2" applyFont="1" applyBorder="1" applyAlignment="1">
      <alignment horizontal="left"/>
    </xf>
    <xf numFmtId="4" fontId="5" fillId="0" borderId="0" xfId="2" applyNumberFormat="1" applyFont="1" applyAlignment="1">
      <alignment horizontal="left" vertical="center" wrapText="1"/>
    </xf>
    <xf numFmtId="0" fontId="12" fillId="0" borderId="19" xfId="2" applyFont="1" applyBorder="1" applyAlignment="1">
      <alignment horizontal="center" vertical="center"/>
    </xf>
    <xf numFmtId="0" fontId="12" fillId="0" borderId="18" xfId="2" applyFont="1" applyBorder="1"/>
    <xf numFmtId="2" fontId="7" fillId="0" borderId="20" xfId="2" applyNumberFormat="1" applyFont="1" applyBorder="1" applyAlignment="1">
      <alignment horizontal="center" vertical="center"/>
    </xf>
    <xf numFmtId="0" fontId="15" fillId="0" borderId="8" xfId="2" applyFont="1" applyBorder="1" applyAlignment="1">
      <alignment vertical="center" wrapText="1"/>
    </xf>
    <xf numFmtId="49" fontId="10" fillId="7" borderId="16" xfId="2" applyNumberFormat="1" applyFont="1" applyFill="1" applyBorder="1" applyAlignment="1">
      <alignment horizontal="center" vertical="center" wrapText="1"/>
    </xf>
    <xf numFmtId="0" fontId="12" fillId="0" borderId="8" xfId="2" applyFont="1" applyBorder="1" applyAlignment="1">
      <alignment horizontal="left" vertical="center"/>
    </xf>
    <xf numFmtId="0" fontId="15" fillId="0" borderId="13" xfId="2" applyFont="1" applyBorder="1"/>
    <xf numFmtId="0" fontId="5" fillId="2" borderId="41" xfId="1" applyFont="1" applyFill="1" applyBorder="1" applyAlignment="1" applyProtection="1">
      <alignment horizontal="center" vertical="center" wrapText="1"/>
    </xf>
    <xf numFmtId="0" fontId="8" fillId="3" borderId="11"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3" borderId="15" xfId="1" applyFont="1" applyFill="1" applyBorder="1" applyAlignment="1" applyProtection="1">
      <alignment horizontal="center" vertical="center"/>
    </xf>
    <xf numFmtId="0" fontId="12" fillId="0" borderId="0" xfId="6" applyFont="1" applyAlignment="1">
      <alignment horizontal="left" vertical="center" wrapText="1"/>
    </xf>
    <xf numFmtId="0" fontId="12" fillId="0" borderId="0" xfId="6" applyFont="1" applyAlignment="1">
      <alignment horizontal="left" vertical="center"/>
    </xf>
    <xf numFmtId="0" fontId="10" fillId="0" borderId="0" xfId="6" applyFont="1" applyAlignment="1">
      <alignment horizontal="left" vertical="center" wrapText="1"/>
    </xf>
    <xf numFmtId="0" fontId="12" fillId="0" borderId="0" xfId="6" applyFont="1" applyAlignment="1">
      <alignment horizontal="left" wrapText="1"/>
    </xf>
    <xf numFmtId="0" fontId="12" fillId="0" borderId="0" xfId="6" applyFont="1" applyAlignment="1">
      <alignment horizontal="left"/>
    </xf>
    <xf numFmtId="0" fontId="5" fillId="2" borderId="0" xfId="1" applyFont="1" applyFill="1" applyAlignment="1" applyProtection="1">
      <alignment horizontal="center" vertical="center" wrapText="1"/>
      <protection locked="0"/>
    </xf>
    <xf numFmtId="0" fontId="8" fillId="3" borderId="3" xfId="1" applyFont="1" applyFill="1" applyBorder="1" applyAlignment="1" applyProtection="1">
      <alignment horizontal="center" vertical="center"/>
      <protection locked="0"/>
    </xf>
    <xf numFmtId="0" fontId="8" fillId="3" borderId="4" xfId="1" applyFont="1" applyFill="1" applyBorder="1" applyAlignment="1" applyProtection="1">
      <alignment horizontal="center" vertical="center"/>
      <protection locked="0"/>
    </xf>
    <xf numFmtId="0" fontId="6" fillId="0" borderId="30" xfId="2" applyFont="1" applyBorder="1" applyAlignment="1">
      <alignment horizontal="center" vertical="center" wrapText="1"/>
    </xf>
    <xf numFmtId="0" fontId="6" fillId="0" borderId="35" xfId="2" applyFont="1" applyBorder="1" applyAlignment="1">
      <alignment horizontal="center" vertical="center" wrapText="1"/>
    </xf>
    <xf numFmtId="0" fontId="6" fillId="0" borderId="2" xfId="2" applyFont="1" applyBorder="1" applyAlignment="1">
      <alignment horizontal="center" vertical="center" wrapText="1"/>
    </xf>
    <xf numFmtId="0" fontId="5" fillId="2" borderId="0" xfId="1" applyFont="1" applyFill="1" applyAlignment="1" applyProtection="1">
      <alignment horizontal="center" vertical="center" wrapText="1"/>
    </xf>
    <xf numFmtId="0" fontId="8" fillId="3" borderId="49" xfId="1" applyFont="1" applyFill="1" applyBorder="1" applyAlignment="1" applyProtection="1">
      <alignment horizontal="center" vertical="center"/>
    </xf>
    <xf numFmtId="0" fontId="8" fillId="3" borderId="50" xfId="1" applyFont="1" applyFill="1" applyBorder="1" applyAlignment="1" applyProtection="1">
      <alignment horizontal="center" vertical="center"/>
    </xf>
    <xf numFmtId="0" fontId="8" fillId="3" borderId="51" xfId="1" applyFont="1" applyFill="1" applyBorder="1" applyAlignment="1" applyProtection="1">
      <alignment horizontal="center" vertical="center"/>
    </xf>
    <xf numFmtId="0" fontId="11" fillId="0" borderId="48" xfId="2" applyFont="1" applyBorder="1" applyAlignment="1">
      <alignment horizontal="left" vertical="center" wrapText="1"/>
    </xf>
    <xf numFmtId="0" fontId="11" fillId="0" borderId="43" xfId="2" applyFont="1" applyBorder="1" applyAlignment="1">
      <alignment horizontal="left" vertical="center" wrapText="1"/>
    </xf>
    <xf numFmtId="0" fontId="8" fillId="3" borderId="3" xfId="1" applyFont="1" applyFill="1" applyBorder="1" applyAlignment="1" applyProtection="1">
      <alignment horizontal="center" vertical="center"/>
    </xf>
    <xf numFmtId="0" fontId="8" fillId="3" borderId="4" xfId="1" applyFont="1" applyFill="1" applyBorder="1" applyAlignment="1" applyProtection="1">
      <alignment horizontal="center" vertical="center"/>
    </xf>
    <xf numFmtId="0" fontId="5" fillId="2" borderId="49" xfId="1" applyFont="1" applyFill="1" applyBorder="1" applyAlignment="1" applyProtection="1">
      <alignment horizontal="center" vertical="center" wrapText="1"/>
    </xf>
    <xf numFmtId="0" fontId="5" fillId="2" borderId="50" xfId="1" applyFont="1" applyFill="1" applyBorder="1" applyAlignment="1" applyProtection="1">
      <alignment horizontal="center" vertical="center" wrapText="1"/>
    </xf>
    <xf numFmtId="0" fontId="5" fillId="2" borderId="51" xfId="1" applyFont="1" applyFill="1" applyBorder="1" applyAlignment="1" applyProtection="1">
      <alignment horizontal="center" vertical="center" wrapText="1"/>
    </xf>
    <xf numFmtId="0" fontId="8" fillId="3" borderId="5" xfId="1" applyFont="1" applyFill="1" applyBorder="1" applyAlignment="1" applyProtection="1">
      <alignment horizontal="center" vertical="center"/>
    </xf>
    <xf numFmtId="0" fontId="8" fillId="5" borderId="54" xfId="1" applyFont="1" applyFill="1" applyBorder="1" applyAlignment="1" applyProtection="1">
      <alignment horizontal="center" vertical="center" wrapText="1"/>
    </xf>
    <xf numFmtId="0" fontId="8" fillId="5" borderId="55" xfId="1" applyFont="1" applyFill="1" applyBorder="1" applyAlignment="1" applyProtection="1">
      <alignment horizontal="center" vertical="center" wrapText="1"/>
    </xf>
  </cellXfs>
  <cellStyles count="9">
    <cellStyle name="Įprastas" xfId="0" builtinId="0"/>
    <cellStyle name="Įprastas 2" xfId="2" xr:uid="{00000000-0005-0000-0000-000000000000}"/>
    <cellStyle name="Įprastas 2 2" xfId="6" xr:uid="{00000000-0005-0000-0000-000001000000}"/>
    <cellStyle name="Įprastas 3" xfId="8" xr:uid="{90B946BF-16FB-4D29-ADF4-9A836ACE0FEC}"/>
    <cellStyle name="Normal 2" xfId="7" xr:uid="{00000000-0005-0000-0000-000003000000}"/>
    <cellStyle name="Normal 2 2" xfId="1" xr:uid="{00000000-0005-0000-0000-000004000000}"/>
    <cellStyle name="Normal 3" xfId="5" xr:uid="{00000000-0005-0000-0000-000005000000}"/>
    <cellStyle name="TableStyleLight1" xfId="4" xr:uid="{00000000-0005-0000-0000-000006000000}"/>
    <cellStyle name="TableStyleLight1 2"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tabSelected="1" zoomScaleNormal="100" workbookViewId="0">
      <selection activeCell="C21" sqref="C21"/>
    </sheetView>
  </sheetViews>
  <sheetFormatPr defaultColWidth="9.109375" defaultRowHeight="13.8" x14ac:dyDescent="0.25"/>
  <cols>
    <col min="1" max="1" width="11.5546875" style="44" customWidth="1"/>
    <col min="2" max="2" width="56.44140625" style="44" customWidth="1"/>
    <col min="3" max="3" width="20.88671875" style="44" customWidth="1"/>
    <col min="4" max="16384" width="9.109375" style="44"/>
  </cols>
  <sheetData>
    <row r="1" spans="1:3" ht="27" customHeight="1" thickBot="1" x14ac:dyDescent="0.3">
      <c r="A1" s="324" t="s">
        <v>0</v>
      </c>
      <c r="B1" s="324"/>
      <c r="C1" s="324"/>
    </row>
    <row r="2" spans="1:3" x14ac:dyDescent="0.25">
      <c r="A2" s="325" t="s">
        <v>1</v>
      </c>
      <c r="B2" s="326"/>
      <c r="C2" s="327"/>
    </row>
    <row r="3" spans="1:3" ht="41.4" x14ac:dyDescent="0.25">
      <c r="A3" s="92" t="s">
        <v>2</v>
      </c>
      <c r="B3" s="93" t="s">
        <v>3</v>
      </c>
      <c r="C3" s="94" t="s">
        <v>4</v>
      </c>
    </row>
    <row r="4" spans="1:3" x14ac:dyDescent="0.25">
      <c r="A4" s="95" t="s">
        <v>5</v>
      </c>
      <c r="B4" s="96" t="s">
        <v>6</v>
      </c>
      <c r="C4" s="63">
        <f>'S_1.1'!G158</f>
        <v>2498442.2400000007</v>
      </c>
    </row>
    <row r="5" spans="1:3" x14ac:dyDescent="0.25">
      <c r="A5" s="95" t="s">
        <v>7</v>
      </c>
      <c r="B5" s="96" t="s">
        <v>8</v>
      </c>
      <c r="C5" s="63">
        <f>'S_1.1.1'!G38</f>
        <v>827839.83999999985</v>
      </c>
    </row>
    <row r="6" spans="1:3" x14ac:dyDescent="0.25">
      <c r="A6" s="95" t="s">
        <v>9</v>
      </c>
      <c r="B6" s="96" t="s">
        <v>10</v>
      </c>
      <c r="C6" s="63">
        <f>'S_1.2'!G136</f>
        <v>569495.12999999989</v>
      </c>
    </row>
    <row r="7" spans="1:3" x14ac:dyDescent="0.25">
      <c r="A7" s="95" t="s">
        <v>11</v>
      </c>
      <c r="B7" s="96" t="s">
        <v>12</v>
      </c>
      <c r="C7" s="63">
        <f>'S_1.3'!G134</f>
        <v>1300294.94</v>
      </c>
    </row>
    <row r="8" spans="1:3" x14ac:dyDescent="0.25">
      <c r="A8" s="95" t="s">
        <v>13</v>
      </c>
      <c r="B8" s="96" t="s">
        <v>14</v>
      </c>
      <c r="C8" s="63">
        <f>'S_1.3.1'!G28</f>
        <v>93292.64</v>
      </c>
    </row>
    <row r="9" spans="1:3" x14ac:dyDescent="0.25">
      <c r="A9" s="95" t="s">
        <v>15</v>
      </c>
      <c r="B9" s="96" t="s">
        <v>16</v>
      </c>
      <c r="C9" s="63">
        <f>'S_1.4'!G184</f>
        <v>3839999.1999999993</v>
      </c>
    </row>
    <row r="10" spans="1:3" x14ac:dyDescent="0.25">
      <c r="A10" s="95" t="s">
        <v>17</v>
      </c>
      <c r="B10" s="96" t="s">
        <v>18</v>
      </c>
      <c r="C10" s="63">
        <f>'S_1.4.1'!G40</f>
        <v>527463.43999999994</v>
      </c>
    </row>
    <row r="11" spans="1:3" x14ac:dyDescent="0.25">
      <c r="A11" s="95" t="s">
        <v>19</v>
      </c>
      <c r="B11" s="96" t="s">
        <v>20</v>
      </c>
      <c r="C11" s="63">
        <f>'S_1.5'!G111</f>
        <v>863427.3600000001</v>
      </c>
    </row>
    <row r="12" spans="1:3" x14ac:dyDescent="0.25">
      <c r="A12" s="95" t="s">
        <v>21</v>
      </c>
      <c r="B12" s="96" t="s">
        <v>22</v>
      </c>
      <c r="C12" s="63">
        <f>'S_1.5.1'!G31</f>
        <v>251322.65999999997</v>
      </c>
    </row>
    <row r="13" spans="1:3" x14ac:dyDescent="0.25">
      <c r="A13" s="95" t="s">
        <v>23</v>
      </c>
      <c r="B13" s="96" t="s">
        <v>24</v>
      </c>
      <c r="C13" s="63">
        <f>'S_1.6'!G123</f>
        <v>2886304.4299999997</v>
      </c>
    </row>
    <row r="14" spans="1:3" x14ac:dyDescent="0.25">
      <c r="A14" s="95" t="s">
        <v>25</v>
      </c>
      <c r="B14" s="96" t="s">
        <v>26</v>
      </c>
      <c r="C14" s="63">
        <f>'S_1.6.1'!G25</f>
        <v>99372.970000000016</v>
      </c>
    </row>
    <row r="15" spans="1:3" x14ac:dyDescent="0.25">
      <c r="A15" s="95" t="s">
        <v>27</v>
      </c>
      <c r="B15" s="96" t="s">
        <v>28</v>
      </c>
      <c r="C15" s="63">
        <f>'S_1.7'!G206</f>
        <v>1048714.2600000005</v>
      </c>
    </row>
    <row r="16" spans="1:3" x14ac:dyDescent="0.25">
      <c r="A16" s="95" t="s">
        <v>29</v>
      </c>
      <c r="B16" s="96" t="s">
        <v>30</v>
      </c>
      <c r="C16" s="63">
        <f>'S_ 5207 K 1.8'!G115</f>
        <v>86694.349999999991</v>
      </c>
    </row>
    <row r="17" spans="1:4" x14ac:dyDescent="0.25">
      <c r="A17" s="95" t="s">
        <v>31</v>
      </c>
      <c r="B17" s="96" t="s">
        <v>32</v>
      </c>
      <c r="C17" s="63">
        <f>'S_5207 D_1.9'!G101</f>
        <v>117799.99</v>
      </c>
    </row>
    <row r="18" spans="1:4" x14ac:dyDescent="0.25">
      <c r="A18" s="95" t="s">
        <v>33</v>
      </c>
      <c r="B18" s="96" t="s">
        <v>34</v>
      </c>
      <c r="C18" s="63">
        <f>'MS_2.1'!G60</f>
        <v>81134.789999999979</v>
      </c>
    </row>
    <row r="19" spans="1:4" x14ac:dyDescent="0.25">
      <c r="A19" s="95" t="s">
        <v>35</v>
      </c>
      <c r="B19" s="96" t="s">
        <v>36</v>
      </c>
      <c r="C19" s="63">
        <f>'SK_3.1'!G69</f>
        <v>1033292.6799999999</v>
      </c>
    </row>
    <row r="20" spans="1:4" x14ac:dyDescent="0.25">
      <c r="A20" s="95" t="s">
        <v>37</v>
      </c>
      <c r="B20" s="96" t="s">
        <v>38</v>
      </c>
      <c r="C20" s="63">
        <f>'E01_4.1'!G46</f>
        <v>48259.63</v>
      </c>
    </row>
    <row r="21" spans="1:4" x14ac:dyDescent="0.25">
      <c r="A21" s="95" t="s">
        <v>39</v>
      </c>
      <c r="B21" s="96" t="s">
        <v>40</v>
      </c>
      <c r="C21" s="278">
        <v>6128</v>
      </c>
      <c r="D21" s="91"/>
    </row>
    <row r="22" spans="1:4" x14ac:dyDescent="0.25">
      <c r="A22" s="95" t="s">
        <v>41</v>
      </c>
      <c r="B22" s="96" t="s">
        <v>42</v>
      </c>
      <c r="C22" s="278">
        <v>5851</v>
      </c>
      <c r="D22" s="91"/>
    </row>
    <row r="23" spans="1:4" x14ac:dyDescent="0.25">
      <c r="A23" s="95" t="s">
        <v>43</v>
      </c>
      <c r="B23" s="96" t="s">
        <v>44</v>
      </c>
      <c r="C23" s="278">
        <v>6672</v>
      </c>
      <c r="D23" s="91"/>
    </row>
    <row r="24" spans="1:4" x14ac:dyDescent="0.25">
      <c r="A24" s="95" t="s">
        <v>45</v>
      </c>
      <c r="B24" s="96" t="s">
        <v>46</v>
      </c>
      <c r="C24" s="278">
        <v>5204</v>
      </c>
      <c r="D24" s="91"/>
    </row>
    <row r="25" spans="1:4" ht="42" thickBot="1" x14ac:dyDescent="0.3">
      <c r="A25" s="97" t="s">
        <v>47</v>
      </c>
      <c r="B25" s="98" t="s">
        <v>48</v>
      </c>
      <c r="C25" s="99">
        <f>ROUND(SUM(C4:C24),2)</f>
        <v>16197005.550000001</v>
      </c>
    </row>
    <row r="26" spans="1:4" x14ac:dyDescent="0.25">
      <c r="A26" s="100"/>
      <c r="B26" s="100"/>
      <c r="C26" s="100"/>
    </row>
    <row r="27" spans="1:4" ht="120.6" customHeight="1" x14ac:dyDescent="0.25">
      <c r="A27" s="330" t="s">
        <v>49</v>
      </c>
      <c r="B27" s="330"/>
      <c r="C27" s="330"/>
    </row>
    <row r="28" spans="1:4" x14ac:dyDescent="0.25">
      <c r="A28" s="102"/>
      <c r="B28" s="102"/>
      <c r="C28" s="102"/>
    </row>
    <row r="29" spans="1:4" ht="14.4" x14ac:dyDescent="0.3">
      <c r="A29" s="101"/>
      <c r="B29" s="101"/>
      <c r="C29" s="103" t="s">
        <v>50</v>
      </c>
    </row>
    <row r="30" spans="1:4" ht="3.9" customHeight="1" x14ac:dyDescent="0.25">
      <c r="A30" s="101"/>
      <c r="B30" s="101"/>
      <c r="C30" s="101"/>
    </row>
    <row r="31" spans="1:4" ht="249" customHeight="1" x14ac:dyDescent="0.25">
      <c r="A31" s="328" t="s">
        <v>934</v>
      </c>
      <c r="B31" s="329"/>
      <c r="C31" s="329"/>
    </row>
    <row r="32" spans="1:4" ht="159" customHeight="1" x14ac:dyDescent="0.25">
      <c r="A32" s="331" t="s">
        <v>51</v>
      </c>
      <c r="B32" s="332"/>
      <c r="C32" s="332"/>
    </row>
    <row r="33" spans="1:3" ht="73.5" customHeight="1" x14ac:dyDescent="0.25">
      <c r="A33" s="328" t="s">
        <v>52</v>
      </c>
      <c r="B33" s="329"/>
      <c r="C33" s="329"/>
    </row>
    <row r="34" spans="1:3" ht="190.35" customHeight="1" x14ac:dyDescent="0.25"/>
  </sheetData>
  <sheetProtection algorithmName="SHA-512" hashValue="0HmoYlegBO5HMG47U3Emy6W8544X0SUjEZiprDVugyPIETGqFBbkLEoqHQeBPnrFC13qvry21ZzA6TWNeAlFxw==" saltValue="u2WrTAjbDD65UZhNqEvpTg==" spinCount="100000" sheet="1" objects="1" scenarios="1"/>
  <mergeCells count="6">
    <mergeCell ref="A1:C1"/>
    <mergeCell ref="A2:C2"/>
    <mergeCell ref="A33:C33"/>
    <mergeCell ref="A27:C27"/>
    <mergeCell ref="A31:C31"/>
    <mergeCell ref="A32:C3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3"/>
  <sheetViews>
    <sheetView topLeftCell="A12" zoomScaleNormal="100" workbookViewId="0">
      <selection activeCell="F5" sqref="F5:F30"/>
    </sheetView>
  </sheetViews>
  <sheetFormatPr defaultColWidth="9.109375" defaultRowHeight="13.8" x14ac:dyDescent="0.25"/>
  <cols>
    <col min="1" max="1" width="31.5546875" style="43" bestFit="1" customWidth="1"/>
    <col min="2" max="2" width="8.44140625" style="43" bestFit="1" customWidth="1"/>
    <col min="3" max="3" width="86.44140625" style="46" customWidth="1"/>
    <col min="4" max="4" width="9.109375" style="44"/>
    <col min="5" max="5" width="16.44140625" style="61" customWidth="1"/>
    <col min="6" max="6" width="21.5546875" style="45" customWidth="1"/>
    <col min="7" max="7" width="14.5546875" style="44"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9" t="s">
        <v>586</v>
      </c>
      <c r="B1" s="339"/>
      <c r="C1" s="339"/>
      <c r="D1" s="339"/>
      <c r="E1" s="339"/>
      <c r="F1" s="1"/>
      <c r="G1" s="1"/>
    </row>
    <row r="2" spans="1:9" ht="21.75" customHeight="1" thickBot="1" x14ac:dyDescent="0.3">
      <c r="A2" s="4"/>
      <c r="B2" s="4"/>
      <c r="C2" s="5"/>
      <c r="D2" s="4"/>
      <c r="E2" s="58"/>
      <c r="F2" s="4"/>
      <c r="G2" s="4"/>
    </row>
    <row r="3" spans="1:9" ht="21.75" customHeight="1" x14ac:dyDescent="0.25">
      <c r="A3" s="345" t="s">
        <v>597</v>
      </c>
      <c r="B3" s="346"/>
      <c r="C3" s="346"/>
      <c r="D3" s="346"/>
      <c r="E3" s="346"/>
      <c r="F3" s="6"/>
      <c r="G3" s="7"/>
    </row>
    <row r="4" spans="1:9" ht="28.2" thickBot="1" x14ac:dyDescent="0.3">
      <c r="A4" s="8" t="s">
        <v>55</v>
      </c>
      <c r="B4" s="9" t="s">
        <v>56</v>
      </c>
      <c r="C4" s="10" t="s">
        <v>57</v>
      </c>
      <c r="D4" s="11" t="s">
        <v>58</v>
      </c>
      <c r="E4" s="59" t="s">
        <v>59</v>
      </c>
      <c r="F4" s="12" t="s">
        <v>60</v>
      </c>
      <c r="G4" s="13" t="s">
        <v>61</v>
      </c>
      <c r="H4" s="91"/>
      <c r="I4" s="44"/>
    </row>
    <row r="5" spans="1:9" x14ac:dyDescent="0.25">
      <c r="A5" s="14" t="s">
        <v>355</v>
      </c>
      <c r="B5" s="124" t="s">
        <v>5</v>
      </c>
      <c r="C5" s="125" t="s">
        <v>356</v>
      </c>
      <c r="D5" s="126" t="s">
        <v>86</v>
      </c>
      <c r="E5" s="238">
        <v>2279</v>
      </c>
      <c r="F5" s="15">
        <v>5.85</v>
      </c>
      <c r="G5" s="185">
        <f t="shared" ref="G5:G30" si="0">ROUND((E5*F5),2)</f>
        <v>13332.15</v>
      </c>
      <c r="H5" s="91"/>
      <c r="I5" s="44"/>
    </row>
    <row r="6" spans="1:9" x14ac:dyDescent="0.25">
      <c r="A6" s="16" t="s">
        <v>355</v>
      </c>
      <c r="B6" s="128" t="s">
        <v>9</v>
      </c>
      <c r="C6" s="129" t="s">
        <v>357</v>
      </c>
      <c r="D6" s="130" t="s">
        <v>86</v>
      </c>
      <c r="E6" s="239">
        <v>1221</v>
      </c>
      <c r="F6" s="17">
        <v>4.3499999999999996</v>
      </c>
      <c r="G6" s="186">
        <f t="shared" si="0"/>
        <v>5311.35</v>
      </c>
      <c r="H6" s="91"/>
      <c r="I6" s="44"/>
    </row>
    <row r="7" spans="1:9" x14ac:dyDescent="0.25">
      <c r="A7" s="16" t="s">
        <v>355</v>
      </c>
      <c r="B7" s="128" t="s">
        <v>11</v>
      </c>
      <c r="C7" s="129" t="s">
        <v>358</v>
      </c>
      <c r="D7" s="130" t="s">
        <v>86</v>
      </c>
      <c r="E7" s="239">
        <v>1221</v>
      </c>
      <c r="F7" s="17">
        <v>1.27</v>
      </c>
      <c r="G7" s="186">
        <f t="shared" si="0"/>
        <v>1550.67</v>
      </c>
      <c r="H7" s="91"/>
      <c r="I7" s="44"/>
    </row>
    <row r="8" spans="1:9" x14ac:dyDescent="0.25">
      <c r="A8" s="16" t="s">
        <v>355</v>
      </c>
      <c r="B8" s="128" t="s">
        <v>15</v>
      </c>
      <c r="C8" s="129" t="s">
        <v>359</v>
      </c>
      <c r="D8" s="130" t="s">
        <v>86</v>
      </c>
      <c r="E8" s="239">
        <v>191</v>
      </c>
      <c r="F8" s="17">
        <v>7.39</v>
      </c>
      <c r="G8" s="186">
        <f t="shared" si="0"/>
        <v>1411.49</v>
      </c>
      <c r="H8" s="91"/>
      <c r="I8" s="44"/>
    </row>
    <row r="9" spans="1:9" x14ac:dyDescent="0.25">
      <c r="A9" s="16" t="s">
        <v>355</v>
      </c>
      <c r="B9" s="128" t="s">
        <v>19</v>
      </c>
      <c r="C9" s="129" t="s">
        <v>360</v>
      </c>
      <c r="D9" s="130" t="s">
        <v>81</v>
      </c>
      <c r="E9" s="239">
        <v>84</v>
      </c>
      <c r="F9" s="17">
        <v>136.91</v>
      </c>
      <c r="G9" s="186">
        <f t="shared" si="0"/>
        <v>11500.44</v>
      </c>
      <c r="H9" s="91"/>
      <c r="I9" s="44"/>
    </row>
    <row r="10" spans="1:9" ht="27.6" x14ac:dyDescent="0.25">
      <c r="A10" s="16" t="s">
        <v>355</v>
      </c>
      <c r="B10" s="128" t="s">
        <v>23</v>
      </c>
      <c r="C10" s="129" t="s">
        <v>598</v>
      </c>
      <c r="D10" s="130" t="s">
        <v>99</v>
      </c>
      <c r="E10" s="239">
        <v>34.249000000000002</v>
      </c>
      <c r="F10" s="17">
        <v>3080.96</v>
      </c>
      <c r="G10" s="186">
        <f t="shared" si="0"/>
        <v>105519.8</v>
      </c>
      <c r="H10" s="91"/>
      <c r="I10" s="44"/>
    </row>
    <row r="11" spans="1:9" ht="27.6" x14ac:dyDescent="0.25">
      <c r="A11" s="16" t="s">
        <v>355</v>
      </c>
      <c r="B11" s="128" t="s">
        <v>27</v>
      </c>
      <c r="C11" s="129" t="s">
        <v>363</v>
      </c>
      <c r="D11" s="130" t="s">
        <v>86</v>
      </c>
      <c r="E11" s="230">
        <v>45.6</v>
      </c>
      <c r="F11" s="17">
        <v>746.39</v>
      </c>
      <c r="G11" s="186">
        <f t="shared" si="0"/>
        <v>34035.379999999997</v>
      </c>
      <c r="H11" s="187"/>
      <c r="I11" s="44"/>
    </row>
    <row r="12" spans="1:9" ht="27.6" x14ac:dyDescent="0.25">
      <c r="A12" s="16" t="s">
        <v>355</v>
      </c>
      <c r="B12" s="128" t="s">
        <v>31</v>
      </c>
      <c r="C12" s="129" t="s">
        <v>365</v>
      </c>
      <c r="D12" s="130" t="s">
        <v>74</v>
      </c>
      <c r="E12" s="230">
        <v>107</v>
      </c>
      <c r="F12" s="17">
        <v>11.08</v>
      </c>
      <c r="G12" s="186">
        <f t="shared" si="0"/>
        <v>1185.56</v>
      </c>
      <c r="H12" s="188"/>
      <c r="I12" s="189"/>
    </row>
    <row r="13" spans="1:9" ht="27.6" x14ac:dyDescent="0.25">
      <c r="A13" s="16" t="s">
        <v>355</v>
      </c>
      <c r="B13" s="128" t="s">
        <v>77</v>
      </c>
      <c r="C13" s="129" t="s">
        <v>366</v>
      </c>
      <c r="D13" s="130" t="s">
        <v>74</v>
      </c>
      <c r="E13" s="239">
        <v>881</v>
      </c>
      <c r="F13" s="17">
        <v>0.62</v>
      </c>
      <c r="G13" s="186">
        <f t="shared" si="0"/>
        <v>546.22</v>
      </c>
      <c r="H13" s="188"/>
      <c r="I13" s="189"/>
    </row>
    <row r="14" spans="1:9" s="20" customFormat="1" ht="30" customHeight="1" x14ac:dyDescent="0.25">
      <c r="A14" s="16" t="s">
        <v>355</v>
      </c>
      <c r="B14" s="128" t="s">
        <v>79</v>
      </c>
      <c r="C14" s="132" t="s">
        <v>367</v>
      </c>
      <c r="D14" s="130" t="s">
        <v>74</v>
      </c>
      <c r="E14" s="239">
        <v>145</v>
      </c>
      <c r="F14" s="17">
        <v>0.62</v>
      </c>
      <c r="G14" s="186">
        <f t="shared" si="0"/>
        <v>89.9</v>
      </c>
      <c r="H14" s="188"/>
      <c r="I14" s="190"/>
    </row>
    <row r="15" spans="1:9" x14ac:dyDescent="0.25">
      <c r="A15" s="16" t="s">
        <v>355</v>
      </c>
      <c r="B15" s="128" t="s">
        <v>82</v>
      </c>
      <c r="C15" s="132" t="s">
        <v>368</v>
      </c>
      <c r="D15" s="130" t="s">
        <v>74</v>
      </c>
      <c r="E15" s="239">
        <v>53</v>
      </c>
      <c r="F15" s="17">
        <v>0.69</v>
      </c>
      <c r="G15" s="186">
        <f t="shared" si="0"/>
        <v>36.57</v>
      </c>
      <c r="H15" s="188"/>
      <c r="I15" s="189"/>
    </row>
    <row r="16" spans="1:9" x14ac:dyDescent="0.25">
      <c r="A16" s="16" t="s">
        <v>355</v>
      </c>
      <c r="B16" s="128" t="s">
        <v>84</v>
      </c>
      <c r="C16" s="133" t="s">
        <v>369</v>
      </c>
      <c r="D16" s="130" t="s">
        <v>74</v>
      </c>
      <c r="E16" s="239">
        <v>25.2</v>
      </c>
      <c r="F16" s="17">
        <v>5.05</v>
      </c>
      <c r="G16" s="186">
        <f t="shared" si="0"/>
        <v>127.26</v>
      </c>
      <c r="H16" s="188"/>
      <c r="I16" s="189"/>
    </row>
    <row r="17" spans="1:10" x14ac:dyDescent="0.25">
      <c r="A17" s="16" t="s">
        <v>355</v>
      </c>
      <c r="B17" s="128" t="s">
        <v>87</v>
      </c>
      <c r="C17" s="132" t="s">
        <v>370</v>
      </c>
      <c r="D17" s="130" t="s">
        <v>86</v>
      </c>
      <c r="E17" s="239">
        <v>61.4</v>
      </c>
      <c r="F17" s="17">
        <v>19.95</v>
      </c>
      <c r="G17" s="186">
        <f t="shared" si="0"/>
        <v>1224.93</v>
      </c>
      <c r="H17" s="188"/>
      <c r="I17" s="189"/>
      <c r="J17" s="21"/>
    </row>
    <row r="18" spans="1:10" x14ac:dyDescent="0.25">
      <c r="A18" s="16" t="s">
        <v>355</v>
      </c>
      <c r="B18" s="128" t="s">
        <v>89</v>
      </c>
      <c r="C18" s="132" t="s">
        <v>372</v>
      </c>
      <c r="D18" s="130" t="s">
        <v>86</v>
      </c>
      <c r="E18" s="239">
        <v>36.1</v>
      </c>
      <c r="F18" s="17">
        <v>18.61</v>
      </c>
      <c r="G18" s="186">
        <f t="shared" si="0"/>
        <v>671.82</v>
      </c>
      <c r="H18" s="188"/>
      <c r="I18" s="189"/>
    </row>
    <row r="19" spans="1:10" x14ac:dyDescent="0.25">
      <c r="A19" s="16" t="s">
        <v>355</v>
      </c>
      <c r="B19" s="128" t="s">
        <v>91</v>
      </c>
      <c r="C19" s="132" t="s">
        <v>599</v>
      </c>
      <c r="D19" s="130" t="s">
        <v>86</v>
      </c>
      <c r="E19" s="239">
        <v>71</v>
      </c>
      <c r="F19" s="17">
        <v>262.72000000000003</v>
      </c>
      <c r="G19" s="186">
        <f t="shared" si="0"/>
        <v>18653.12</v>
      </c>
      <c r="H19" s="188"/>
      <c r="I19" s="189"/>
    </row>
    <row r="20" spans="1:10" x14ac:dyDescent="0.25">
      <c r="A20" s="16" t="s">
        <v>355</v>
      </c>
      <c r="B20" s="128" t="s">
        <v>93</v>
      </c>
      <c r="C20" s="132" t="s">
        <v>600</v>
      </c>
      <c r="D20" s="130" t="s">
        <v>364</v>
      </c>
      <c r="E20" s="239">
        <v>10650</v>
      </c>
      <c r="F20" s="17">
        <v>1.63</v>
      </c>
      <c r="G20" s="186">
        <f t="shared" si="0"/>
        <v>17359.5</v>
      </c>
      <c r="H20" s="188"/>
      <c r="I20" s="189"/>
    </row>
    <row r="21" spans="1:10" ht="27.6" x14ac:dyDescent="0.25">
      <c r="A21" s="16" t="s">
        <v>355</v>
      </c>
      <c r="B21" s="128" t="s">
        <v>95</v>
      </c>
      <c r="C21" s="132" t="s">
        <v>374</v>
      </c>
      <c r="D21" s="130" t="s">
        <v>86</v>
      </c>
      <c r="E21" s="239">
        <v>496</v>
      </c>
      <c r="F21" s="17">
        <v>17.079999999999998</v>
      </c>
      <c r="G21" s="186">
        <f t="shared" si="0"/>
        <v>8471.68</v>
      </c>
      <c r="H21" s="188"/>
      <c r="I21" s="189"/>
    </row>
    <row r="22" spans="1:10" x14ac:dyDescent="0.25">
      <c r="A22" s="16" t="s">
        <v>355</v>
      </c>
      <c r="B22" s="128" t="s">
        <v>97</v>
      </c>
      <c r="C22" s="129" t="s">
        <v>375</v>
      </c>
      <c r="D22" s="130" t="s">
        <v>86</v>
      </c>
      <c r="E22" s="230">
        <v>19.3</v>
      </c>
      <c r="F22" s="17">
        <v>64.88</v>
      </c>
      <c r="G22" s="186">
        <f t="shared" si="0"/>
        <v>1252.18</v>
      </c>
      <c r="H22" s="188"/>
      <c r="I22" s="189"/>
    </row>
    <row r="23" spans="1:10" ht="16.5" customHeight="1" x14ac:dyDescent="0.25">
      <c r="A23" s="16" t="s">
        <v>355</v>
      </c>
      <c r="B23" s="128" t="s">
        <v>100</v>
      </c>
      <c r="C23" s="129" t="s">
        <v>377</v>
      </c>
      <c r="D23" s="130" t="s">
        <v>99</v>
      </c>
      <c r="E23" s="230">
        <v>293</v>
      </c>
      <c r="F23" s="17">
        <v>3.59</v>
      </c>
      <c r="G23" s="186">
        <f t="shared" si="0"/>
        <v>1051.8699999999999</v>
      </c>
      <c r="H23" s="188"/>
      <c r="I23" s="189"/>
    </row>
    <row r="24" spans="1:10" x14ac:dyDescent="0.25">
      <c r="A24" s="16" t="s">
        <v>355</v>
      </c>
      <c r="B24" s="128" t="s">
        <v>102</v>
      </c>
      <c r="C24" s="129" t="s">
        <v>378</v>
      </c>
      <c r="D24" s="130" t="s">
        <v>364</v>
      </c>
      <c r="E24" s="230">
        <v>518</v>
      </c>
      <c r="F24" s="17">
        <v>1.63</v>
      </c>
      <c r="G24" s="186">
        <f t="shared" si="0"/>
        <v>844.34</v>
      </c>
      <c r="H24" s="188"/>
      <c r="I24" s="189"/>
    </row>
    <row r="25" spans="1:10" x14ac:dyDescent="0.25">
      <c r="A25" s="16" t="s">
        <v>355</v>
      </c>
      <c r="B25" s="128" t="s">
        <v>104</v>
      </c>
      <c r="C25" s="129" t="s">
        <v>379</v>
      </c>
      <c r="D25" s="130" t="s">
        <v>86</v>
      </c>
      <c r="E25" s="230">
        <v>9</v>
      </c>
      <c r="F25" s="17">
        <v>297.04000000000002</v>
      </c>
      <c r="G25" s="186">
        <f t="shared" si="0"/>
        <v>2673.36</v>
      </c>
      <c r="H25" s="188"/>
      <c r="I25" s="189"/>
    </row>
    <row r="26" spans="1:10" x14ac:dyDescent="0.25">
      <c r="A26" s="16" t="s">
        <v>355</v>
      </c>
      <c r="B26" s="128" t="s">
        <v>106</v>
      </c>
      <c r="C26" s="129" t="s">
        <v>380</v>
      </c>
      <c r="D26" s="130" t="s">
        <v>86</v>
      </c>
      <c r="E26" s="230">
        <v>8</v>
      </c>
      <c r="F26" s="17">
        <v>297.04000000000002</v>
      </c>
      <c r="G26" s="186">
        <f t="shared" si="0"/>
        <v>2376.3200000000002</v>
      </c>
      <c r="H26" s="44"/>
      <c r="I26" s="44"/>
    </row>
    <row r="27" spans="1:10" x14ac:dyDescent="0.25">
      <c r="A27" s="16" t="s">
        <v>355</v>
      </c>
      <c r="B27" s="128" t="s">
        <v>108</v>
      </c>
      <c r="C27" s="129" t="s">
        <v>381</v>
      </c>
      <c r="D27" s="130" t="s">
        <v>86</v>
      </c>
      <c r="E27" s="230">
        <v>2.7</v>
      </c>
      <c r="F27" s="17">
        <v>297.04000000000002</v>
      </c>
      <c r="G27" s="186">
        <f t="shared" si="0"/>
        <v>802.01</v>
      </c>
      <c r="H27" s="188"/>
      <c r="I27" s="189"/>
    </row>
    <row r="28" spans="1:10" x14ac:dyDescent="0.25">
      <c r="A28" s="16" t="s">
        <v>355</v>
      </c>
      <c r="B28" s="128" t="s">
        <v>110</v>
      </c>
      <c r="C28" s="129" t="s">
        <v>384</v>
      </c>
      <c r="D28" s="130" t="s">
        <v>86</v>
      </c>
      <c r="E28" s="239">
        <v>9.1999999999999993</v>
      </c>
      <c r="F28" s="17">
        <v>64.88</v>
      </c>
      <c r="G28" s="186">
        <f t="shared" si="0"/>
        <v>596.9</v>
      </c>
      <c r="H28" s="188"/>
      <c r="I28" s="189"/>
    </row>
    <row r="29" spans="1:10" ht="14.4" thickBot="1" x14ac:dyDescent="0.3">
      <c r="A29" s="157" t="s">
        <v>355</v>
      </c>
      <c r="B29" s="157" t="s">
        <v>112</v>
      </c>
      <c r="C29" s="129" t="s">
        <v>385</v>
      </c>
      <c r="D29" s="160" t="s">
        <v>99</v>
      </c>
      <c r="E29" s="240">
        <v>72</v>
      </c>
      <c r="F29" s="123">
        <v>250.4</v>
      </c>
      <c r="G29" s="242">
        <f>ROUND((E29*F29),2)</f>
        <v>18028.8</v>
      </c>
      <c r="H29" s="188"/>
      <c r="I29" s="189"/>
    </row>
    <row r="30" spans="1:10" ht="28.2" thickBot="1" x14ac:dyDescent="0.3">
      <c r="A30" s="168" t="s">
        <v>355</v>
      </c>
      <c r="B30" s="169" t="s">
        <v>114</v>
      </c>
      <c r="C30" s="206" t="s">
        <v>936</v>
      </c>
      <c r="D30" s="207" t="s">
        <v>99</v>
      </c>
      <c r="E30" s="241">
        <v>72</v>
      </c>
      <c r="F30" s="122">
        <v>37.07</v>
      </c>
      <c r="G30" s="191">
        <f t="shared" si="0"/>
        <v>2669.04</v>
      </c>
      <c r="H30" s="192" t="s">
        <v>130</v>
      </c>
      <c r="I30" s="193">
        <f>ROUND(SUM(G5:G30),2)</f>
        <v>251322.66</v>
      </c>
    </row>
    <row r="31" spans="1:10" ht="44.25" customHeight="1" thickBot="1" x14ac:dyDescent="0.3">
      <c r="A31" s="40"/>
      <c r="B31" s="40"/>
      <c r="C31" s="40"/>
      <c r="D31" s="41"/>
      <c r="E31" s="60"/>
      <c r="F31" s="42" t="s">
        <v>601</v>
      </c>
      <c r="G31" s="200">
        <f>SUM(G5:G30)</f>
        <v>251322.65999999997</v>
      </c>
      <c r="H31" s="187"/>
      <c r="I31" s="189"/>
    </row>
    <row r="33" spans="1:15" s="44" customFormat="1" x14ac:dyDescent="0.25">
      <c r="A33" s="43"/>
      <c r="B33" s="43"/>
      <c r="C33" s="43"/>
      <c r="E33" s="61"/>
      <c r="F33" s="45"/>
      <c r="H33" s="2"/>
      <c r="I33" s="3"/>
      <c r="J33" s="3"/>
      <c r="K33" s="3"/>
      <c r="L33" s="3"/>
      <c r="M33" s="3"/>
      <c r="N33" s="3"/>
      <c r="O33" s="3"/>
    </row>
  </sheetData>
  <sheetProtection algorithmName="SHA-512" hashValue="GqVm4ZEFmM/DkLIl9LCY5lDDymJ22McK7s5EmAkwQYZLEgt9AH1YtkmHF6lpoFduL+GdkiFUFDpgv95xg9XygA==" saltValue="JPuew4uPoXZkGpJMywmeug==" spinCount="100000" sheet="1" objects="1" scenarios="1"/>
  <mergeCells count="2">
    <mergeCell ref="A1:E1"/>
    <mergeCell ref="A3:E3"/>
  </mergeCells>
  <pageMargins left="0.7" right="0.33823529411764708" top="0.75" bottom="0.75" header="0.3" footer="0.3"/>
  <pageSetup paperSize="9" scale="60" orientation="portrait" r:id="rId1"/>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25"/>
  <sheetViews>
    <sheetView topLeftCell="A111" zoomScale="98" zoomScaleNormal="98" workbookViewId="0">
      <selection activeCell="F5" sqref="F5:F122"/>
    </sheetView>
  </sheetViews>
  <sheetFormatPr defaultColWidth="9.109375" defaultRowHeight="13.8" x14ac:dyDescent="0.25"/>
  <cols>
    <col min="1" max="1" width="31.5546875" style="25" bestFit="1" customWidth="1"/>
    <col min="2" max="2" width="8.44140625" style="25" bestFit="1" customWidth="1"/>
    <col min="3" max="3" width="88.44140625" style="291" customWidth="1"/>
    <col min="4" max="4" width="9.109375" style="3"/>
    <col min="5" max="5" width="16.44140625" style="21" customWidth="1"/>
    <col min="6" max="6" width="21.5546875" style="45" customWidth="1"/>
    <col min="7" max="7" width="14.5546875" style="3"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3" t="s">
        <v>602</v>
      </c>
      <c r="B1" s="333"/>
      <c r="C1" s="333"/>
      <c r="D1" s="333"/>
      <c r="E1" s="333"/>
      <c r="F1" s="280"/>
      <c r="G1" s="280"/>
    </row>
    <row r="2" spans="1:9" ht="21.75" customHeight="1" thickBot="1" x14ac:dyDescent="0.3">
      <c r="A2" s="281"/>
      <c r="B2" s="281"/>
      <c r="C2" s="282"/>
      <c r="D2" s="281"/>
      <c r="E2" s="283"/>
      <c r="F2" s="281"/>
      <c r="G2" s="281"/>
    </row>
    <row r="3" spans="1:9" ht="21.75" customHeight="1" x14ac:dyDescent="0.25">
      <c r="A3" s="334" t="s">
        <v>603</v>
      </c>
      <c r="B3" s="335"/>
      <c r="C3" s="335"/>
      <c r="D3" s="335"/>
      <c r="E3" s="335"/>
      <c r="F3" s="284"/>
      <c r="G3" s="285"/>
    </row>
    <row r="4" spans="1:9" ht="28.2" thickBot="1" x14ac:dyDescent="0.3">
      <c r="A4" s="8" t="s">
        <v>55</v>
      </c>
      <c r="B4" s="9" t="s">
        <v>56</v>
      </c>
      <c r="C4" s="10" t="s">
        <v>57</v>
      </c>
      <c r="D4" s="11" t="s">
        <v>58</v>
      </c>
      <c r="E4" s="59" t="s">
        <v>59</v>
      </c>
      <c r="F4" s="286" t="s">
        <v>60</v>
      </c>
      <c r="G4" s="13" t="s">
        <v>61</v>
      </c>
      <c r="H4" s="91"/>
      <c r="I4" s="44"/>
    </row>
    <row r="5" spans="1:9" x14ac:dyDescent="0.25">
      <c r="A5" s="14" t="s">
        <v>62</v>
      </c>
      <c r="B5" s="124" t="s">
        <v>5</v>
      </c>
      <c r="C5" s="172" t="s">
        <v>63</v>
      </c>
      <c r="D5" s="126" t="s">
        <v>64</v>
      </c>
      <c r="E5" s="127">
        <v>1.66</v>
      </c>
      <c r="F5" s="15">
        <v>421.25</v>
      </c>
      <c r="G5" s="185">
        <f t="shared" ref="G5:G88" si="0">ROUND((E5*F5),2)</f>
        <v>699.28</v>
      </c>
      <c r="H5" s="91"/>
      <c r="I5" s="44"/>
    </row>
    <row r="6" spans="1:9" x14ac:dyDescent="0.25">
      <c r="A6" s="16" t="s">
        <v>62</v>
      </c>
      <c r="B6" s="128" t="s">
        <v>9</v>
      </c>
      <c r="C6" s="134" t="s">
        <v>65</v>
      </c>
      <c r="D6" s="130" t="s">
        <v>66</v>
      </c>
      <c r="E6" s="131">
        <v>30</v>
      </c>
      <c r="F6" s="17">
        <v>23.17</v>
      </c>
      <c r="G6" s="186">
        <f t="shared" si="0"/>
        <v>695.1</v>
      </c>
      <c r="H6" s="91"/>
      <c r="I6" s="44"/>
    </row>
    <row r="7" spans="1:9" x14ac:dyDescent="0.25">
      <c r="A7" s="16" t="s">
        <v>62</v>
      </c>
      <c r="B7" s="128" t="s">
        <v>11</v>
      </c>
      <c r="C7" s="134" t="s">
        <v>604</v>
      </c>
      <c r="D7" s="130" t="s">
        <v>66</v>
      </c>
      <c r="E7" s="131">
        <v>5</v>
      </c>
      <c r="F7" s="17">
        <v>41.51</v>
      </c>
      <c r="G7" s="186">
        <f t="shared" si="0"/>
        <v>207.55</v>
      </c>
      <c r="H7" s="91"/>
      <c r="I7" s="44"/>
    </row>
    <row r="8" spans="1:9" x14ac:dyDescent="0.25">
      <c r="A8" s="16" t="s">
        <v>62</v>
      </c>
      <c r="B8" s="128" t="s">
        <v>15</v>
      </c>
      <c r="C8" s="134" t="s">
        <v>479</v>
      </c>
      <c r="D8" s="130" t="s">
        <v>66</v>
      </c>
      <c r="E8" s="131">
        <v>37</v>
      </c>
      <c r="F8" s="17">
        <v>166.07</v>
      </c>
      <c r="G8" s="186">
        <f t="shared" si="0"/>
        <v>6144.59</v>
      </c>
      <c r="H8" s="91"/>
      <c r="I8" s="44"/>
    </row>
    <row r="9" spans="1:9" x14ac:dyDescent="0.25">
      <c r="A9" s="16" t="s">
        <v>62</v>
      </c>
      <c r="B9" s="128" t="s">
        <v>19</v>
      </c>
      <c r="C9" s="134" t="s">
        <v>69</v>
      </c>
      <c r="D9" s="130" t="s">
        <v>66</v>
      </c>
      <c r="E9" s="131">
        <v>72</v>
      </c>
      <c r="F9" s="17">
        <v>24.57</v>
      </c>
      <c r="G9" s="186">
        <f t="shared" si="0"/>
        <v>1769.04</v>
      </c>
      <c r="H9" s="91"/>
      <c r="I9" s="44"/>
    </row>
    <row r="10" spans="1:9" x14ac:dyDescent="0.25">
      <c r="A10" s="16" t="s">
        <v>62</v>
      </c>
      <c r="B10" s="128" t="s">
        <v>23</v>
      </c>
      <c r="C10" s="134" t="s">
        <v>70</v>
      </c>
      <c r="D10" s="130" t="s">
        <v>66</v>
      </c>
      <c r="E10" s="131">
        <v>72</v>
      </c>
      <c r="F10" s="17">
        <v>11.11</v>
      </c>
      <c r="G10" s="186">
        <f t="shared" si="0"/>
        <v>799.92</v>
      </c>
      <c r="H10" s="91"/>
      <c r="I10" s="44"/>
    </row>
    <row r="11" spans="1:9" x14ac:dyDescent="0.25">
      <c r="A11" s="16" t="s">
        <v>62</v>
      </c>
      <c r="B11" s="128" t="s">
        <v>27</v>
      </c>
      <c r="C11" s="134" t="s">
        <v>542</v>
      </c>
      <c r="D11" s="130" t="s">
        <v>72</v>
      </c>
      <c r="E11" s="131">
        <v>0.5</v>
      </c>
      <c r="F11" s="17">
        <v>16592.14</v>
      </c>
      <c r="G11" s="186">
        <f t="shared" si="0"/>
        <v>8296.07</v>
      </c>
      <c r="H11" s="187"/>
      <c r="I11" s="44"/>
    </row>
    <row r="12" spans="1:9" ht="27.6" x14ac:dyDescent="0.25">
      <c r="A12" s="16" t="s">
        <v>62</v>
      </c>
      <c r="B12" s="128" t="s">
        <v>29</v>
      </c>
      <c r="C12" s="134" t="s">
        <v>73</v>
      </c>
      <c r="D12" s="130" t="s">
        <v>74</v>
      </c>
      <c r="E12" s="131">
        <v>3750</v>
      </c>
      <c r="F12" s="17">
        <v>1.66</v>
      </c>
      <c r="G12" s="186">
        <f t="shared" si="0"/>
        <v>6225</v>
      </c>
      <c r="H12" s="44"/>
      <c r="I12" s="44"/>
    </row>
    <row r="13" spans="1:9" ht="55.2" x14ac:dyDescent="0.25">
      <c r="A13" s="16" t="s">
        <v>62</v>
      </c>
      <c r="B13" s="128" t="s">
        <v>31</v>
      </c>
      <c r="C13" s="133" t="s">
        <v>75</v>
      </c>
      <c r="D13" s="130" t="s">
        <v>76</v>
      </c>
      <c r="E13" s="131">
        <v>1</v>
      </c>
      <c r="F13" s="17">
        <v>0</v>
      </c>
      <c r="G13" s="186">
        <f t="shared" si="0"/>
        <v>0</v>
      </c>
      <c r="H13" s="188"/>
      <c r="I13" s="189"/>
    </row>
    <row r="14" spans="1:9" x14ac:dyDescent="0.25">
      <c r="A14" s="16" t="s">
        <v>62</v>
      </c>
      <c r="B14" s="128" t="s">
        <v>77</v>
      </c>
      <c r="C14" s="133" t="s">
        <v>483</v>
      </c>
      <c r="D14" s="130" t="s">
        <v>74</v>
      </c>
      <c r="E14" s="131">
        <v>12420</v>
      </c>
      <c r="F14" s="17">
        <v>2.15</v>
      </c>
      <c r="G14" s="186">
        <f t="shared" si="0"/>
        <v>26703</v>
      </c>
      <c r="H14" s="188"/>
      <c r="I14" s="189"/>
    </row>
    <row r="15" spans="1:9" ht="49.5" customHeight="1" x14ac:dyDescent="0.25">
      <c r="A15" s="16" t="s">
        <v>62</v>
      </c>
      <c r="B15" s="128" t="s">
        <v>79</v>
      </c>
      <c r="C15" s="133" t="s">
        <v>80</v>
      </c>
      <c r="D15" s="130" t="s">
        <v>81</v>
      </c>
      <c r="E15" s="131">
        <v>6855.84</v>
      </c>
      <c r="F15" s="17">
        <v>3.91</v>
      </c>
      <c r="G15" s="186">
        <f t="shared" si="0"/>
        <v>26806.33</v>
      </c>
      <c r="H15" s="188"/>
      <c r="I15" s="189"/>
    </row>
    <row r="16" spans="1:9" x14ac:dyDescent="0.25">
      <c r="A16" s="16" t="s">
        <v>62</v>
      </c>
      <c r="B16" s="128" t="s">
        <v>82</v>
      </c>
      <c r="C16" s="133" t="s">
        <v>605</v>
      </c>
      <c r="D16" s="130" t="s">
        <v>74</v>
      </c>
      <c r="E16" s="131">
        <v>3730</v>
      </c>
      <c r="F16" s="17">
        <v>2.5499999999999998</v>
      </c>
      <c r="G16" s="186">
        <f t="shared" si="0"/>
        <v>9511.5</v>
      </c>
      <c r="H16" s="188"/>
      <c r="I16" s="189"/>
    </row>
    <row r="17" spans="1:9" ht="16.8" x14ac:dyDescent="0.25">
      <c r="A17" s="16" t="s">
        <v>62</v>
      </c>
      <c r="B17" s="128" t="s">
        <v>84</v>
      </c>
      <c r="C17" s="133" t="s">
        <v>395</v>
      </c>
      <c r="D17" s="130" t="s">
        <v>86</v>
      </c>
      <c r="E17" s="131">
        <v>291</v>
      </c>
      <c r="F17" s="17">
        <v>-9.58</v>
      </c>
      <c r="G17" s="186">
        <f t="shared" si="0"/>
        <v>-2787.78</v>
      </c>
      <c r="H17" s="188"/>
      <c r="I17" s="189"/>
    </row>
    <row r="18" spans="1:9" ht="27.6" x14ac:dyDescent="0.25">
      <c r="A18" s="16" t="s">
        <v>62</v>
      </c>
      <c r="B18" s="128" t="s">
        <v>87</v>
      </c>
      <c r="C18" s="133" t="s">
        <v>546</v>
      </c>
      <c r="D18" s="130" t="s">
        <v>86</v>
      </c>
      <c r="E18" s="131">
        <v>291</v>
      </c>
      <c r="F18" s="17">
        <v>2.4300000000000002</v>
      </c>
      <c r="G18" s="186">
        <f t="shared" si="0"/>
        <v>707.13</v>
      </c>
      <c r="H18" s="188"/>
      <c r="I18" s="189"/>
    </row>
    <row r="19" spans="1:9" x14ac:dyDescent="0.25">
      <c r="A19" s="16" t="s">
        <v>62</v>
      </c>
      <c r="B19" s="128" t="s">
        <v>89</v>
      </c>
      <c r="C19" s="133" t="s">
        <v>92</v>
      </c>
      <c r="D19" s="130" t="s">
        <v>74</v>
      </c>
      <c r="E19" s="131">
        <v>3830</v>
      </c>
      <c r="F19" s="17">
        <v>0.85</v>
      </c>
      <c r="G19" s="186">
        <f t="shared" si="0"/>
        <v>3255.5</v>
      </c>
      <c r="H19" s="188"/>
      <c r="I19" s="189"/>
    </row>
    <row r="20" spans="1:9" x14ac:dyDescent="0.25">
      <c r="A20" s="16" t="s">
        <v>62</v>
      </c>
      <c r="B20" s="128" t="s">
        <v>91</v>
      </c>
      <c r="C20" s="133" t="s">
        <v>606</v>
      </c>
      <c r="D20" s="130" t="s">
        <v>74</v>
      </c>
      <c r="E20" s="131">
        <v>11210</v>
      </c>
      <c r="F20" s="17">
        <v>2.68</v>
      </c>
      <c r="G20" s="186">
        <f t="shared" si="0"/>
        <v>30042.799999999999</v>
      </c>
      <c r="H20" s="188"/>
      <c r="I20" s="189"/>
    </row>
    <row r="21" spans="1:9" x14ac:dyDescent="0.25">
      <c r="A21" s="16" t="s">
        <v>62</v>
      </c>
      <c r="B21" s="128" t="s">
        <v>93</v>
      </c>
      <c r="C21" s="134" t="s">
        <v>103</v>
      </c>
      <c r="D21" s="130" t="s">
        <v>66</v>
      </c>
      <c r="E21" s="131">
        <v>3</v>
      </c>
      <c r="F21" s="17">
        <v>24.61</v>
      </c>
      <c r="G21" s="186">
        <f t="shared" si="0"/>
        <v>73.83</v>
      </c>
      <c r="H21" s="188"/>
      <c r="I21" s="189"/>
    </row>
    <row r="22" spans="1:9" ht="14.4" thickBot="1" x14ac:dyDescent="0.3">
      <c r="A22" s="16" t="s">
        <v>62</v>
      </c>
      <c r="B22" s="128" t="s">
        <v>95</v>
      </c>
      <c r="C22" s="134" t="s">
        <v>607</v>
      </c>
      <c r="D22" s="130" t="s">
        <v>66</v>
      </c>
      <c r="E22" s="131">
        <v>4</v>
      </c>
      <c r="F22" s="17">
        <v>8.4700000000000006</v>
      </c>
      <c r="G22" s="186">
        <f t="shared" si="0"/>
        <v>33.880000000000003</v>
      </c>
      <c r="H22" s="188"/>
      <c r="I22" s="189"/>
    </row>
    <row r="23" spans="1:9" ht="28.2" thickBot="1" x14ac:dyDescent="0.3">
      <c r="A23" s="135" t="s">
        <v>62</v>
      </c>
      <c r="B23" s="136" t="s">
        <v>97</v>
      </c>
      <c r="C23" s="215" t="s">
        <v>489</v>
      </c>
      <c r="D23" s="137" t="s">
        <v>66</v>
      </c>
      <c r="E23" s="138">
        <v>300</v>
      </c>
      <c r="F23" s="22">
        <v>3.8</v>
      </c>
      <c r="G23" s="186">
        <f t="shared" si="0"/>
        <v>1140</v>
      </c>
      <c r="H23" s="192" t="s">
        <v>130</v>
      </c>
      <c r="I23" s="193">
        <f>ROUND(SUM(G5:G23),2)</f>
        <v>120322.74</v>
      </c>
    </row>
    <row r="24" spans="1:9" s="25" customFormat="1" ht="16.8" x14ac:dyDescent="0.25">
      <c r="A24" s="14" t="s">
        <v>131</v>
      </c>
      <c r="B24" s="124" t="s">
        <v>33</v>
      </c>
      <c r="C24" s="314" t="s">
        <v>404</v>
      </c>
      <c r="D24" s="126" t="s">
        <v>339</v>
      </c>
      <c r="E24" s="127">
        <v>2547</v>
      </c>
      <c r="F24" s="24">
        <v>6.84</v>
      </c>
      <c r="G24" s="185">
        <f t="shared" si="0"/>
        <v>17421.48</v>
      </c>
      <c r="H24" s="194"/>
      <c r="I24" s="43"/>
    </row>
    <row r="25" spans="1:9" s="25" customFormat="1" ht="16.8" x14ac:dyDescent="0.25">
      <c r="A25" s="16" t="s">
        <v>131</v>
      </c>
      <c r="B25" s="128" t="s">
        <v>134</v>
      </c>
      <c r="C25" s="141" t="s">
        <v>135</v>
      </c>
      <c r="D25" s="142" t="s">
        <v>133</v>
      </c>
      <c r="E25" s="131">
        <v>2331</v>
      </c>
      <c r="F25" s="26">
        <v>4.3499999999999996</v>
      </c>
      <c r="G25" s="186">
        <f t="shared" si="0"/>
        <v>10139.85</v>
      </c>
      <c r="H25" s="194"/>
      <c r="I25" s="43"/>
    </row>
    <row r="26" spans="1:9" s="25" customFormat="1" ht="16.8" x14ac:dyDescent="0.25">
      <c r="A26" s="16" t="s">
        <v>131</v>
      </c>
      <c r="B26" s="128" t="s">
        <v>136</v>
      </c>
      <c r="C26" s="141" t="s">
        <v>560</v>
      </c>
      <c r="D26" s="142" t="s">
        <v>133</v>
      </c>
      <c r="E26" s="131">
        <v>216</v>
      </c>
      <c r="F26" s="26">
        <v>6.84</v>
      </c>
      <c r="G26" s="186">
        <f t="shared" si="0"/>
        <v>1477.44</v>
      </c>
      <c r="H26" s="194"/>
      <c r="I26" s="43"/>
    </row>
    <row r="27" spans="1:9" s="25" customFormat="1" ht="16.8" x14ac:dyDescent="0.25">
      <c r="A27" s="16" t="s">
        <v>131</v>
      </c>
      <c r="B27" s="128" t="s">
        <v>138</v>
      </c>
      <c r="C27" s="141" t="s">
        <v>490</v>
      </c>
      <c r="D27" s="142" t="s">
        <v>133</v>
      </c>
      <c r="E27" s="131">
        <v>3667</v>
      </c>
      <c r="F27" s="26">
        <v>5.85</v>
      </c>
      <c r="G27" s="186">
        <f t="shared" si="0"/>
        <v>21451.95</v>
      </c>
      <c r="H27" s="194"/>
      <c r="I27" s="43"/>
    </row>
    <row r="28" spans="1:9" s="25" customFormat="1" ht="27.6" x14ac:dyDescent="0.25">
      <c r="A28" s="16" t="s">
        <v>131</v>
      </c>
      <c r="B28" s="128" t="s">
        <v>140</v>
      </c>
      <c r="C28" s="293" t="s">
        <v>491</v>
      </c>
      <c r="D28" s="142" t="s">
        <v>133</v>
      </c>
      <c r="E28" s="131">
        <v>12</v>
      </c>
      <c r="F28" s="26">
        <v>7.39</v>
      </c>
      <c r="G28" s="186">
        <f t="shared" si="0"/>
        <v>88.68</v>
      </c>
      <c r="H28" s="194"/>
      <c r="I28" s="43"/>
    </row>
    <row r="29" spans="1:9" s="25" customFormat="1" ht="16.8" x14ac:dyDescent="0.25">
      <c r="A29" s="16" t="s">
        <v>131</v>
      </c>
      <c r="B29" s="128" t="s">
        <v>142</v>
      </c>
      <c r="C29" s="141" t="s">
        <v>143</v>
      </c>
      <c r="D29" s="142" t="s">
        <v>133</v>
      </c>
      <c r="E29" s="131">
        <v>76013</v>
      </c>
      <c r="F29" s="26">
        <v>4.33</v>
      </c>
      <c r="G29" s="186">
        <f t="shared" si="0"/>
        <v>329136.28999999998</v>
      </c>
      <c r="H29" s="194"/>
      <c r="I29" s="43"/>
    </row>
    <row r="30" spans="1:9" s="25" customFormat="1" ht="16.8" x14ac:dyDescent="0.25">
      <c r="A30" s="16" t="s">
        <v>131</v>
      </c>
      <c r="B30" s="128" t="s">
        <v>144</v>
      </c>
      <c r="C30" s="293" t="s">
        <v>145</v>
      </c>
      <c r="D30" s="142" t="s">
        <v>133</v>
      </c>
      <c r="E30" s="131">
        <v>15</v>
      </c>
      <c r="F30" s="26">
        <v>7.38</v>
      </c>
      <c r="G30" s="186">
        <f t="shared" si="0"/>
        <v>110.7</v>
      </c>
      <c r="H30" s="194"/>
      <c r="I30" s="43"/>
    </row>
    <row r="31" spans="1:9" s="25" customFormat="1" x14ac:dyDescent="0.25">
      <c r="A31" s="16" t="s">
        <v>131</v>
      </c>
      <c r="B31" s="128" t="s">
        <v>146</v>
      </c>
      <c r="C31" s="141" t="s">
        <v>147</v>
      </c>
      <c r="D31" s="130" t="s">
        <v>74</v>
      </c>
      <c r="E31" s="131">
        <v>39425</v>
      </c>
      <c r="F31" s="26">
        <v>0.38</v>
      </c>
      <c r="G31" s="186">
        <f t="shared" si="0"/>
        <v>14981.5</v>
      </c>
      <c r="H31" s="187"/>
      <c r="I31" s="43"/>
    </row>
    <row r="32" spans="1:9" s="25" customFormat="1" ht="18" customHeight="1" x14ac:dyDescent="0.25">
      <c r="A32" s="143" t="s">
        <v>131</v>
      </c>
      <c r="B32" s="128" t="s">
        <v>148</v>
      </c>
      <c r="C32" s="141" t="s">
        <v>149</v>
      </c>
      <c r="D32" s="144" t="s">
        <v>74</v>
      </c>
      <c r="E32" s="145">
        <v>2075</v>
      </c>
      <c r="F32" s="27">
        <v>0.83</v>
      </c>
      <c r="G32" s="195">
        <f t="shared" si="0"/>
        <v>1722.25</v>
      </c>
      <c r="H32" s="43"/>
      <c r="I32" s="43"/>
    </row>
    <row r="33" spans="1:9" s="25" customFormat="1" x14ac:dyDescent="0.25">
      <c r="A33" s="16" t="s">
        <v>131</v>
      </c>
      <c r="B33" s="128" t="s">
        <v>150</v>
      </c>
      <c r="C33" s="141" t="s">
        <v>151</v>
      </c>
      <c r="D33" s="130" t="s">
        <v>74</v>
      </c>
      <c r="E33" s="131">
        <v>27191</v>
      </c>
      <c r="F33" s="26">
        <v>0.84</v>
      </c>
      <c r="G33" s="186">
        <f t="shared" si="0"/>
        <v>22840.44</v>
      </c>
      <c r="H33" s="188"/>
      <c r="I33" s="189"/>
    </row>
    <row r="34" spans="1:9" s="25" customFormat="1" x14ac:dyDescent="0.25">
      <c r="A34" s="16" t="s">
        <v>131</v>
      </c>
      <c r="B34" s="128" t="s">
        <v>152</v>
      </c>
      <c r="C34" s="141" t="s">
        <v>153</v>
      </c>
      <c r="D34" s="130" t="s">
        <v>74</v>
      </c>
      <c r="E34" s="131">
        <v>2689</v>
      </c>
      <c r="F34" s="26">
        <v>0.99</v>
      </c>
      <c r="G34" s="186">
        <f t="shared" si="0"/>
        <v>2662.11</v>
      </c>
      <c r="H34" s="188"/>
      <c r="I34" s="189"/>
    </row>
    <row r="35" spans="1:9" s="25" customFormat="1" x14ac:dyDescent="0.25">
      <c r="A35" s="16" t="s">
        <v>131</v>
      </c>
      <c r="B35" s="128" t="s">
        <v>154</v>
      </c>
      <c r="C35" s="141" t="s">
        <v>155</v>
      </c>
      <c r="D35" s="130" t="s">
        <v>74</v>
      </c>
      <c r="E35" s="131">
        <v>38844</v>
      </c>
      <c r="F35" s="26">
        <v>1.36</v>
      </c>
      <c r="G35" s="186">
        <f t="shared" si="0"/>
        <v>52827.839999999997</v>
      </c>
      <c r="H35" s="188"/>
      <c r="I35" s="189"/>
    </row>
    <row r="36" spans="1:9" s="25" customFormat="1" x14ac:dyDescent="0.25">
      <c r="A36" s="16" t="s">
        <v>131</v>
      </c>
      <c r="B36" s="128" t="s">
        <v>156</v>
      </c>
      <c r="C36" s="146" t="s">
        <v>157</v>
      </c>
      <c r="D36" s="130" t="s">
        <v>74</v>
      </c>
      <c r="E36" s="131">
        <v>1437</v>
      </c>
      <c r="F36" s="26">
        <v>7.21</v>
      </c>
      <c r="G36" s="186">
        <f t="shared" si="0"/>
        <v>10360.77</v>
      </c>
      <c r="H36" s="188"/>
      <c r="I36" s="189"/>
    </row>
    <row r="37" spans="1:9" s="25" customFormat="1" x14ac:dyDescent="0.25">
      <c r="A37" s="16" t="s">
        <v>131</v>
      </c>
      <c r="B37" s="128" t="s">
        <v>158</v>
      </c>
      <c r="C37" s="146" t="s">
        <v>159</v>
      </c>
      <c r="D37" s="130" t="s">
        <v>74</v>
      </c>
      <c r="E37" s="131">
        <v>186</v>
      </c>
      <c r="F37" s="26">
        <v>9.4600000000000009</v>
      </c>
      <c r="G37" s="186">
        <f t="shared" si="0"/>
        <v>1759.56</v>
      </c>
      <c r="H37" s="188"/>
      <c r="I37" s="189"/>
    </row>
    <row r="38" spans="1:9" s="25" customFormat="1" x14ac:dyDescent="0.25">
      <c r="A38" s="16" t="s">
        <v>131</v>
      </c>
      <c r="B38" s="128" t="s">
        <v>160</v>
      </c>
      <c r="C38" s="146" t="s">
        <v>161</v>
      </c>
      <c r="D38" s="294" t="s">
        <v>99</v>
      </c>
      <c r="E38" s="131">
        <v>29</v>
      </c>
      <c r="F38" s="26">
        <v>47.27</v>
      </c>
      <c r="G38" s="186">
        <f t="shared" si="0"/>
        <v>1370.83</v>
      </c>
      <c r="H38" s="188"/>
      <c r="I38" s="189"/>
    </row>
    <row r="39" spans="1:9" s="25" customFormat="1" x14ac:dyDescent="0.25">
      <c r="A39" s="16" t="s">
        <v>131</v>
      </c>
      <c r="B39" s="128" t="s">
        <v>162</v>
      </c>
      <c r="C39" s="146" t="s">
        <v>163</v>
      </c>
      <c r="D39" s="130" t="s">
        <v>74</v>
      </c>
      <c r="E39" s="131">
        <v>7</v>
      </c>
      <c r="F39" s="26">
        <v>56.88</v>
      </c>
      <c r="G39" s="186">
        <f t="shared" si="0"/>
        <v>398.16</v>
      </c>
      <c r="H39" s="188"/>
      <c r="I39" s="189"/>
    </row>
    <row r="40" spans="1:9" s="29" customFormat="1" x14ac:dyDescent="0.25">
      <c r="A40" s="16" t="s">
        <v>131</v>
      </c>
      <c r="B40" s="128" t="s">
        <v>164</v>
      </c>
      <c r="C40" s="295" t="s">
        <v>165</v>
      </c>
      <c r="D40" s="130" t="s">
        <v>74</v>
      </c>
      <c r="E40" s="131">
        <v>12</v>
      </c>
      <c r="F40" s="28">
        <v>101.14</v>
      </c>
      <c r="G40" s="186">
        <f t="shared" si="0"/>
        <v>1213.68</v>
      </c>
      <c r="H40" s="316"/>
      <c r="I40" s="305"/>
    </row>
    <row r="41" spans="1:9" s="29" customFormat="1" ht="15.75" customHeight="1" x14ac:dyDescent="0.25">
      <c r="A41" s="16" t="s">
        <v>131</v>
      </c>
      <c r="B41" s="128" t="s">
        <v>166</v>
      </c>
      <c r="C41" s="315" t="s">
        <v>167</v>
      </c>
      <c r="D41" s="142" t="s">
        <v>133</v>
      </c>
      <c r="E41" s="131">
        <v>9</v>
      </c>
      <c r="F41" s="28">
        <v>262.72000000000003</v>
      </c>
      <c r="G41" s="186">
        <f t="shared" si="0"/>
        <v>2364.48</v>
      </c>
      <c r="H41" s="316"/>
      <c r="I41" s="305"/>
    </row>
    <row r="42" spans="1:9" s="25" customFormat="1" x14ac:dyDescent="0.25">
      <c r="A42" s="16" t="s">
        <v>131</v>
      </c>
      <c r="B42" s="128" t="s">
        <v>168</v>
      </c>
      <c r="C42" s="318" t="s">
        <v>177</v>
      </c>
      <c r="D42" s="130" t="s">
        <v>74</v>
      </c>
      <c r="E42" s="131">
        <v>29096</v>
      </c>
      <c r="F42" s="26">
        <v>4.55</v>
      </c>
      <c r="G42" s="186">
        <f t="shared" si="0"/>
        <v>132386.79999999999</v>
      </c>
      <c r="H42" s="188"/>
      <c r="I42" s="189"/>
    </row>
    <row r="43" spans="1:9" s="25" customFormat="1" ht="15" customHeight="1" x14ac:dyDescent="0.25">
      <c r="A43" s="16" t="s">
        <v>131</v>
      </c>
      <c r="B43" s="128" t="s">
        <v>170</v>
      </c>
      <c r="C43" s="298" t="s">
        <v>169</v>
      </c>
      <c r="D43" s="130" t="s">
        <v>74</v>
      </c>
      <c r="E43" s="319">
        <v>6440</v>
      </c>
      <c r="F43" s="26">
        <v>1.18</v>
      </c>
      <c r="G43" s="186">
        <f t="shared" si="0"/>
        <v>7599.2</v>
      </c>
      <c r="H43" s="188"/>
      <c r="I43" s="189"/>
    </row>
    <row r="44" spans="1:9" s="25" customFormat="1" ht="15" customHeight="1" x14ac:dyDescent="0.25">
      <c r="A44" s="16" t="s">
        <v>131</v>
      </c>
      <c r="B44" s="128" t="s">
        <v>172</v>
      </c>
      <c r="C44" s="298" t="s">
        <v>171</v>
      </c>
      <c r="D44" s="130" t="s">
        <v>74</v>
      </c>
      <c r="E44" s="319">
        <v>6440</v>
      </c>
      <c r="F44" s="26">
        <v>2.21</v>
      </c>
      <c r="G44" s="186">
        <f t="shared" si="0"/>
        <v>14232.4</v>
      </c>
      <c r="H44" s="188"/>
      <c r="I44" s="189"/>
    </row>
    <row r="45" spans="1:9" s="25" customFormat="1" ht="17.399999999999999" thickBot="1" x14ac:dyDescent="0.3">
      <c r="A45" s="16" t="s">
        <v>131</v>
      </c>
      <c r="B45" s="128" t="s">
        <v>174</v>
      </c>
      <c r="C45" s="141" t="s">
        <v>173</v>
      </c>
      <c r="D45" s="142" t="s">
        <v>133</v>
      </c>
      <c r="E45" s="319">
        <v>1680</v>
      </c>
      <c r="F45" s="26">
        <v>4.33</v>
      </c>
      <c r="G45" s="186">
        <f t="shared" si="0"/>
        <v>7274.4</v>
      </c>
      <c r="H45" s="188"/>
      <c r="I45" s="189"/>
    </row>
    <row r="46" spans="1:9" s="25" customFormat="1" ht="36.75" customHeight="1" thickBot="1" x14ac:dyDescent="0.3">
      <c r="A46" s="135" t="s">
        <v>131</v>
      </c>
      <c r="B46" s="136" t="s">
        <v>176</v>
      </c>
      <c r="C46" s="320" t="s">
        <v>594</v>
      </c>
      <c r="D46" s="153" t="s">
        <v>133</v>
      </c>
      <c r="E46" s="138">
        <v>1680</v>
      </c>
      <c r="F46" s="27">
        <v>18.36</v>
      </c>
      <c r="G46" s="195">
        <f t="shared" si="0"/>
        <v>30844.799999999999</v>
      </c>
      <c r="H46" s="196" t="s">
        <v>178</v>
      </c>
      <c r="I46" s="193">
        <f>ROUND(SUM(G24:G46),2)</f>
        <v>684665.61</v>
      </c>
    </row>
    <row r="47" spans="1:9" s="25" customFormat="1" x14ac:dyDescent="0.25">
      <c r="A47" s="14" t="s">
        <v>410</v>
      </c>
      <c r="B47" s="154" t="s">
        <v>35</v>
      </c>
      <c r="C47" s="155" t="s">
        <v>194</v>
      </c>
      <c r="D47" s="156" t="s">
        <v>66</v>
      </c>
      <c r="E47" s="127">
        <v>5</v>
      </c>
      <c r="F47" s="31">
        <v>258.89</v>
      </c>
      <c r="G47" s="185">
        <f t="shared" si="0"/>
        <v>1294.45</v>
      </c>
      <c r="H47" s="188"/>
      <c r="I47" s="189"/>
    </row>
    <row r="48" spans="1:9" s="25" customFormat="1" ht="27.6" x14ac:dyDescent="0.25">
      <c r="A48" s="16" t="s">
        <v>410</v>
      </c>
      <c r="B48" s="157" t="s">
        <v>181</v>
      </c>
      <c r="C48" s="151" t="s">
        <v>196</v>
      </c>
      <c r="D48" s="158" t="s">
        <v>99</v>
      </c>
      <c r="E48" s="131">
        <v>25</v>
      </c>
      <c r="F48" s="32">
        <v>35.130000000000003</v>
      </c>
      <c r="G48" s="186">
        <f t="shared" si="0"/>
        <v>878.25</v>
      </c>
      <c r="H48" s="188"/>
      <c r="I48" s="189"/>
    </row>
    <row r="49" spans="1:9" s="25" customFormat="1" ht="16.8" x14ac:dyDescent="0.25">
      <c r="A49" s="16" t="s">
        <v>410</v>
      </c>
      <c r="B49" s="157" t="s">
        <v>183</v>
      </c>
      <c r="C49" s="151" t="s">
        <v>198</v>
      </c>
      <c r="D49" s="159" t="s">
        <v>133</v>
      </c>
      <c r="E49" s="131">
        <v>125</v>
      </c>
      <c r="F49" s="32">
        <v>5.85</v>
      </c>
      <c r="G49" s="186">
        <f t="shared" si="0"/>
        <v>731.25</v>
      </c>
      <c r="H49" s="188"/>
      <c r="I49" s="189"/>
    </row>
    <row r="50" spans="1:9" s="25" customFormat="1" ht="16.8" x14ac:dyDescent="0.25">
      <c r="A50" s="16" t="s">
        <v>410</v>
      </c>
      <c r="B50" s="157" t="s">
        <v>184</v>
      </c>
      <c r="C50" s="151" t="s">
        <v>200</v>
      </c>
      <c r="D50" s="159" t="s">
        <v>133</v>
      </c>
      <c r="E50" s="131">
        <v>61</v>
      </c>
      <c r="F50" s="32">
        <v>6.56</v>
      </c>
      <c r="G50" s="186">
        <f t="shared" si="0"/>
        <v>400.16</v>
      </c>
      <c r="H50" s="188"/>
      <c r="I50" s="189"/>
    </row>
    <row r="51" spans="1:9" s="25" customFormat="1" ht="32.25" customHeight="1" x14ac:dyDescent="0.25">
      <c r="A51" s="16" t="s">
        <v>410</v>
      </c>
      <c r="B51" s="157" t="s">
        <v>186</v>
      </c>
      <c r="C51" s="151" t="s">
        <v>202</v>
      </c>
      <c r="D51" s="158" t="s">
        <v>66</v>
      </c>
      <c r="E51" s="131">
        <v>5</v>
      </c>
      <c r="F51" s="32">
        <v>286.85000000000002</v>
      </c>
      <c r="G51" s="186">
        <f t="shared" si="0"/>
        <v>1434.25</v>
      </c>
      <c r="H51" s="188"/>
      <c r="I51" s="189"/>
    </row>
    <row r="52" spans="1:9" s="25" customFormat="1" ht="27.6" x14ac:dyDescent="0.25">
      <c r="A52" s="16" t="s">
        <v>410</v>
      </c>
      <c r="B52" s="157" t="s">
        <v>188</v>
      </c>
      <c r="C52" s="151" t="s">
        <v>204</v>
      </c>
      <c r="D52" s="159" t="s">
        <v>133</v>
      </c>
      <c r="E52" s="131">
        <v>125</v>
      </c>
      <c r="F52" s="32">
        <v>12.41</v>
      </c>
      <c r="G52" s="186">
        <f t="shared" si="0"/>
        <v>1551.25</v>
      </c>
      <c r="H52" s="188"/>
      <c r="I52" s="189"/>
    </row>
    <row r="53" spans="1:9" s="25" customFormat="1" ht="16.8" x14ac:dyDescent="0.25">
      <c r="A53" s="16" t="s">
        <v>410</v>
      </c>
      <c r="B53" s="157" t="s">
        <v>190</v>
      </c>
      <c r="C53" s="151" t="s">
        <v>206</v>
      </c>
      <c r="D53" s="159" t="s">
        <v>133</v>
      </c>
      <c r="E53" s="131">
        <v>6</v>
      </c>
      <c r="F53" s="32">
        <v>18.61</v>
      </c>
      <c r="G53" s="186">
        <f t="shared" si="0"/>
        <v>111.66</v>
      </c>
      <c r="H53" s="188"/>
      <c r="I53" s="189"/>
    </row>
    <row r="54" spans="1:9" s="25" customFormat="1" ht="16.8" x14ac:dyDescent="0.25">
      <c r="A54" s="16" t="s">
        <v>410</v>
      </c>
      <c r="B54" s="157" t="s">
        <v>492</v>
      </c>
      <c r="C54" s="151" t="s">
        <v>208</v>
      </c>
      <c r="D54" s="159" t="s">
        <v>133</v>
      </c>
      <c r="E54" s="131">
        <v>50</v>
      </c>
      <c r="F54" s="32">
        <v>17.07</v>
      </c>
      <c r="G54" s="186">
        <f t="shared" si="0"/>
        <v>853.5</v>
      </c>
      <c r="H54" s="188"/>
      <c r="I54" s="189"/>
    </row>
    <row r="55" spans="1:9" s="25" customFormat="1" ht="16.8" x14ac:dyDescent="0.25">
      <c r="A55" s="16" t="s">
        <v>410</v>
      </c>
      <c r="B55" s="157" t="s">
        <v>493</v>
      </c>
      <c r="C55" s="141" t="s">
        <v>173</v>
      </c>
      <c r="D55" s="159" t="s">
        <v>133</v>
      </c>
      <c r="E55" s="131">
        <v>64</v>
      </c>
      <c r="F55" s="32">
        <v>4.33</v>
      </c>
      <c r="G55" s="186">
        <f t="shared" si="0"/>
        <v>277.12</v>
      </c>
      <c r="H55" s="188"/>
      <c r="I55" s="189"/>
    </row>
    <row r="56" spans="1:9" s="25" customFormat="1" x14ac:dyDescent="0.25">
      <c r="A56" s="16" t="s">
        <v>410</v>
      </c>
      <c r="B56" s="157" t="s">
        <v>494</v>
      </c>
      <c r="C56" s="151" t="s">
        <v>211</v>
      </c>
      <c r="D56" s="158" t="s">
        <v>99</v>
      </c>
      <c r="E56" s="131">
        <v>25</v>
      </c>
      <c r="F56" s="32">
        <v>4.47</v>
      </c>
      <c r="G56" s="186">
        <f t="shared" si="0"/>
        <v>111.75</v>
      </c>
      <c r="H56" s="188"/>
      <c r="I56" s="189"/>
    </row>
    <row r="57" spans="1:9" s="25" customFormat="1" x14ac:dyDescent="0.25">
      <c r="A57" s="16" t="s">
        <v>410</v>
      </c>
      <c r="B57" s="157" t="s">
        <v>495</v>
      </c>
      <c r="C57" s="151" t="s">
        <v>213</v>
      </c>
      <c r="D57" s="158" t="s">
        <v>99</v>
      </c>
      <c r="E57" s="131">
        <v>25</v>
      </c>
      <c r="F57" s="32">
        <v>4.47</v>
      </c>
      <c r="G57" s="186">
        <f t="shared" si="0"/>
        <v>111.75</v>
      </c>
      <c r="H57" s="188"/>
      <c r="I57" s="189"/>
    </row>
    <row r="58" spans="1:9" s="25" customFormat="1" ht="27.6" x14ac:dyDescent="0.25">
      <c r="A58" s="16" t="s">
        <v>410</v>
      </c>
      <c r="B58" s="157" t="s">
        <v>496</v>
      </c>
      <c r="C58" s="151" t="s">
        <v>215</v>
      </c>
      <c r="D58" s="158" t="s">
        <v>99</v>
      </c>
      <c r="E58" s="131">
        <v>7</v>
      </c>
      <c r="F58" s="32">
        <v>47.27</v>
      </c>
      <c r="G58" s="186">
        <f t="shared" si="0"/>
        <v>330.89</v>
      </c>
      <c r="H58" s="188"/>
      <c r="I58" s="189"/>
    </row>
    <row r="59" spans="1:9" s="25" customFormat="1" x14ac:dyDescent="0.25">
      <c r="A59" s="16" t="s">
        <v>410</v>
      </c>
      <c r="B59" s="157" t="s">
        <v>497</v>
      </c>
      <c r="C59" s="151" t="s">
        <v>562</v>
      </c>
      <c r="D59" s="160" t="s">
        <v>99</v>
      </c>
      <c r="E59" s="131">
        <v>55.2</v>
      </c>
      <c r="F59" s="32">
        <v>59.21</v>
      </c>
      <c r="G59" s="186">
        <f t="shared" si="0"/>
        <v>3268.39</v>
      </c>
      <c r="H59" s="188"/>
      <c r="I59" s="189"/>
    </row>
    <row r="60" spans="1:9" s="25" customFormat="1" ht="16.8" x14ac:dyDescent="0.25">
      <c r="A60" s="16" t="s">
        <v>410</v>
      </c>
      <c r="B60" s="157" t="s">
        <v>499</v>
      </c>
      <c r="C60" s="151" t="s">
        <v>227</v>
      </c>
      <c r="D60" s="159" t="s">
        <v>133</v>
      </c>
      <c r="E60" s="131">
        <v>11</v>
      </c>
      <c r="F60" s="32">
        <v>18.61</v>
      </c>
      <c r="G60" s="186">
        <f t="shared" si="0"/>
        <v>204.71</v>
      </c>
      <c r="H60" s="188"/>
      <c r="I60" s="189"/>
    </row>
    <row r="61" spans="1:9" s="25" customFormat="1" x14ac:dyDescent="0.25">
      <c r="A61" s="16" t="s">
        <v>410</v>
      </c>
      <c r="B61" s="157" t="s">
        <v>500</v>
      </c>
      <c r="C61" s="151" t="s">
        <v>229</v>
      </c>
      <c r="D61" s="160" t="s">
        <v>66</v>
      </c>
      <c r="E61" s="131">
        <v>6</v>
      </c>
      <c r="F61" s="32">
        <v>84.41</v>
      </c>
      <c r="G61" s="186">
        <f t="shared" si="0"/>
        <v>506.46</v>
      </c>
      <c r="H61" s="188"/>
      <c r="I61" s="189"/>
    </row>
    <row r="62" spans="1:9" s="25" customFormat="1" ht="14.4" thickBot="1" x14ac:dyDescent="0.3">
      <c r="A62" s="16" t="s">
        <v>410</v>
      </c>
      <c r="B62" s="157" t="s">
        <v>501</v>
      </c>
      <c r="C62" s="151" t="s">
        <v>233</v>
      </c>
      <c r="D62" s="160" t="s">
        <v>74</v>
      </c>
      <c r="E62" s="131">
        <v>442</v>
      </c>
      <c r="F62" s="32">
        <v>0.62</v>
      </c>
      <c r="G62" s="186">
        <f t="shared" si="0"/>
        <v>274.04000000000002</v>
      </c>
      <c r="H62" s="188"/>
      <c r="I62" s="189"/>
    </row>
    <row r="63" spans="1:9" s="25" customFormat="1" ht="28.2" thickBot="1" x14ac:dyDescent="0.3">
      <c r="A63" s="135" t="s">
        <v>410</v>
      </c>
      <c r="B63" s="161" t="s">
        <v>502</v>
      </c>
      <c r="C63" s="152" t="s">
        <v>235</v>
      </c>
      <c r="D63" s="162" t="s">
        <v>133</v>
      </c>
      <c r="E63" s="138">
        <v>149</v>
      </c>
      <c r="F63" s="33">
        <v>17.07</v>
      </c>
      <c r="G63" s="197">
        <f t="shared" si="0"/>
        <v>2543.4299999999998</v>
      </c>
      <c r="H63" s="192" t="s">
        <v>192</v>
      </c>
      <c r="I63" s="193">
        <f>ROUND(SUM(G47:G63),2)</f>
        <v>14883.31</v>
      </c>
    </row>
    <row r="64" spans="1:9" s="25" customFormat="1" ht="27.6" x14ac:dyDescent="0.25">
      <c r="A64" s="14" t="s">
        <v>426</v>
      </c>
      <c r="B64" s="124" t="s">
        <v>37</v>
      </c>
      <c r="C64" s="163" t="s">
        <v>567</v>
      </c>
      <c r="D64" s="140" t="s">
        <v>133</v>
      </c>
      <c r="E64" s="127">
        <v>16622</v>
      </c>
      <c r="F64" s="34">
        <v>14.6</v>
      </c>
      <c r="G64" s="186">
        <f t="shared" si="0"/>
        <v>242681.2</v>
      </c>
      <c r="H64" s="336" t="s">
        <v>240</v>
      </c>
      <c r="I64" s="189"/>
    </row>
    <row r="65" spans="1:9" s="25" customFormat="1" ht="27.6" x14ac:dyDescent="0.25">
      <c r="A65" s="16" t="s">
        <v>426</v>
      </c>
      <c r="B65" s="128" t="s">
        <v>195</v>
      </c>
      <c r="C65" s="164" t="s">
        <v>242</v>
      </c>
      <c r="D65" s="130" t="s">
        <v>74</v>
      </c>
      <c r="E65" s="165">
        <v>25438</v>
      </c>
      <c r="F65" s="34">
        <v>11.51</v>
      </c>
      <c r="G65" s="186">
        <f t="shared" si="0"/>
        <v>292791.38</v>
      </c>
      <c r="H65" s="336"/>
      <c r="I65" s="189"/>
    </row>
    <row r="66" spans="1:9" s="25" customFormat="1" ht="27.6" x14ac:dyDescent="0.25">
      <c r="A66" s="16" t="s">
        <v>426</v>
      </c>
      <c r="B66" s="128" t="s">
        <v>197</v>
      </c>
      <c r="C66" s="164" t="s">
        <v>244</v>
      </c>
      <c r="D66" s="130" t="s">
        <v>74</v>
      </c>
      <c r="E66" s="165">
        <v>23422</v>
      </c>
      <c r="F66" s="34">
        <v>15.14</v>
      </c>
      <c r="G66" s="186">
        <f t="shared" si="0"/>
        <v>354609.08</v>
      </c>
      <c r="H66" s="336"/>
      <c r="I66" s="189"/>
    </row>
    <row r="67" spans="1:9" s="25" customFormat="1" ht="27.6" x14ac:dyDescent="0.25">
      <c r="A67" s="16" t="s">
        <v>426</v>
      </c>
      <c r="B67" s="128" t="s">
        <v>199</v>
      </c>
      <c r="C67" s="166" t="s">
        <v>932</v>
      </c>
      <c r="D67" s="167" t="s">
        <v>74</v>
      </c>
      <c r="E67" s="165">
        <v>23321</v>
      </c>
      <c r="F67" s="34">
        <v>0.34</v>
      </c>
      <c r="G67" s="186">
        <f t="shared" si="0"/>
        <v>7929.14</v>
      </c>
      <c r="H67" s="336"/>
      <c r="I67" s="189"/>
    </row>
    <row r="68" spans="1:9" s="25" customFormat="1" ht="27.6" x14ac:dyDescent="0.25">
      <c r="A68" s="16" t="s">
        <v>426</v>
      </c>
      <c r="B68" s="128" t="s">
        <v>201</v>
      </c>
      <c r="C68" s="164" t="s">
        <v>247</v>
      </c>
      <c r="D68" s="130" t="s">
        <v>74</v>
      </c>
      <c r="E68" s="165">
        <v>23254</v>
      </c>
      <c r="F68" s="34">
        <v>13.66</v>
      </c>
      <c r="G68" s="186">
        <f t="shared" si="0"/>
        <v>317649.64</v>
      </c>
      <c r="H68" s="336"/>
      <c r="I68" s="189"/>
    </row>
    <row r="69" spans="1:9" s="25" customFormat="1" ht="27.6" x14ac:dyDescent="0.25">
      <c r="A69" s="16" t="s">
        <v>426</v>
      </c>
      <c r="B69" s="128" t="s">
        <v>203</v>
      </c>
      <c r="C69" s="166" t="s">
        <v>933</v>
      </c>
      <c r="D69" s="130" t="s">
        <v>74</v>
      </c>
      <c r="E69" s="165">
        <v>23187</v>
      </c>
      <c r="F69" s="34">
        <v>0.28000000000000003</v>
      </c>
      <c r="G69" s="186">
        <f t="shared" si="0"/>
        <v>6492.36</v>
      </c>
      <c r="H69" s="336"/>
      <c r="I69" s="189"/>
    </row>
    <row r="70" spans="1:9" s="25" customFormat="1" ht="27.6" x14ac:dyDescent="0.25">
      <c r="A70" s="16" t="s">
        <v>426</v>
      </c>
      <c r="B70" s="128" t="s">
        <v>205</v>
      </c>
      <c r="C70" s="164" t="s">
        <v>250</v>
      </c>
      <c r="D70" s="130" t="s">
        <v>74</v>
      </c>
      <c r="E70" s="165">
        <v>23153</v>
      </c>
      <c r="F70" s="34">
        <v>10.74</v>
      </c>
      <c r="G70" s="186">
        <f t="shared" si="0"/>
        <v>248663.22</v>
      </c>
      <c r="H70" s="336"/>
      <c r="I70" s="189"/>
    </row>
    <row r="71" spans="1:9" s="25" customFormat="1" ht="28.2" thickBot="1" x14ac:dyDescent="0.3">
      <c r="A71" s="16" t="s">
        <v>426</v>
      </c>
      <c r="B71" s="128" t="s">
        <v>207</v>
      </c>
      <c r="C71" s="152" t="s">
        <v>252</v>
      </c>
      <c r="D71" s="130" t="s">
        <v>74</v>
      </c>
      <c r="E71" s="165">
        <v>23086</v>
      </c>
      <c r="F71" s="34">
        <v>0.22</v>
      </c>
      <c r="G71" s="186">
        <f t="shared" si="0"/>
        <v>5078.92</v>
      </c>
      <c r="H71" s="336"/>
      <c r="I71" s="189"/>
    </row>
    <row r="72" spans="1:9" s="25" customFormat="1" ht="28.2" thickBot="1" x14ac:dyDescent="0.3">
      <c r="A72" s="168" t="s">
        <v>426</v>
      </c>
      <c r="B72" s="169" t="s">
        <v>209</v>
      </c>
      <c r="C72" s="170" t="s">
        <v>254</v>
      </c>
      <c r="D72" s="153" t="s">
        <v>133</v>
      </c>
      <c r="E72" s="138">
        <v>3652</v>
      </c>
      <c r="F72" s="35">
        <v>14.6</v>
      </c>
      <c r="G72" s="197">
        <f t="shared" si="0"/>
        <v>53319.199999999997</v>
      </c>
      <c r="H72" s="336"/>
      <c r="I72" s="189"/>
    </row>
    <row r="73" spans="1:9" s="25" customFormat="1" ht="30" customHeight="1" x14ac:dyDescent="0.25">
      <c r="A73" s="16" t="s">
        <v>432</v>
      </c>
      <c r="B73" s="128" t="s">
        <v>37</v>
      </c>
      <c r="C73" s="217" t="s">
        <v>256</v>
      </c>
      <c r="D73" s="142" t="s">
        <v>133</v>
      </c>
      <c r="E73" s="165">
        <v>14313</v>
      </c>
      <c r="F73" s="34">
        <v>0</v>
      </c>
      <c r="G73" s="186">
        <f t="shared" si="0"/>
        <v>0</v>
      </c>
      <c r="H73" s="336"/>
      <c r="I73" s="189"/>
    </row>
    <row r="74" spans="1:9" s="25" customFormat="1" ht="30" customHeight="1" x14ac:dyDescent="0.25">
      <c r="A74" s="16" t="s">
        <v>432</v>
      </c>
      <c r="B74" s="128" t="s">
        <v>195</v>
      </c>
      <c r="C74" s="164" t="s">
        <v>257</v>
      </c>
      <c r="D74" s="130" t="s">
        <v>74</v>
      </c>
      <c r="E74" s="165">
        <v>25707</v>
      </c>
      <c r="F74" s="34">
        <v>0</v>
      </c>
      <c r="G74" s="186">
        <f t="shared" si="0"/>
        <v>0</v>
      </c>
      <c r="H74" s="336"/>
      <c r="I74" s="189"/>
    </row>
    <row r="75" spans="1:9" s="25" customFormat="1" ht="30" customHeight="1" x14ac:dyDescent="0.25">
      <c r="A75" s="16" t="s">
        <v>432</v>
      </c>
      <c r="B75" s="128" t="s">
        <v>197</v>
      </c>
      <c r="C75" s="164" t="s">
        <v>244</v>
      </c>
      <c r="D75" s="130" t="s">
        <v>74</v>
      </c>
      <c r="E75" s="165">
        <v>23422</v>
      </c>
      <c r="F75" s="34">
        <v>0</v>
      </c>
      <c r="G75" s="186">
        <f t="shared" si="0"/>
        <v>0</v>
      </c>
      <c r="H75" s="336"/>
      <c r="I75" s="189"/>
    </row>
    <row r="76" spans="1:9" s="25" customFormat="1" ht="30" customHeight="1" x14ac:dyDescent="0.25">
      <c r="A76" s="16" t="s">
        <v>432</v>
      </c>
      <c r="B76" s="128" t="s">
        <v>199</v>
      </c>
      <c r="C76" s="166" t="s">
        <v>932</v>
      </c>
      <c r="D76" s="167" t="s">
        <v>74</v>
      </c>
      <c r="E76" s="165">
        <v>23321</v>
      </c>
      <c r="F76" s="34">
        <v>0</v>
      </c>
      <c r="G76" s="186">
        <f t="shared" si="0"/>
        <v>0</v>
      </c>
      <c r="H76" s="336"/>
      <c r="I76" s="189"/>
    </row>
    <row r="77" spans="1:9" s="25" customFormat="1" ht="30" customHeight="1" x14ac:dyDescent="0.25">
      <c r="A77" s="16" t="s">
        <v>432</v>
      </c>
      <c r="B77" s="128" t="s">
        <v>201</v>
      </c>
      <c r="C77" s="164" t="s">
        <v>247</v>
      </c>
      <c r="D77" s="130" t="s">
        <v>74</v>
      </c>
      <c r="E77" s="165">
        <v>23254</v>
      </c>
      <c r="F77" s="34">
        <v>0</v>
      </c>
      <c r="G77" s="186">
        <f t="shared" si="0"/>
        <v>0</v>
      </c>
      <c r="H77" s="336"/>
      <c r="I77" s="189"/>
    </row>
    <row r="78" spans="1:9" s="25" customFormat="1" ht="30" customHeight="1" x14ac:dyDescent="0.25">
      <c r="A78" s="16" t="s">
        <v>432</v>
      </c>
      <c r="B78" s="128" t="s">
        <v>203</v>
      </c>
      <c r="C78" s="166" t="s">
        <v>933</v>
      </c>
      <c r="D78" s="130" t="s">
        <v>74</v>
      </c>
      <c r="E78" s="165">
        <v>23187</v>
      </c>
      <c r="F78" s="34">
        <v>0</v>
      </c>
      <c r="G78" s="186">
        <f t="shared" si="0"/>
        <v>0</v>
      </c>
      <c r="H78" s="336"/>
      <c r="I78" s="189"/>
    </row>
    <row r="79" spans="1:9" s="25" customFormat="1" ht="30" customHeight="1" x14ac:dyDescent="0.25">
      <c r="A79" s="16" t="s">
        <v>432</v>
      </c>
      <c r="B79" s="128" t="s">
        <v>205</v>
      </c>
      <c r="C79" s="164" t="s">
        <v>250</v>
      </c>
      <c r="D79" s="130" t="s">
        <v>74</v>
      </c>
      <c r="E79" s="165">
        <v>23153</v>
      </c>
      <c r="F79" s="34">
        <v>0</v>
      </c>
      <c r="G79" s="186">
        <f t="shared" si="0"/>
        <v>0</v>
      </c>
      <c r="H79" s="336"/>
      <c r="I79" s="189"/>
    </row>
    <row r="80" spans="1:9" s="25" customFormat="1" ht="30" customHeight="1" thickBot="1" x14ac:dyDescent="0.3">
      <c r="A80" s="16" t="s">
        <v>432</v>
      </c>
      <c r="B80" s="128" t="s">
        <v>207</v>
      </c>
      <c r="C80" s="152" t="s">
        <v>252</v>
      </c>
      <c r="D80" s="130" t="s">
        <v>74</v>
      </c>
      <c r="E80" s="165">
        <v>23086</v>
      </c>
      <c r="F80" s="34">
        <v>0</v>
      </c>
      <c r="G80" s="186">
        <f t="shared" si="0"/>
        <v>0</v>
      </c>
      <c r="H80" s="336"/>
      <c r="I80" s="189"/>
    </row>
    <row r="81" spans="1:15" s="25" customFormat="1" ht="30" customHeight="1" thickBot="1" x14ac:dyDescent="0.3">
      <c r="A81" s="135" t="s">
        <v>432</v>
      </c>
      <c r="B81" s="169" t="s">
        <v>209</v>
      </c>
      <c r="C81" s="170" t="s">
        <v>254</v>
      </c>
      <c r="D81" s="162" t="s">
        <v>133</v>
      </c>
      <c r="E81" s="138">
        <v>3652</v>
      </c>
      <c r="F81" s="33">
        <v>0</v>
      </c>
      <c r="G81" s="197">
        <f t="shared" si="0"/>
        <v>0</v>
      </c>
      <c r="H81" s="192" t="s">
        <v>236</v>
      </c>
      <c r="I81" s="193">
        <f>ROUND(SUM(G64:G81),2)</f>
        <v>1529214.14</v>
      </c>
    </row>
    <row r="82" spans="1:15" s="25" customFormat="1" ht="30" customHeight="1" x14ac:dyDescent="0.25">
      <c r="A82" s="14" t="s">
        <v>505</v>
      </c>
      <c r="B82" s="124" t="s">
        <v>238</v>
      </c>
      <c r="C82" s="163" t="s">
        <v>568</v>
      </c>
      <c r="D82" s="140" t="s">
        <v>133</v>
      </c>
      <c r="E82" s="127">
        <v>375</v>
      </c>
      <c r="F82" s="31">
        <v>19</v>
      </c>
      <c r="G82" s="185">
        <f t="shared" si="0"/>
        <v>7125</v>
      </c>
      <c r="H82" s="337" t="s">
        <v>240</v>
      </c>
      <c r="I82" s="43"/>
    </row>
    <row r="83" spans="1:15" s="25" customFormat="1" ht="30" customHeight="1" x14ac:dyDescent="0.25">
      <c r="A83" s="16" t="s">
        <v>505</v>
      </c>
      <c r="B83" s="128" t="s">
        <v>241</v>
      </c>
      <c r="C83" s="164" t="s">
        <v>242</v>
      </c>
      <c r="D83" s="130" t="s">
        <v>74</v>
      </c>
      <c r="E83" s="131">
        <v>337</v>
      </c>
      <c r="F83" s="32">
        <v>15.41</v>
      </c>
      <c r="G83" s="186">
        <f t="shared" si="0"/>
        <v>5193.17</v>
      </c>
      <c r="H83" s="336"/>
      <c r="I83" s="43"/>
      <c r="N83" s="36"/>
      <c r="O83" s="36"/>
    </row>
    <row r="84" spans="1:15" s="25" customFormat="1" ht="30" customHeight="1" thickBot="1" x14ac:dyDescent="0.3">
      <c r="A84" s="135" t="s">
        <v>505</v>
      </c>
      <c r="B84" s="136" t="s">
        <v>243</v>
      </c>
      <c r="C84" s="152" t="s">
        <v>264</v>
      </c>
      <c r="D84" s="137" t="s">
        <v>74</v>
      </c>
      <c r="E84" s="138">
        <v>315</v>
      </c>
      <c r="F84" s="33">
        <v>19.21</v>
      </c>
      <c r="G84" s="197">
        <f t="shared" si="0"/>
        <v>6051.15</v>
      </c>
      <c r="H84" s="336"/>
      <c r="I84" s="43"/>
    </row>
    <row r="85" spans="1:15" s="25" customFormat="1" ht="30" customHeight="1" x14ac:dyDescent="0.25">
      <c r="A85" s="14" t="s">
        <v>506</v>
      </c>
      <c r="B85" s="124" t="s">
        <v>238</v>
      </c>
      <c r="C85" s="163" t="s">
        <v>266</v>
      </c>
      <c r="D85" s="140" t="s">
        <v>133</v>
      </c>
      <c r="E85" s="127">
        <v>375</v>
      </c>
      <c r="F85" s="31">
        <v>0</v>
      </c>
      <c r="G85" s="185">
        <f t="shared" si="0"/>
        <v>0</v>
      </c>
      <c r="H85" s="336"/>
      <c r="I85" s="189"/>
    </row>
    <row r="86" spans="1:15" s="25" customFormat="1" ht="30" customHeight="1" thickBot="1" x14ac:dyDescent="0.3">
      <c r="A86" s="16" t="s">
        <v>506</v>
      </c>
      <c r="B86" s="128" t="s">
        <v>241</v>
      </c>
      <c r="C86" s="164" t="s">
        <v>242</v>
      </c>
      <c r="D86" s="130" t="s">
        <v>74</v>
      </c>
      <c r="E86" s="131">
        <v>337</v>
      </c>
      <c r="F86" s="32">
        <v>0</v>
      </c>
      <c r="G86" s="186">
        <f t="shared" si="0"/>
        <v>0</v>
      </c>
      <c r="H86" s="338"/>
      <c r="I86" s="189"/>
    </row>
    <row r="87" spans="1:15" s="25" customFormat="1" ht="30" customHeight="1" thickBot="1" x14ac:dyDescent="0.3">
      <c r="A87" s="135" t="s">
        <v>506</v>
      </c>
      <c r="B87" s="136" t="s">
        <v>243</v>
      </c>
      <c r="C87" s="152" t="s">
        <v>264</v>
      </c>
      <c r="D87" s="137" t="s">
        <v>74</v>
      </c>
      <c r="E87" s="138">
        <v>315</v>
      </c>
      <c r="F87" s="33">
        <v>0</v>
      </c>
      <c r="G87" s="197">
        <f t="shared" si="0"/>
        <v>0</v>
      </c>
      <c r="H87" s="196" t="s">
        <v>258</v>
      </c>
      <c r="I87" s="193">
        <f>ROUND(SUM(G82:G87),2)</f>
        <v>18369.32</v>
      </c>
    </row>
    <row r="88" spans="1:15" s="25" customFormat="1" ht="27.6" x14ac:dyDescent="0.25">
      <c r="A88" s="14" t="s">
        <v>507</v>
      </c>
      <c r="B88" s="124" t="s">
        <v>260</v>
      </c>
      <c r="C88" s="163" t="s">
        <v>270</v>
      </c>
      <c r="D88" s="148" t="s">
        <v>99</v>
      </c>
      <c r="E88" s="127">
        <v>215</v>
      </c>
      <c r="F88" s="32">
        <v>34.85</v>
      </c>
      <c r="G88" s="186">
        <f t="shared" si="0"/>
        <v>7492.75</v>
      </c>
      <c r="H88" s="194"/>
      <c r="I88" s="43"/>
    </row>
    <row r="89" spans="1:15" s="25" customFormat="1" ht="30" customHeight="1" x14ac:dyDescent="0.25">
      <c r="A89" s="16" t="s">
        <v>507</v>
      </c>
      <c r="B89" s="128" t="s">
        <v>262</v>
      </c>
      <c r="C89" s="164" t="s">
        <v>271</v>
      </c>
      <c r="D89" s="149" t="s">
        <v>99</v>
      </c>
      <c r="E89" s="131">
        <v>1750</v>
      </c>
      <c r="F89" s="32">
        <v>0.36</v>
      </c>
      <c r="G89" s="186">
        <f t="shared" ref="G89:G122" si="1">ROUND((E89*F89),2)</f>
        <v>630</v>
      </c>
      <c r="H89" s="188"/>
      <c r="I89" s="189"/>
    </row>
    <row r="90" spans="1:15" s="25" customFormat="1" ht="30" customHeight="1" x14ac:dyDescent="0.25">
      <c r="A90" s="16" t="s">
        <v>507</v>
      </c>
      <c r="B90" s="128" t="s">
        <v>263</v>
      </c>
      <c r="C90" s="164" t="s">
        <v>272</v>
      </c>
      <c r="D90" s="149" t="s">
        <v>99</v>
      </c>
      <c r="E90" s="131">
        <v>1750</v>
      </c>
      <c r="F90" s="32">
        <v>0.48</v>
      </c>
      <c r="G90" s="186">
        <f t="shared" si="1"/>
        <v>840</v>
      </c>
      <c r="H90" s="188"/>
      <c r="I90" s="189"/>
    </row>
    <row r="91" spans="1:15" s="25" customFormat="1" ht="27.6" x14ac:dyDescent="0.25">
      <c r="A91" s="16" t="s">
        <v>507</v>
      </c>
      <c r="B91" s="128" t="s">
        <v>441</v>
      </c>
      <c r="C91" s="164" t="s">
        <v>273</v>
      </c>
      <c r="D91" s="149" t="s">
        <v>99</v>
      </c>
      <c r="E91" s="131">
        <v>1750</v>
      </c>
      <c r="F91" s="32">
        <v>0.54</v>
      </c>
      <c r="G91" s="186">
        <f t="shared" si="1"/>
        <v>945</v>
      </c>
      <c r="H91" s="188"/>
      <c r="I91" s="189"/>
    </row>
    <row r="92" spans="1:15" s="25" customFormat="1" ht="27.6" x14ac:dyDescent="0.25">
      <c r="A92" s="16" t="s">
        <v>507</v>
      </c>
      <c r="B92" s="128" t="s">
        <v>443</v>
      </c>
      <c r="C92" s="164" t="s">
        <v>275</v>
      </c>
      <c r="D92" s="149" t="s">
        <v>99</v>
      </c>
      <c r="E92" s="131">
        <v>215</v>
      </c>
      <c r="F92" s="32">
        <v>2.66</v>
      </c>
      <c r="G92" s="186">
        <f t="shared" si="1"/>
        <v>571.9</v>
      </c>
      <c r="H92" s="188"/>
      <c r="I92" s="189"/>
    </row>
    <row r="93" spans="1:15" s="25" customFormat="1" ht="27.6" x14ac:dyDescent="0.25">
      <c r="A93" s="16" t="s">
        <v>507</v>
      </c>
      <c r="B93" s="128" t="s">
        <v>508</v>
      </c>
      <c r="C93" s="164" t="s">
        <v>276</v>
      </c>
      <c r="D93" s="149" t="s">
        <v>99</v>
      </c>
      <c r="E93" s="131">
        <v>215</v>
      </c>
      <c r="F93" s="32">
        <v>0.25</v>
      </c>
      <c r="G93" s="186">
        <f t="shared" si="1"/>
        <v>53.75</v>
      </c>
      <c r="H93" s="188"/>
      <c r="I93" s="189"/>
    </row>
    <row r="94" spans="1:15" s="25" customFormat="1" ht="27.6" x14ac:dyDescent="0.25">
      <c r="A94" s="16" t="s">
        <v>507</v>
      </c>
      <c r="B94" s="128" t="s">
        <v>509</v>
      </c>
      <c r="C94" s="164" t="s">
        <v>277</v>
      </c>
      <c r="D94" s="130" t="s">
        <v>74</v>
      </c>
      <c r="E94" s="131">
        <v>5095</v>
      </c>
      <c r="F94" s="32">
        <v>5.03</v>
      </c>
      <c r="G94" s="186">
        <f t="shared" si="1"/>
        <v>25627.85</v>
      </c>
      <c r="H94" s="188"/>
      <c r="I94" s="189"/>
    </row>
    <row r="95" spans="1:15" s="25" customFormat="1" ht="28.2" thickBot="1" x14ac:dyDescent="0.3">
      <c r="A95" s="16" t="s">
        <v>507</v>
      </c>
      <c r="B95" s="128" t="s">
        <v>510</v>
      </c>
      <c r="C95" s="164" t="s">
        <v>278</v>
      </c>
      <c r="D95" s="130" t="s">
        <v>74</v>
      </c>
      <c r="E95" s="131">
        <v>5261</v>
      </c>
      <c r="F95" s="32">
        <v>2.15</v>
      </c>
      <c r="G95" s="186">
        <f t="shared" si="1"/>
        <v>11311.15</v>
      </c>
      <c r="H95" s="188"/>
      <c r="I95" s="189"/>
    </row>
    <row r="96" spans="1:15" s="25" customFormat="1" ht="28.2" thickBot="1" x14ac:dyDescent="0.3">
      <c r="A96" s="135" t="s">
        <v>507</v>
      </c>
      <c r="B96" s="136" t="s">
        <v>511</v>
      </c>
      <c r="C96" s="152" t="s">
        <v>279</v>
      </c>
      <c r="D96" s="137" t="s">
        <v>74</v>
      </c>
      <c r="E96" s="138">
        <v>28</v>
      </c>
      <c r="F96" s="33">
        <v>2.78</v>
      </c>
      <c r="G96" s="197">
        <f t="shared" si="1"/>
        <v>77.84</v>
      </c>
      <c r="H96" s="192" t="s">
        <v>267</v>
      </c>
      <c r="I96" s="193">
        <f>ROUND(SUM(G88:G96),2)</f>
        <v>47550.239999999998</v>
      </c>
    </row>
    <row r="97" spans="1:9" s="25" customFormat="1" ht="41.4" x14ac:dyDescent="0.25">
      <c r="A97" s="14" t="s">
        <v>512</v>
      </c>
      <c r="B97" s="124" t="s">
        <v>446</v>
      </c>
      <c r="C97" s="163" t="s">
        <v>283</v>
      </c>
      <c r="D97" s="148" t="s">
        <v>99</v>
      </c>
      <c r="E97" s="127">
        <v>1445</v>
      </c>
      <c r="F97" s="31">
        <v>39.74</v>
      </c>
      <c r="G97" s="185">
        <f t="shared" si="1"/>
        <v>57424.3</v>
      </c>
      <c r="H97" s="188"/>
      <c r="I97" s="189"/>
    </row>
    <row r="98" spans="1:9" s="25" customFormat="1" ht="42" thickBot="1" x14ac:dyDescent="0.3">
      <c r="A98" s="16" t="s">
        <v>512</v>
      </c>
      <c r="B98" s="128" t="s">
        <v>447</v>
      </c>
      <c r="C98" s="164" t="s">
        <v>285</v>
      </c>
      <c r="D98" s="149" t="s">
        <v>99</v>
      </c>
      <c r="E98" s="131">
        <v>152</v>
      </c>
      <c r="F98" s="32">
        <v>60.85</v>
      </c>
      <c r="G98" s="186">
        <f t="shared" si="1"/>
        <v>9249.2000000000007</v>
      </c>
      <c r="H98" s="188"/>
      <c r="I98" s="189"/>
    </row>
    <row r="99" spans="1:9" s="25" customFormat="1" ht="42" thickBot="1" x14ac:dyDescent="0.3">
      <c r="A99" s="135" t="s">
        <v>512</v>
      </c>
      <c r="B99" s="136" t="s">
        <v>449</v>
      </c>
      <c r="C99" s="300" t="s">
        <v>939</v>
      </c>
      <c r="D99" s="171" t="s">
        <v>99</v>
      </c>
      <c r="E99" s="138">
        <v>1660</v>
      </c>
      <c r="F99" s="32">
        <v>111.9</v>
      </c>
      <c r="G99" s="186">
        <f t="shared" si="1"/>
        <v>185754</v>
      </c>
      <c r="H99" s="192" t="s">
        <v>280</v>
      </c>
      <c r="I99" s="193">
        <f>ROUND(SUM(G97:G99),2)</f>
        <v>252427.5</v>
      </c>
    </row>
    <row r="100" spans="1:9" s="25" customFormat="1" ht="41.4" x14ac:dyDescent="0.25">
      <c r="A100" s="14" t="s">
        <v>513</v>
      </c>
      <c r="B100" s="124" t="s">
        <v>282</v>
      </c>
      <c r="C100" s="172" t="s">
        <v>291</v>
      </c>
      <c r="D100" s="148" t="s">
        <v>99</v>
      </c>
      <c r="E100" s="127">
        <v>3390</v>
      </c>
      <c r="F100" s="31">
        <v>27.14</v>
      </c>
      <c r="G100" s="185">
        <f t="shared" si="1"/>
        <v>92004.6</v>
      </c>
      <c r="H100" s="188"/>
      <c r="I100" s="189"/>
    </row>
    <row r="101" spans="1:9" s="25" customFormat="1" ht="41.4" x14ac:dyDescent="0.25">
      <c r="A101" s="16" t="s">
        <v>513</v>
      </c>
      <c r="B101" s="128" t="s">
        <v>284</v>
      </c>
      <c r="C101" s="164" t="s">
        <v>514</v>
      </c>
      <c r="D101" s="149" t="s">
        <v>76</v>
      </c>
      <c r="E101" s="131">
        <v>6</v>
      </c>
      <c r="F101" s="32">
        <v>146.47</v>
      </c>
      <c r="G101" s="186">
        <f t="shared" si="1"/>
        <v>878.82</v>
      </c>
      <c r="H101" s="188"/>
      <c r="I101" s="189"/>
    </row>
    <row r="102" spans="1:9" s="25" customFormat="1" ht="41.4" x14ac:dyDescent="0.25">
      <c r="A102" s="16" t="s">
        <v>513</v>
      </c>
      <c r="B102" s="128" t="s">
        <v>286</v>
      </c>
      <c r="C102" s="164" t="s">
        <v>448</v>
      </c>
      <c r="D102" s="149" t="s">
        <v>76</v>
      </c>
      <c r="E102" s="131">
        <v>4</v>
      </c>
      <c r="F102" s="32">
        <v>146.47</v>
      </c>
      <c r="G102" s="186">
        <f t="shared" si="1"/>
        <v>585.88</v>
      </c>
      <c r="H102" s="188"/>
      <c r="I102" s="189"/>
    </row>
    <row r="103" spans="1:9" s="25" customFormat="1" ht="31.8" x14ac:dyDescent="0.25">
      <c r="A103" s="16" t="s">
        <v>513</v>
      </c>
      <c r="B103" s="128" t="s">
        <v>287</v>
      </c>
      <c r="C103" s="166" t="s">
        <v>917</v>
      </c>
      <c r="D103" s="301" t="s">
        <v>66</v>
      </c>
      <c r="E103" s="302">
        <v>4</v>
      </c>
      <c r="F103" s="32">
        <v>7311.86</v>
      </c>
      <c r="G103" s="186">
        <f t="shared" si="1"/>
        <v>29247.439999999999</v>
      </c>
      <c r="H103" s="188"/>
      <c r="I103" s="189"/>
    </row>
    <row r="104" spans="1:9" s="25" customFormat="1" ht="31.8" x14ac:dyDescent="0.25">
      <c r="A104" s="16" t="s">
        <v>513</v>
      </c>
      <c r="B104" s="128" t="s">
        <v>456</v>
      </c>
      <c r="C104" s="166" t="s">
        <v>912</v>
      </c>
      <c r="D104" s="301" t="s">
        <v>66</v>
      </c>
      <c r="E104" s="302">
        <v>2</v>
      </c>
      <c r="F104" s="32">
        <v>9116.8799999999992</v>
      </c>
      <c r="G104" s="186">
        <f t="shared" si="1"/>
        <v>18233.759999999998</v>
      </c>
      <c r="H104" s="188"/>
      <c r="I104" s="189"/>
    </row>
    <row r="105" spans="1:9" s="25" customFormat="1" x14ac:dyDescent="0.25">
      <c r="A105" s="16" t="s">
        <v>513</v>
      </c>
      <c r="B105" s="128" t="s">
        <v>457</v>
      </c>
      <c r="C105" s="164" t="s">
        <v>450</v>
      </c>
      <c r="D105" s="149" t="s">
        <v>66</v>
      </c>
      <c r="E105" s="131">
        <v>4</v>
      </c>
      <c r="F105" s="32">
        <v>1077.03</v>
      </c>
      <c r="G105" s="186">
        <f t="shared" si="1"/>
        <v>4308.12</v>
      </c>
      <c r="H105" s="188"/>
      <c r="I105" s="189"/>
    </row>
    <row r="106" spans="1:9" s="25" customFormat="1" x14ac:dyDescent="0.25">
      <c r="A106" s="16" t="s">
        <v>513</v>
      </c>
      <c r="B106" s="128" t="s">
        <v>459</v>
      </c>
      <c r="C106" s="164" t="s">
        <v>296</v>
      </c>
      <c r="D106" s="149" t="s">
        <v>66</v>
      </c>
      <c r="E106" s="131">
        <v>18</v>
      </c>
      <c r="F106" s="32">
        <v>1805.96</v>
      </c>
      <c r="G106" s="186">
        <f t="shared" si="1"/>
        <v>32507.279999999999</v>
      </c>
      <c r="H106" s="188"/>
      <c r="I106" s="189"/>
    </row>
    <row r="107" spans="1:9" s="25" customFormat="1" ht="14.4" thickBot="1" x14ac:dyDescent="0.3">
      <c r="A107" s="16" t="s">
        <v>513</v>
      </c>
      <c r="B107" s="128" t="s">
        <v>515</v>
      </c>
      <c r="C107" s="164" t="s">
        <v>298</v>
      </c>
      <c r="D107" s="173" t="s">
        <v>99</v>
      </c>
      <c r="E107" s="145">
        <v>30</v>
      </c>
      <c r="F107" s="37">
        <v>39.74</v>
      </c>
      <c r="G107" s="186">
        <f t="shared" si="1"/>
        <v>1192.2</v>
      </c>
      <c r="H107" s="188"/>
      <c r="I107" s="189"/>
    </row>
    <row r="108" spans="1:9" s="25" customFormat="1" ht="28.2" thickBot="1" x14ac:dyDescent="0.3">
      <c r="A108" s="135" t="s">
        <v>513</v>
      </c>
      <c r="B108" s="136" t="s">
        <v>516</v>
      </c>
      <c r="C108" s="152" t="s">
        <v>300</v>
      </c>
      <c r="D108" s="171" t="s">
        <v>66</v>
      </c>
      <c r="E108" s="138">
        <v>12</v>
      </c>
      <c r="F108" s="37">
        <v>71.09</v>
      </c>
      <c r="G108" s="195">
        <f t="shared" si="1"/>
        <v>853.08</v>
      </c>
      <c r="H108" s="192" t="s">
        <v>288</v>
      </c>
      <c r="I108" s="193">
        <f>ROUND(SUM(G100:G108),2)</f>
        <v>179811.18</v>
      </c>
    </row>
    <row r="109" spans="1:9" s="25" customFormat="1" ht="30" customHeight="1" x14ac:dyDescent="0.25">
      <c r="A109" s="14" t="s">
        <v>517</v>
      </c>
      <c r="B109" s="124" t="s">
        <v>290</v>
      </c>
      <c r="C109" s="163" t="s">
        <v>304</v>
      </c>
      <c r="D109" s="148" t="s">
        <v>66</v>
      </c>
      <c r="E109" s="127">
        <v>65</v>
      </c>
      <c r="F109" s="31">
        <v>22.4</v>
      </c>
      <c r="G109" s="185">
        <f t="shared" si="1"/>
        <v>1456</v>
      </c>
      <c r="H109" s="194"/>
      <c r="I109" s="43"/>
    </row>
    <row r="110" spans="1:9" s="25" customFormat="1" ht="30" customHeight="1" x14ac:dyDescent="0.25">
      <c r="A110" s="16" t="s">
        <v>517</v>
      </c>
      <c r="B110" s="128" t="s">
        <v>292</v>
      </c>
      <c r="C110" s="164" t="s">
        <v>308</v>
      </c>
      <c r="D110" s="149" t="s">
        <v>66</v>
      </c>
      <c r="E110" s="131">
        <v>12</v>
      </c>
      <c r="F110" s="32">
        <v>58.6</v>
      </c>
      <c r="G110" s="186">
        <f t="shared" si="1"/>
        <v>703.2</v>
      </c>
      <c r="H110" s="194"/>
      <c r="I110" s="43"/>
    </row>
    <row r="111" spans="1:9" s="25" customFormat="1" ht="30" customHeight="1" x14ac:dyDescent="0.25">
      <c r="A111" s="16" t="s">
        <v>517</v>
      </c>
      <c r="B111" s="128" t="s">
        <v>293</v>
      </c>
      <c r="C111" s="164" t="s">
        <v>310</v>
      </c>
      <c r="D111" s="149" t="s">
        <v>99</v>
      </c>
      <c r="E111" s="131">
        <v>48</v>
      </c>
      <c r="F111" s="32">
        <v>21</v>
      </c>
      <c r="G111" s="186">
        <f t="shared" si="1"/>
        <v>1008</v>
      </c>
      <c r="H111" s="194"/>
      <c r="I111" s="43"/>
    </row>
    <row r="112" spans="1:9" s="25" customFormat="1" ht="30" customHeight="1" x14ac:dyDescent="0.25">
      <c r="A112" s="16" t="s">
        <v>517</v>
      </c>
      <c r="B112" s="128" t="s">
        <v>294</v>
      </c>
      <c r="C112" s="164" t="s">
        <v>312</v>
      </c>
      <c r="D112" s="149" t="s">
        <v>66</v>
      </c>
      <c r="E112" s="131">
        <v>12</v>
      </c>
      <c r="F112" s="32">
        <v>29.19</v>
      </c>
      <c r="G112" s="186">
        <f t="shared" si="1"/>
        <v>350.28</v>
      </c>
      <c r="H112" s="194"/>
      <c r="I112" s="43"/>
    </row>
    <row r="113" spans="1:9" s="25" customFormat="1" ht="30" customHeight="1" thickBot="1" x14ac:dyDescent="0.3">
      <c r="A113" s="16" t="s">
        <v>517</v>
      </c>
      <c r="B113" s="128" t="s">
        <v>295</v>
      </c>
      <c r="C113" s="164" t="s">
        <v>608</v>
      </c>
      <c r="D113" s="149" t="s">
        <v>66</v>
      </c>
      <c r="E113" s="131">
        <v>1</v>
      </c>
      <c r="F113" s="32">
        <v>174.91</v>
      </c>
      <c r="G113" s="186">
        <f t="shared" si="1"/>
        <v>174.91</v>
      </c>
      <c r="H113" s="194"/>
      <c r="I113" s="43"/>
    </row>
    <row r="114" spans="1:9" s="25" customFormat="1" ht="30" customHeight="1" thickBot="1" x14ac:dyDescent="0.3">
      <c r="A114" s="135" t="s">
        <v>517</v>
      </c>
      <c r="B114" s="136" t="s">
        <v>297</v>
      </c>
      <c r="C114" s="152" t="s">
        <v>316</v>
      </c>
      <c r="D114" s="171" t="s">
        <v>74</v>
      </c>
      <c r="E114" s="138">
        <v>12</v>
      </c>
      <c r="F114" s="33">
        <v>117.18</v>
      </c>
      <c r="G114" s="197">
        <f t="shared" si="1"/>
        <v>1406.16</v>
      </c>
      <c r="H114" s="196" t="s">
        <v>301</v>
      </c>
      <c r="I114" s="193">
        <f>ROUND(SUM(G109:G114),2)</f>
        <v>5098.55</v>
      </c>
    </row>
    <row r="115" spans="1:9" s="25" customFormat="1" ht="41.4" x14ac:dyDescent="0.25">
      <c r="A115" s="174" t="s">
        <v>518</v>
      </c>
      <c r="B115" s="175" t="s">
        <v>303</v>
      </c>
      <c r="C115" s="176" t="s">
        <v>461</v>
      </c>
      <c r="D115" s="177" t="s">
        <v>99</v>
      </c>
      <c r="E115" s="178">
        <v>550</v>
      </c>
      <c r="F115" s="38">
        <v>2.19</v>
      </c>
      <c r="G115" s="199">
        <f t="shared" si="1"/>
        <v>1204.5</v>
      </c>
      <c r="H115" s="43"/>
      <c r="I115" s="43"/>
    </row>
    <row r="116" spans="1:9" s="25" customFormat="1" ht="41.4" x14ac:dyDescent="0.25">
      <c r="A116" s="16" t="s">
        <v>518</v>
      </c>
      <c r="B116" s="157" t="s">
        <v>305</v>
      </c>
      <c r="C116" s="164" t="s">
        <v>462</v>
      </c>
      <c r="D116" s="158" t="s">
        <v>99</v>
      </c>
      <c r="E116" s="131">
        <v>6655</v>
      </c>
      <c r="F116" s="32">
        <v>3.11</v>
      </c>
      <c r="G116" s="186">
        <f t="shared" si="1"/>
        <v>20697.05</v>
      </c>
      <c r="H116" s="188"/>
      <c r="I116" s="189"/>
    </row>
    <row r="117" spans="1:9" s="25" customFormat="1" ht="41.4" x14ac:dyDescent="0.25">
      <c r="A117" s="16" t="s">
        <v>518</v>
      </c>
      <c r="B117" s="157" t="s">
        <v>307</v>
      </c>
      <c r="C117" s="164" t="s">
        <v>519</v>
      </c>
      <c r="D117" s="158" t="s">
        <v>99</v>
      </c>
      <c r="E117" s="131">
        <v>1505</v>
      </c>
      <c r="F117" s="32">
        <v>0.55000000000000004</v>
      </c>
      <c r="G117" s="186">
        <f t="shared" si="1"/>
        <v>827.75</v>
      </c>
      <c r="H117" s="188"/>
      <c r="I117" s="189"/>
    </row>
    <row r="118" spans="1:9" s="25" customFormat="1" ht="41.4" x14ac:dyDescent="0.25">
      <c r="A118" s="16" t="s">
        <v>518</v>
      </c>
      <c r="B118" s="157" t="s">
        <v>309</v>
      </c>
      <c r="C118" s="164" t="s">
        <v>465</v>
      </c>
      <c r="D118" s="158" t="s">
        <v>99</v>
      </c>
      <c r="E118" s="131">
        <v>48</v>
      </c>
      <c r="F118" s="32">
        <v>1.1000000000000001</v>
      </c>
      <c r="G118" s="186">
        <f t="shared" si="1"/>
        <v>52.8</v>
      </c>
      <c r="H118" s="188"/>
      <c r="I118" s="189"/>
    </row>
    <row r="119" spans="1:9" s="25" customFormat="1" ht="42" thickBot="1" x14ac:dyDescent="0.3">
      <c r="A119" s="16" t="s">
        <v>518</v>
      </c>
      <c r="B119" s="157" t="s">
        <v>311</v>
      </c>
      <c r="C119" s="164" t="s">
        <v>332</v>
      </c>
      <c r="D119" s="158" t="s">
        <v>74</v>
      </c>
      <c r="E119" s="131">
        <v>240</v>
      </c>
      <c r="F119" s="32">
        <v>26.93</v>
      </c>
      <c r="G119" s="186">
        <f t="shared" si="1"/>
        <v>6463.2</v>
      </c>
      <c r="H119" s="188"/>
      <c r="I119" s="189"/>
    </row>
    <row r="120" spans="1:9" s="25" customFormat="1" ht="42" thickBot="1" x14ac:dyDescent="0.3">
      <c r="A120" s="135" t="s">
        <v>518</v>
      </c>
      <c r="B120" s="161" t="s">
        <v>313</v>
      </c>
      <c r="C120" s="152" t="s">
        <v>334</v>
      </c>
      <c r="D120" s="179" t="s">
        <v>74</v>
      </c>
      <c r="E120" s="138">
        <v>12</v>
      </c>
      <c r="F120" s="37">
        <v>26.93</v>
      </c>
      <c r="G120" s="195">
        <f t="shared" si="1"/>
        <v>323.16000000000003</v>
      </c>
      <c r="H120" s="196" t="s">
        <v>317</v>
      </c>
      <c r="I120" s="193">
        <f>ROUND(SUM(G115:G120),2)</f>
        <v>29568.46</v>
      </c>
    </row>
    <row r="121" spans="1:9" s="25" customFormat="1" ht="17.399999999999999" thickBot="1" x14ac:dyDescent="0.3">
      <c r="A121" s="14" t="s">
        <v>579</v>
      </c>
      <c r="B121" s="154" t="s">
        <v>319</v>
      </c>
      <c r="C121" s="163" t="s">
        <v>338</v>
      </c>
      <c r="D121" s="216" t="s">
        <v>339</v>
      </c>
      <c r="E121" s="127">
        <v>20</v>
      </c>
      <c r="F121" s="31">
        <v>124.35</v>
      </c>
      <c r="G121" s="185">
        <f t="shared" si="1"/>
        <v>2487</v>
      </c>
      <c r="H121" s="188"/>
      <c r="I121" s="189"/>
    </row>
    <row r="122" spans="1:9" s="25" customFormat="1" ht="75" customHeight="1" thickBot="1" x14ac:dyDescent="0.3">
      <c r="A122" s="180" t="s">
        <v>579</v>
      </c>
      <c r="B122" s="181" t="s">
        <v>321</v>
      </c>
      <c r="C122" s="182" t="s">
        <v>351</v>
      </c>
      <c r="D122" s="183" t="s">
        <v>76</v>
      </c>
      <c r="E122" s="184">
        <v>1</v>
      </c>
      <c r="F122" s="39">
        <v>1906.38</v>
      </c>
      <c r="G122" s="197">
        <f t="shared" si="1"/>
        <v>1906.38</v>
      </c>
      <c r="H122" s="196" t="s">
        <v>335</v>
      </c>
      <c r="I122" s="193">
        <f>ROUND(SUM(G121:G122),2)</f>
        <v>4393.38</v>
      </c>
    </row>
    <row r="123" spans="1:9" ht="44.25" customHeight="1" thickBot="1" x14ac:dyDescent="0.3">
      <c r="A123" s="40"/>
      <c r="B123" s="40"/>
      <c r="C123" s="40"/>
      <c r="D123" s="41"/>
      <c r="E123" s="60"/>
      <c r="F123" s="290" t="s">
        <v>609</v>
      </c>
      <c r="G123" s="200">
        <f>SUM(G5:G122)</f>
        <v>2886304.4299999997</v>
      </c>
      <c r="H123" s="187"/>
      <c r="I123" s="189"/>
    </row>
    <row r="124" spans="1:9" x14ac:dyDescent="0.25">
      <c r="G124" s="44"/>
      <c r="H124" s="91"/>
      <c r="I124" s="44"/>
    </row>
    <row r="125" spans="1:9" x14ac:dyDescent="0.25">
      <c r="C125" s="25"/>
    </row>
  </sheetData>
  <sheetProtection algorithmName="SHA-512" hashValue="x475uqN3pgZYDdXW3k8zKECW6FTilxhWSxVPbtHvvvUip07HmD14qnZlpxmdXdmtEOHKBuZRpAPebbMFU0Wgnw==" saltValue="jgBeFPBkcXHfS2ps6cRzbw==" spinCount="100000" sheet="1" objects="1" scenarios="1"/>
  <mergeCells count="4">
    <mergeCell ref="A1:E1"/>
    <mergeCell ref="A3:E3"/>
    <mergeCell ref="H64:H80"/>
    <mergeCell ref="H82:H86"/>
  </mergeCells>
  <pageMargins left="0.7" right="0.35" top="0.75" bottom="0.75" header="0.3" footer="0.3"/>
  <pageSetup paperSize="9" scale="59"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7"/>
  <sheetViews>
    <sheetView topLeftCell="B3" zoomScale="106" zoomScaleNormal="106" workbookViewId="0">
      <selection activeCell="F5" sqref="F5:F24"/>
    </sheetView>
  </sheetViews>
  <sheetFormatPr defaultColWidth="9.109375" defaultRowHeight="13.8" x14ac:dyDescent="0.25"/>
  <cols>
    <col min="1" max="1" width="31.5546875" style="43" bestFit="1" customWidth="1"/>
    <col min="2" max="2" width="8.44140625" style="43" bestFit="1" customWidth="1"/>
    <col min="3" max="3" width="86.44140625" style="46" customWidth="1"/>
    <col min="4" max="4" width="9.109375" style="44"/>
    <col min="5" max="5" width="16.44140625" style="61" customWidth="1"/>
    <col min="6" max="6" width="21.5546875" style="45" customWidth="1"/>
    <col min="7" max="7" width="14.5546875" style="44"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9" t="s">
        <v>602</v>
      </c>
      <c r="B1" s="339"/>
      <c r="C1" s="339"/>
      <c r="D1" s="339"/>
      <c r="E1" s="339"/>
      <c r="F1" s="1"/>
      <c r="G1" s="1"/>
    </row>
    <row r="2" spans="1:9" ht="21.75" customHeight="1" thickBot="1" x14ac:dyDescent="0.3">
      <c r="A2" s="4"/>
      <c r="B2" s="4"/>
      <c r="C2" s="5"/>
      <c r="D2" s="4"/>
      <c r="E2" s="58"/>
      <c r="F2" s="4"/>
      <c r="G2" s="4"/>
    </row>
    <row r="3" spans="1:9" ht="21.75" customHeight="1" x14ac:dyDescent="0.25">
      <c r="A3" s="345" t="s">
        <v>610</v>
      </c>
      <c r="B3" s="346"/>
      <c r="C3" s="346"/>
      <c r="D3" s="346"/>
      <c r="E3" s="350"/>
      <c r="F3" s="6"/>
      <c r="G3" s="7"/>
    </row>
    <row r="4" spans="1:9" ht="28.2" thickBot="1" x14ac:dyDescent="0.3">
      <c r="A4" s="8" t="s">
        <v>55</v>
      </c>
      <c r="B4" s="9" t="s">
        <v>56</v>
      </c>
      <c r="C4" s="10" t="s">
        <v>57</v>
      </c>
      <c r="D4" s="11" t="s">
        <v>58</v>
      </c>
      <c r="E4" s="62" t="s">
        <v>59</v>
      </c>
      <c r="F4" s="49" t="s">
        <v>60</v>
      </c>
      <c r="G4" s="13" t="s">
        <v>61</v>
      </c>
      <c r="H4" s="91"/>
      <c r="I4" s="44"/>
    </row>
    <row r="5" spans="1:9" x14ac:dyDescent="0.25">
      <c r="A5" s="14" t="s">
        <v>355</v>
      </c>
      <c r="B5" s="124" t="s">
        <v>5</v>
      </c>
      <c r="C5" s="125" t="s">
        <v>356</v>
      </c>
      <c r="D5" s="126" t="s">
        <v>86</v>
      </c>
      <c r="E5" s="238">
        <v>2041</v>
      </c>
      <c r="F5" s="15">
        <v>5.85</v>
      </c>
      <c r="G5" s="185">
        <f t="shared" ref="G5:G24" si="0">ROUND((E5*F5),2)</f>
        <v>11939.85</v>
      </c>
      <c r="H5" s="91"/>
      <c r="I5" s="44"/>
    </row>
    <row r="6" spans="1:9" x14ac:dyDescent="0.25">
      <c r="A6" s="16" t="s">
        <v>355</v>
      </c>
      <c r="B6" s="128" t="s">
        <v>9</v>
      </c>
      <c r="C6" s="129" t="s">
        <v>357</v>
      </c>
      <c r="D6" s="130" t="s">
        <v>86</v>
      </c>
      <c r="E6" s="239">
        <v>1565</v>
      </c>
      <c r="F6" s="17">
        <v>4.3499999999999996</v>
      </c>
      <c r="G6" s="186">
        <f t="shared" si="0"/>
        <v>6807.75</v>
      </c>
      <c r="H6" s="91"/>
      <c r="I6" s="44"/>
    </row>
    <row r="7" spans="1:9" x14ac:dyDescent="0.25">
      <c r="A7" s="16" t="s">
        <v>355</v>
      </c>
      <c r="B7" s="128" t="s">
        <v>11</v>
      </c>
      <c r="C7" s="129" t="s">
        <v>358</v>
      </c>
      <c r="D7" s="130" t="s">
        <v>86</v>
      </c>
      <c r="E7" s="239">
        <v>1565</v>
      </c>
      <c r="F7" s="17">
        <v>4.88</v>
      </c>
      <c r="G7" s="186">
        <f t="shared" si="0"/>
        <v>7637.2</v>
      </c>
      <c r="H7" s="91"/>
      <c r="I7" s="44"/>
    </row>
    <row r="8" spans="1:9" x14ac:dyDescent="0.25">
      <c r="A8" s="16" t="s">
        <v>355</v>
      </c>
      <c r="B8" s="128" t="s">
        <v>15</v>
      </c>
      <c r="C8" s="129" t="s">
        <v>611</v>
      </c>
      <c r="D8" s="130" t="s">
        <v>81</v>
      </c>
      <c r="E8" s="239">
        <v>138</v>
      </c>
      <c r="F8" s="17">
        <v>136.91</v>
      </c>
      <c r="G8" s="186">
        <f t="shared" si="0"/>
        <v>18893.580000000002</v>
      </c>
      <c r="H8" s="91"/>
      <c r="I8" s="44"/>
    </row>
    <row r="9" spans="1:9" ht="27.6" x14ac:dyDescent="0.25">
      <c r="A9" s="16" t="s">
        <v>355</v>
      </c>
      <c r="B9" s="128" t="s">
        <v>19</v>
      </c>
      <c r="C9" s="129" t="s">
        <v>361</v>
      </c>
      <c r="D9" s="130" t="s">
        <v>99</v>
      </c>
      <c r="E9" s="239">
        <v>28.452999999999999</v>
      </c>
      <c r="F9" s="17">
        <v>392.77</v>
      </c>
      <c r="G9" s="186">
        <f t="shared" si="0"/>
        <v>11175.48</v>
      </c>
      <c r="H9" s="91"/>
      <c r="I9" s="44"/>
    </row>
    <row r="10" spans="1:9" ht="27.6" x14ac:dyDescent="0.25">
      <c r="A10" s="16" t="s">
        <v>355</v>
      </c>
      <c r="B10" s="128" t="s">
        <v>23</v>
      </c>
      <c r="C10" s="129" t="s">
        <v>537</v>
      </c>
      <c r="D10" s="130" t="s">
        <v>99</v>
      </c>
      <c r="E10" s="239">
        <v>63.137999999999998</v>
      </c>
      <c r="F10" s="17">
        <v>334.38</v>
      </c>
      <c r="G10" s="186">
        <f t="shared" si="0"/>
        <v>21112.080000000002</v>
      </c>
      <c r="H10" s="91"/>
      <c r="I10" s="44"/>
    </row>
    <row r="11" spans="1:9" ht="27.6" x14ac:dyDescent="0.25">
      <c r="A11" s="16" t="s">
        <v>355</v>
      </c>
      <c r="B11" s="128" t="s">
        <v>27</v>
      </c>
      <c r="C11" s="129" t="s">
        <v>366</v>
      </c>
      <c r="D11" s="130" t="s">
        <v>74</v>
      </c>
      <c r="E11" s="239">
        <v>848</v>
      </c>
      <c r="F11" s="17">
        <v>0.61</v>
      </c>
      <c r="G11" s="186">
        <f t="shared" si="0"/>
        <v>517.28</v>
      </c>
      <c r="H11" s="91"/>
      <c r="I11" s="44"/>
    </row>
    <row r="12" spans="1:9" x14ac:dyDescent="0.25">
      <c r="A12" s="16" t="s">
        <v>355</v>
      </c>
      <c r="B12" s="128" t="s">
        <v>29</v>
      </c>
      <c r="C12" s="132" t="s">
        <v>367</v>
      </c>
      <c r="D12" s="130" t="s">
        <v>74</v>
      </c>
      <c r="E12" s="239">
        <v>53</v>
      </c>
      <c r="F12" s="17">
        <v>0.62</v>
      </c>
      <c r="G12" s="186">
        <f t="shared" si="0"/>
        <v>32.86</v>
      </c>
      <c r="H12" s="187"/>
      <c r="I12" s="44"/>
    </row>
    <row r="13" spans="1:9" x14ac:dyDescent="0.25">
      <c r="A13" s="16" t="s">
        <v>355</v>
      </c>
      <c r="B13" s="128" t="s">
        <v>31</v>
      </c>
      <c r="C13" s="132" t="s">
        <v>368</v>
      </c>
      <c r="D13" s="130" t="s">
        <v>74</v>
      </c>
      <c r="E13" s="239">
        <v>98</v>
      </c>
      <c r="F13" s="17">
        <v>0.69</v>
      </c>
      <c r="G13" s="186">
        <f t="shared" si="0"/>
        <v>67.62</v>
      </c>
      <c r="H13" s="44"/>
      <c r="I13" s="44"/>
    </row>
    <row r="14" spans="1:9" x14ac:dyDescent="0.25">
      <c r="A14" s="16" t="s">
        <v>355</v>
      </c>
      <c r="B14" s="128" t="s">
        <v>77</v>
      </c>
      <c r="C14" s="133" t="s">
        <v>369</v>
      </c>
      <c r="D14" s="130" t="s">
        <v>74</v>
      </c>
      <c r="E14" s="239">
        <v>38.4</v>
      </c>
      <c r="F14" s="17">
        <v>5.05</v>
      </c>
      <c r="G14" s="186">
        <f t="shared" si="0"/>
        <v>193.92</v>
      </c>
      <c r="H14" s="188"/>
      <c r="I14" s="189"/>
    </row>
    <row r="15" spans="1:9" x14ac:dyDescent="0.25">
      <c r="A15" s="16" t="s">
        <v>355</v>
      </c>
      <c r="B15" s="128" t="s">
        <v>79</v>
      </c>
      <c r="C15" s="132" t="s">
        <v>370</v>
      </c>
      <c r="D15" s="130" t="s">
        <v>86</v>
      </c>
      <c r="E15" s="239">
        <v>39.6</v>
      </c>
      <c r="F15" s="17">
        <v>19.95</v>
      </c>
      <c r="G15" s="186">
        <f t="shared" si="0"/>
        <v>790.02</v>
      </c>
      <c r="H15" s="188"/>
      <c r="I15" s="189"/>
    </row>
    <row r="16" spans="1:9" s="20" customFormat="1" ht="30" customHeight="1" x14ac:dyDescent="0.25">
      <c r="A16" s="16" t="s">
        <v>355</v>
      </c>
      <c r="B16" s="128" t="s">
        <v>82</v>
      </c>
      <c r="C16" s="132" t="s">
        <v>372</v>
      </c>
      <c r="D16" s="130" t="s">
        <v>86</v>
      </c>
      <c r="E16" s="239">
        <v>25.4</v>
      </c>
      <c r="F16" s="17">
        <v>18.61</v>
      </c>
      <c r="G16" s="186">
        <f t="shared" si="0"/>
        <v>472.69</v>
      </c>
      <c r="H16" s="188"/>
      <c r="I16" s="190"/>
    </row>
    <row r="17" spans="1:15" ht="27.6" x14ac:dyDescent="0.25">
      <c r="A17" s="16" t="s">
        <v>355</v>
      </c>
      <c r="B17" s="128" t="s">
        <v>84</v>
      </c>
      <c r="C17" s="132" t="s">
        <v>374</v>
      </c>
      <c r="D17" s="130" t="s">
        <v>86</v>
      </c>
      <c r="E17" s="239">
        <v>319</v>
      </c>
      <c r="F17" s="17">
        <v>17.079999999999998</v>
      </c>
      <c r="G17" s="186">
        <f t="shared" si="0"/>
        <v>5448.52</v>
      </c>
      <c r="H17" s="188"/>
      <c r="I17" s="189"/>
    </row>
    <row r="18" spans="1:15" x14ac:dyDescent="0.25">
      <c r="A18" s="16" t="s">
        <v>355</v>
      </c>
      <c r="B18" s="128" t="s">
        <v>87</v>
      </c>
      <c r="C18" s="129" t="s">
        <v>375</v>
      </c>
      <c r="D18" s="130" t="s">
        <v>86</v>
      </c>
      <c r="E18" s="239">
        <v>31.6</v>
      </c>
      <c r="F18" s="17">
        <v>64.88</v>
      </c>
      <c r="G18" s="186">
        <f t="shared" si="0"/>
        <v>2050.21</v>
      </c>
      <c r="H18" s="188"/>
      <c r="I18" s="189"/>
    </row>
    <row r="19" spans="1:15" x14ac:dyDescent="0.25">
      <c r="A19" s="16" t="s">
        <v>355</v>
      </c>
      <c r="B19" s="128" t="s">
        <v>89</v>
      </c>
      <c r="C19" s="129" t="s">
        <v>377</v>
      </c>
      <c r="D19" s="130" t="s">
        <v>99</v>
      </c>
      <c r="E19" s="239">
        <v>666</v>
      </c>
      <c r="F19" s="17">
        <v>3.62</v>
      </c>
      <c r="G19" s="186">
        <f t="shared" si="0"/>
        <v>2410.92</v>
      </c>
      <c r="H19" s="188"/>
      <c r="I19" s="189"/>
      <c r="J19" s="21"/>
    </row>
    <row r="20" spans="1:15" x14ac:dyDescent="0.25">
      <c r="A20" s="16" t="s">
        <v>355</v>
      </c>
      <c r="B20" s="128" t="s">
        <v>91</v>
      </c>
      <c r="C20" s="129" t="s">
        <v>378</v>
      </c>
      <c r="D20" s="130" t="s">
        <v>364</v>
      </c>
      <c r="E20" s="239">
        <v>861</v>
      </c>
      <c r="F20" s="17">
        <v>1.63</v>
      </c>
      <c r="G20" s="186">
        <f t="shared" si="0"/>
        <v>1403.43</v>
      </c>
      <c r="H20" s="188"/>
      <c r="I20" s="189"/>
    </row>
    <row r="21" spans="1:15" x14ac:dyDescent="0.25">
      <c r="A21" s="16" t="s">
        <v>355</v>
      </c>
      <c r="B21" s="128" t="s">
        <v>93</v>
      </c>
      <c r="C21" s="129" t="s">
        <v>379</v>
      </c>
      <c r="D21" s="130" t="s">
        <v>86</v>
      </c>
      <c r="E21" s="239">
        <v>8</v>
      </c>
      <c r="F21" s="17">
        <v>297.04000000000002</v>
      </c>
      <c r="G21" s="186">
        <f t="shared" si="0"/>
        <v>2376.3200000000002</v>
      </c>
      <c r="H21" s="188"/>
      <c r="I21" s="189"/>
    </row>
    <row r="22" spans="1:15" x14ac:dyDescent="0.25">
      <c r="A22" s="16" t="s">
        <v>355</v>
      </c>
      <c r="B22" s="128" t="s">
        <v>95</v>
      </c>
      <c r="C22" s="129" t="s">
        <v>380</v>
      </c>
      <c r="D22" s="130" t="s">
        <v>86</v>
      </c>
      <c r="E22" s="239">
        <v>21.5</v>
      </c>
      <c r="F22" s="17">
        <v>244.71</v>
      </c>
      <c r="G22" s="186">
        <f t="shared" si="0"/>
        <v>5261.27</v>
      </c>
      <c r="H22" s="188"/>
      <c r="I22" s="189"/>
    </row>
    <row r="23" spans="1:15" ht="14.4" thickBot="1" x14ac:dyDescent="0.3">
      <c r="A23" s="16" t="s">
        <v>355</v>
      </c>
      <c r="B23" s="128" t="s">
        <v>97</v>
      </c>
      <c r="C23" s="129" t="s">
        <v>381</v>
      </c>
      <c r="D23" s="130" t="s">
        <v>86</v>
      </c>
      <c r="E23" s="239">
        <v>2.4</v>
      </c>
      <c r="F23" s="17">
        <v>244.71</v>
      </c>
      <c r="G23" s="186">
        <f t="shared" si="0"/>
        <v>587.29999999999995</v>
      </c>
      <c r="H23" s="188"/>
      <c r="I23" s="189"/>
    </row>
    <row r="24" spans="1:15" ht="28.2" thickBot="1" x14ac:dyDescent="0.3">
      <c r="A24" s="135" t="s">
        <v>355</v>
      </c>
      <c r="B24" s="136" t="s">
        <v>100</v>
      </c>
      <c r="C24" s="213" t="s">
        <v>384</v>
      </c>
      <c r="D24" s="137" t="s">
        <v>86</v>
      </c>
      <c r="E24" s="231">
        <v>3</v>
      </c>
      <c r="F24" s="23">
        <v>64.89</v>
      </c>
      <c r="G24" s="191">
        <f t="shared" si="0"/>
        <v>194.67</v>
      </c>
      <c r="H24" s="192" t="s">
        <v>130</v>
      </c>
      <c r="I24" s="193">
        <f>ROUND(SUM(G5:G24),2)</f>
        <v>99372.97</v>
      </c>
    </row>
    <row r="25" spans="1:15" ht="44.25" customHeight="1" thickBot="1" x14ac:dyDescent="0.3">
      <c r="A25" s="40"/>
      <c r="B25" s="40"/>
      <c r="C25" s="40"/>
      <c r="D25" s="41"/>
      <c r="E25" s="60"/>
      <c r="F25" s="42" t="s">
        <v>612</v>
      </c>
      <c r="G25" s="200">
        <f>SUM(G5:G24)</f>
        <v>99372.970000000016</v>
      </c>
      <c r="H25" s="187"/>
      <c r="I25" s="189"/>
    </row>
    <row r="27" spans="1:15" s="44" customFormat="1" x14ac:dyDescent="0.25">
      <c r="A27" s="43"/>
      <c r="B27" s="43"/>
      <c r="C27" s="43"/>
      <c r="E27" s="61"/>
      <c r="F27" s="45"/>
      <c r="H27" s="2"/>
      <c r="I27" s="3"/>
      <c r="J27" s="3"/>
      <c r="K27" s="3"/>
      <c r="L27" s="3"/>
      <c r="M27" s="3"/>
      <c r="N27" s="3"/>
      <c r="O27" s="3"/>
    </row>
  </sheetData>
  <sheetProtection algorithmName="SHA-512" hashValue="Ojsj477t3f1ZvIutA7HC8UMplkkRCbeDNeUmts39hg+01pdoUx0M+J6/AoNYcETU/fhV4a1ZUkv97b3pkIczNQ==" saltValue="ipeRXtI7kaOvGda76NU0/A==" spinCount="100000" sheet="1" objects="1" scenarios="1"/>
  <mergeCells count="2">
    <mergeCell ref="A1:E1"/>
    <mergeCell ref="A3:E3"/>
  </mergeCells>
  <pageMargins left="0.7" right="0.33823529411764708" top="0.75" bottom="0.75" header="0.3" footer="0.3"/>
  <pageSetup paperSize="9" scale="60" orientation="portrait" r:id="rId1"/>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08"/>
  <sheetViews>
    <sheetView topLeftCell="A194" zoomScale="96" zoomScaleNormal="96" workbookViewId="0">
      <selection activeCell="F5" sqref="F5:F205"/>
    </sheetView>
  </sheetViews>
  <sheetFormatPr defaultColWidth="9.109375" defaultRowHeight="13.8" x14ac:dyDescent="0.25"/>
  <cols>
    <col min="1" max="1" width="31.5546875" style="25" bestFit="1" customWidth="1"/>
    <col min="2" max="2" width="8.44140625" style="25" bestFit="1" customWidth="1"/>
    <col min="3" max="3" width="86.44140625" style="291" customWidth="1"/>
    <col min="4" max="4" width="9.109375" style="3"/>
    <col min="5" max="5" width="16.44140625" style="21" customWidth="1"/>
    <col min="6" max="6" width="21.5546875" style="45" customWidth="1"/>
    <col min="7" max="7" width="14.5546875" style="3"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3" t="s">
        <v>613</v>
      </c>
      <c r="B1" s="333"/>
      <c r="C1" s="333"/>
      <c r="D1" s="333"/>
      <c r="E1" s="333"/>
      <c r="F1" s="280"/>
      <c r="G1" s="280"/>
    </row>
    <row r="2" spans="1:9" ht="21.75" customHeight="1" thickBot="1" x14ac:dyDescent="0.3">
      <c r="A2" s="281"/>
      <c r="B2" s="281"/>
      <c r="C2" s="282"/>
      <c r="D2" s="281"/>
      <c r="E2" s="283"/>
      <c r="F2" s="281"/>
      <c r="G2" s="281"/>
    </row>
    <row r="3" spans="1:9" ht="21.75" customHeight="1" x14ac:dyDescent="0.25">
      <c r="A3" s="334" t="s">
        <v>614</v>
      </c>
      <c r="B3" s="335"/>
      <c r="C3" s="335"/>
      <c r="D3" s="335"/>
      <c r="E3" s="335"/>
      <c r="F3" s="284"/>
      <c r="G3" s="285"/>
    </row>
    <row r="4" spans="1:9" ht="48" customHeight="1" thickBot="1" x14ac:dyDescent="0.3">
      <c r="A4" s="8" t="s">
        <v>55</v>
      </c>
      <c r="B4" s="9" t="s">
        <v>56</v>
      </c>
      <c r="C4" s="10" t="s">
        <v>57</v>
      </c>
      <c r="D4" s="11" t="s">
        <v>58</v>
      </c>
      <c r="E4" s="59" t="s">
        <v>59</v>
      </c>
      <c r="F4" s="286" t="s">
        <v>60</v>
      </c>
      <c r="G4" s="13" t="s">
        <v>61</v>
      </c>
      <c r="H4" s="91"/>
      <c r="I4" s="44"/>
    </row>
    <row r="5" spans="1:9" x14ac:dyDescent="0.25">
      <c r="A5" s="14" t="s">
        <v>62</v>
      </c>
      <c r="B5" s="124" t="s">
        <v>5</v>
      </c>
      <c r="C5" s="172" t="s">
        <v>63</v>
      </c>
      <c r="D5" s="126" t="s">
        <v>64</v>
      </c>
      <c r="E5" s="127">
        <v>0.4</v>
      </c>
      <c r="F5" s="15">
        <v>421.25</v>
      </c>
      <c r="G5" s="185">
        <f t="shared" ref="G5:G166" si="0">ROUND((E5*F5),2)</f>
        <v>168.5</v>
      </c>
      <c r="H5" s="91"/>
      <c r="I5" s="44"/>
    </row>
    <row r="6" spans="1:9" x14ac:dyDescent="0.25">
      <c r="A6" s="16" t="s">
        <v>62</v>
      </c>
      <c r="B6" s="128" t="s">
        <v>9</v>
      </c>
      <c r="C6" s="134" t="s">
        <v>65</v>
      </c>
      <c r="D6" s="130" t="s">
        <v>66</v>
      </c>
      <c r="E6" s="131">
        <v>16</v>
      </c>
      <c r="F6" s="17">
        <v>23.17</v>
      </c>
      <c r="G6" s="186">
        <f t="shared" si="0"/>
        <v>370.72</v>
      </c>
      <c r="H6" s="91"/>
      <c r="I6" s="44"/>
    </row>
    <row r="7" spans="1:9" x14ac:dyDescent="0.25">
      <c r="A7" s="16" t="s">
        <v>62</v>
      </c>
      <c r="B7" s="128" t="s">
        <v>11</v>
      </c>
      <c r="C7" s="134" t="s">
        <v>479</v>
      </c>
      <c r="D7" s="130" t="s">
        <v>66</v>
      </c>
      <c r="E7" s="131">
        <v>9</v>
      </c>
      <c r="F7" s="17">
        <v>166.07</v>
      </c>
      <c r="G7" s="186">
        <f t="shared" si="0"/>
        <v>1494.63</v>
      </c>
      <c r="H7" s="91"/>
      <c r="I7" s="44"/>
    </row>
    <row r="8" spans="1:9" x14ac:dyDescent="0.25">
      <c r="A8" s="16" t="s">
        <v>62</v>
      </c>
      <c r="B8" s="128" t="s">
        <v>15</v>
      </c>
      <c r="C8" s="134" t="s">
        <v>69</v>
      </c>
      <c r="D8" s="130" t="s">
        <v>66</v>
      </c>
      <c r="E8" s="131">
        <v>25</v>
      </c>
      <c r="F8" s="17">
        <v>24.57</v>
      </c>
      <c r="G8" s="186">
        <f t="shared" si="0"/>
        <v>614.25</v>
      </c>
      <c r="H8" s="91"/>
      <c r="I8" s="44"/>
    </row>
    <row r="9" spans="1:9" x14ac:dyDescent="0.25">
      <c r="A9" s="16" t="s">
        <v>62</v>
      </c>
      <c r="B9" s="128" t="s">
        <v>19</v>
      </c>
      <c r="C9" s="134" t="s">
        <v>70</v>
      </c>
      <c r="D9" s="130" t="s">
        <v>66</v>
      </c>
      <c r="E9" s="131">
        <v>25</v>
      </c>
      <c r="F9" s="17">
        <v>11.11</v>
      </c>
      <c r="G9" s="186">
        <f t="shared" si="0"/>
        <v>277.75</v>
      </c>
      <c r="H9" s="91"/>
      <c r="I9" s="44"/>
    </row>
    <row r="10" spans="1:9" x14ac:dyDescent="0.25">
      <c r="A10" s="16" t="s">
        <v>62</v>
      </c>
      <c r="B10" s="128" t="s">
        <v>23</v>
      </c>
      <c r="C10" s="134" t="s">
        <v>71</v>
      </c>
      <c r="D10" s="130" t="s">
        <v>72</v>
      </c>
      <c r="E10" s="131">
        <v>0.13</v>
      </c>
      <c r="F10" s="17">
        <v>16592.150000000001</v>
      </c>
      <c r="G10" s="186">
        <f t="shared" si="0"/>
        <v>2156.98</v>
      </c>
      <c r="H10" s="187"/>
      <c r="I10" s="44"/>
    </row>
    <row r="11" spans="1:9" ht="27.6" x14ac:dyDescent="0.25">
      <c r="A11" s="16" t="s">
        <v>62</v>
      </c>
      <c r="B11" s="128" t="s">
        <v>27</v>
      </c>
      <c r="C11" s="134" t="s">
        <v>73</v>
      </c>
      <c r="D11" s="130" t="s">
        <v>74</v>
      </c>
      <c r="E11" s="131">
        <v>1000</v>
      </c>
      <c r="F11" s="17">
        <v>1.66</v>
      </c>
      <c r="G11" s="186">
        <f t="shared" si="0"/>
        <v>1660</v>
      </c>
      <c r="H11" s="44"/>
      <c r="I11" s="44"/>
    </row>
    <row r="12" spans="1:9" ht="55.2" x14ac:dyDescent="0.25">
      <c r="A12" s="16" t="s">
        <v>62</v>
      </c>
      <c r="B12" s="128" t="s">
        <v>29</v>
      </c>
      <c r="C12" s="133" t="s">
        <v>75</v>
      </c>
      <c r="D12" s="130" t="s">
        <v>76</v>
      </c>
      <c r="E12" s="131">
        <v>1</v>
      </c>
      <c r="F12" s="17">
        <v>0</v>
      </c>
      <c r="G12" s="186">
        <f t="shared" si="0"/>
        <v>0</v>
      </c>
      <c r="H12" s="188"/>
      <c r="I12" s="189"/>
    </row>
    <row r="13" spans="1:9" x14ac:dyDescent="0.25">
      <c r="A13" s="16" t="s">
        <v>62</v>
      </c>
      <c r="B13" s="128" t="s">
        <v>31</v>
      </c>
      <c r="C13" s="133" t="s">
        <v>615</v>
      </c>
      <c r="D13" s="130" t="s">
        <v>74</v>
      </c>
      <c r="E13" s="131">
        <v>3000</v>
      </c>
      <c r="F13" s="17">
        <v>2.15</v>
      </c>
      <c r="G13" s="186">
        <f t="shared" si="0"/>
        <v>6450</v>
      </c>
      <c r="H13" s="188"/>
      <c r="I13" s="189"/>
    </row>
    <row r="14" spans="1:9" ht="27.6" x14ac:dyDescent="0.25">
      <c r="A14" s="16" t="s">
        <v>62</v>
      </c>
      <c r="B14" s="128" t="s">
        <v>77</v>
      </c>
      <c r="C14" s="133" t="s">
        <v>80</v>
      </c>
      <c r="D14" s="130" t="s">
        <v>81</v>
      </c>
      <c r="E14" s="131">
        <v>1296</v>
      </c>
      <c r="F14" s="17">
        <v>4.99</v>
      </c>
      <c r="G14" s="186">
        <f t="shared" si="0"/>
        <v>6467.04</v>
      </c>
      <c r="H14" s="188"/>
      <c r="I14" s="189"/>
    </row>
    <row r="15" spans="1:9" x14ac:dyDescent="0.25">
      <c r="A15" s="16" t="s">
        <v>62</v>
      </c>
      <c r="B15" s="128" t="s">
        <v>79</v>
      </c>
      <c r="C15" s="133" t="s">
        <v>616</v>
      </c>
      <c r="D15" s="130" t="s">
        <v>74</v>
      </c>
      <c r="E15" s="131">
        <v>2902</v>
      </c>
      <c r="F15" s="17">
        <v>2.5499999999999998</v>
      </c>
      <c r="G15" s="186">
        <f t="shared" si="0"/>
        <v>7400.1</v>
      </c>
      <c r="H15" s="188"/>
      <c r="I15" s="189"/>
    </row>
    <row r="16" spans="1:9" ht="16.8" x14ac:dyDescent="0.25">
      <c r="A16" s="16" t="s">
        <v>62</v>
      </c>
      <c r="B16" s="128" t="s">
        <v>82</v>
      </c>
      <c r="C16" s="133" t="s">
        <v>395</v>
      </c>
      <c r="D16" s="130" t="s">
        <v>86</v>
      </c>
      <c r="E16" s="131">
        <v>212</v>
      </c>
      <c r="F16" s="17">
        <v>-9.58</v>
      </c>
      <c r="G16" s="186">
        <f t="shared" si="0"/>
        <v>-2030.96</v>
      </c>
      <c r="H16" s="188"/>
      <c r="I16" s="189"/>
    </row>
    <row r="17" spans="1:9" ht="27.6" x14ac:dyDescent="0.25">
      <c r="A17" s="16" t="s">
        <v>62</v>
      </c>
      <c r="B17" s="128" t="s">
        <v>84</v>
      </c>
      <c r="C17" s="133" t="s">
        <v>546</v>
      </c>
      <c r="D17" s="130" t="s">
        <v>86</v>
      </c>
      <c r="E17" s="131">
        <v>212</v>
      </c>
      <c r="F17" s="17">
        <v>2.4300000000000002</v>
      </c>
      <c r="G17" s="186">
        <f t="shared" si="0"/>
        <v>515.16</v>
      </c>
      <c r="H17" s="188"/>
      <c r="I17" s="189"/>
    </row>
    <row r="18" spans="1:9" x14ac:dyDescent="0.25">
      <c r="A18" s="16" t="s">
        <v>62</v>
      </c>
      <c r="B18" s="128" t="s">
        <v>87</v>
      </c>
      <c r="C18" s="133" t="s">
        <v>617</v>
      </c>
      <c r="D18" s="130" t="s">
        <v>74</v>
      </c>
      <c r="E18" s="131">
        <v>3142</v>
      </c>
      <c r="F18" s="17">
        <v>0.99</v>
      </c>
      <c r="G18" s="186">
        <f t="shared" si="0"/>
        <v>3110.58</v>
      </c>
      <c r="H18" s="188"/>
      <c r="I18" s="189"/>
    </row>
    <row r="19" spans="1:9" x14ac:dyDescent="0.25">
      <c r="A19" s="16" t="s">
        <v>62</v>
      </c>
      <c r="B19" s="128" t="s">
        <v>89</v>
      </c>
      <c r="C19" s="133" t="s">
        <v>606</v>
      </c>
      <c r="D19" s="130" t="s">
        <v>74</v>
      </c>
      <c r="E19" s="131">
        <v>3800</v>
      </c>
      <c r="F19" s="17">
        <v>2.68</v>
      </c>
      <c r="G19" s="186">
        <f t="shared" si="0"/>
        <v>10184</v>
      </c>
      <c r="H19" s="188"/>
      <c r="I19" s="189"/>
    </row>
    <row r="20" spans="1:9" x14ac:dyDescent="0.25">
      <c r="A20" s="16" t="s">
        <v>62</v>
      </c>
      <c r="B20" s="128" t="s">
        <v>91</v>
      </c>
      <c r="C20" s="134" t="s">
        <v>98</v>
      </c>
      <c r="D20" s="317" t="s">
        <v>99</v>
      </c>
      <c r="E20" s="131">
        <v>34</v>
      </c>
      <c r="F20" s="17">
        <v>5.58</v>
      </c>
      <c r="G20" s="186">
        <f t="shared" si="0"/>
        <v>189.72</v>
      </c>
      <c r="H20" s="188"/>
      <c r="I20" s="189"/>
    </row>
    <row r="21" spans="1:9" x14ac:dyDescent="0.25">
      <c r="A21" s="16" t="s">
        <v>62</v>
      </c>
      <c r="B21" s="128" t="s">
        <v>93</v>
      </c>
      <c r="C21" s="134" t="s">
        <v>103</v>
      </c>
      <c r="D21" s="130" t="s">
        <v>66</v>
      </c>
      <c r="E21" s="131">
        <v>11</v>
      </c>
      <c r="F21" s="17">
        <v>24.61</v>
      </c>
      <c r="G21" s="186">
        <f t="shared" si="0"/>
        <v>270.70999999999998</v>
      </c>
      <c r="H21" s="188"/>
      <c r="I21" s="189"/>
    </row>
    <row r="22" spans="1:9" x14ac:dyDescent="0.25">
      <c r="A22" s="16" t="s">
        <v>62</v>
      </c>
      <c r="B22" s="128" t="s">
        <v>95</v>
      </c>
      <c r="C22" s="134" t="s">
        <v>401</v>
      </c>
      <c r="D22" s="130" t="s">
        <v>66</v>
      </c>
      <c r="E22" s="131">
        <v>12</v>
      </c>
      <c r="F22" s="17">
        <v>8.4700000000000006</v>
      </c>
      <c r="G22" s="186">
        <f t="shared" si="0"/>
        <v>101.64</v>
      </c>
      <c r="H22" s="188"/>
      <c r="I22" s="189"/>
    </row>
    <row r="23" spans="1:9" x14ac:dyDescent="0.25">
      <c r="A23" s="16" t="s">
        <v>62</v>
      </c>
      <c r="B23" s="128" t="s">
        <v>97</v>
      </c>
      <c r="C23" s="134" t="s">
        <v>402</v>
      </c>
      <c r="D23" s="130" t="s">
        <v>66</v>
      </c>
      <c r="E23" s="131">
        <v>7</v>
      </c>
      <c r="F23" s="17">
        <v>65.95</v>
      </c>
      <c r="G23" s="186">
        <f t="shared" si="0"/>
        <v>461.65</v>
      </c>
      <c r="H23" s="44"/>
      <c r="I23" s="44"/>
    </row>
    <row r="24" spans="1:9" x14ac:dyDescent="0.25">
      <c r="A24" s="16" t="s">
        <v>62</v>
      </c>
      <c r="B24" s="128" t="s">
        <v>100</v>
      </c>
      <c r="C24" s="134" t="s">
        <v>403</v>
      </c>
      <c r="D24" s="130" t="s">
        <v>66</v>
      </c>
      <c r="E24" s="131">
        <v>11</v>
      </c>
      <c r="F24" s="17">
        <v>11.47</v>
      </c>
      <c r="G24" s="186">
        <f t="shared" si="0"/>
        <v>126.17</v>
      </c>
      <c r="H24" s="188"/>
      <c r="I24" s="189"/>
    </row>
    <row r="25" spans="1:9" x14ac:dyDescent="0.25">
      <c r="A25" s="16" t="s">
        <v>62</v>
      </c>
      <c r="B25" s="128" t="s">
        <v>102</v>
      </c>
      <c r="C25" s="134" t="s">
        <v>115</v>
      </c>
      <c r="D25" s="130" t="s">
        <v>66</v>
      </c>
      <c r="E25" s="131">
        <v>2</v>
      </c>
      <c r="F25" s="17">
        <v>33.880000000000003</v>
      </c>
      <c r="G25" s="186">
        <f t="shared" si="0"/>
        <v>67.760000000000005</v>
      </c>
      <c r="H25" s="188"/>
      <c r="I25" s="189"/>
    </row>
    <row r="26" spans="1:9" x14ac:dyDescent="0.25">
      <c r="A26" s="16" t="s">
        <v>62</v>
      </c>
      <c r="B26" s="128" t="s">
        <v>104</v>
      </c>
      <c r="C26" s="134" t="s">
        <v>119</v>
      </c>
      <c r="D26" s="130" t="s">
        <v>66</v>
      </c>
      <c r="E26" s="131">
        <v>2</v>
      </c>
      <c r="F26" s="17">
        <v>26.16</v>
      </c>
      <c r="G26" s="186">
        <f t="shared" si="0"/>
        <v>52.32</v>
      </c>
      <c r="H26" s="188"/>
      <c r="I26" s="189"/>
    </row>
    <row r="27" spans="1:9" ht="14.4" thickBot="1" x14ac:dyDescent="0.3">
      <c r="A27" s="16" t="s">
        <v>62</v>
      </c>
      <c r="B27" s="128" t="s">
        <v>106</v>
      </c>
      <c r="C27" s="134" t="s">
        <v>618</v>
      </c>
      <c r="D27" s="130" t="s">
        <v>99</v>
      </c>
      <c r="E27" s="131">
        <v>324</v>
      </c>
      <c r="F27" s="17">
        <v>5.36</v>
      </c>
      <c r="G27" s="186">
        <f t="shared" si="0"/>
        <v>1736.64</v>
      </c>
      <c r="H27" s="188"/>
      <c r="I27" s="189"/>
    </row>
    <row r="28" spans="1:9" ht="28.2" thickBot="1" x14ac:dyDescent="0.3">
      <c r="A28" s="135" t="s">
        <v>62</v>
      </c>
      <c r="B28" s="136" t="s">
        <v>108</v>
      </c>
      <c r="C28" s="215" t="s">
        <v>125</v>
      </c>
      <c r="D28" s="137" t="s">
        <v>66</v>
      </c>
      <c r="E28" s="138">
        <v>80</v>
      </c>
      <c r="F28" s="22">
        <v>3.8</v>
      </c>
      <c r="G28" s="186">
        <f t="shared" si="0"/>
        <v>304</v>
      </c>
      <c r="H28" s="192" t="s">
        <v>130</v>
      </c>
      <c r="I28" s="193">
        <f>ROUND(SUM(G5:G28),2)</f>
        <v>42149.36</v>
      </c>
    </row>
    <row r="29" spans="1:9" s="25" customFormat="1" ht="16.8" x14ac:dyDescent="0.25">
      <c r="A29" s="14" t="s">
        <v>131</v>
      </c>
      <c r="B29" s="124" t="s">
        <v>33</v>
      </c>
      <c r="C29" s="314" t="s">
        <v>559</v>
      </c>
      <c r="D29" s="126" t="s">
        <v>339</v>
      </c>
      <c r="E29" s="127">
        <v>760</v>
      </c>
      <c r="F29" s="24">
        <v>6.84</v>
      </c>
      <c r="G29" s="185">
        <f t="shared" si="0"/>
        <v>5198.3999999999996</v>
      </c>
      <c r="H29" s="194"/>
      <c r="I29" s="43"/>
    </row>
    <row r="30" spans="1:9" s="25" customFormat="1" ht="16.8" x14ac:dyDescent="0.25">
      <c r="A30" s="16" t="s">
        <v>131</v>
      </c>
      <c r="B30" s="128" t="s">
        <v>134</v>
      </c>
      <c r="C30" s="141" t="s">
        <v>135</v>
      </c>
      <c r="D30" s="142" t="s">
        <v>133</v>
      </c>
      <c r="E30" s="131">
        <v>573</v>
      </c>
      <c r="F30" s="26">
        <v>4.3499999999999996</v>
      </c>
      <c r="G30" s="186">
        <f t="shared" si="0"/>
        <v>2492.5500000000002</v>
      </c>
      <c r="H30" s="194"/>
      <c r="I30" s="43"/>
    </row>
    <row r="31" spans="1:9" s="25" customFormat="1" ht="16.8" x14ac:dyDescent="0.25">
      <c r="A31" s="16" t="s">
        <v>131</v>
      </c>
      <c r="B31" s="128" t="s">
        <v>136</v>
      </c>
      <c r="C31" s="141" t="s">
        <v>137</v>
      </c>
      <c r="D31" s="142" t="s">
        <v>133</v>
      </c>
      <c r="E31" s="131">
        <v>187</v>
      </c>
      <c r="F31" s="26">
        <v>6.84</v>
      </c>
      <c r="G31" s="186">
        <f t="shared" si="0"/>
        <v>1279.08</v>
      </c>
      <c r="H31" s="194"/>
      <c r="I31" s="43"/>
    </row>
    <row r="32" spans="1:9" s="25" customFormat="1" ht="16.8" x14ac:dyDescent="0.25">
      <c r="A32" s="16" t="s">
        <v>131</v>
      </c>
      <c r="B32" s="128" t="s">
        <v>138</v>
      </c>
      <c r="C32" s="141" t="s">
        <v>139</v>
      </c>
      <c r="D32" s="142" t="s">
        <v>133</v>
      </c>
      <c r="E32" s="131">
        <v>1137</v>
      </c>
      <c r="F32" s="26">
        <v>5.85</v>
      </c>
      <c r="G32" s="186">
        <f t="shared" si="0"/>
        <v>6651.45</v>
      </c>
      <c r="H32" s="194"/>
      <c r="I32" s="43"/>
    </row>
    <row r="33" spans="1:9" s="25" customFormat="1" ht="27.6" x14ac:dyDescent="0.25">
      <c r="A33" s="16" t="s">
        <v>131</v>
      </c>
      <c r="B33" s="128" t="s">
        <v>140</v>
      </c>
      <c r="C33" s="293" t="s">
        <v>141</v>
      </c>
      <c r="D33" s="142" t="s">
        <v>133</v>
      </c>
      <c r="E33" s="131">
        <v>13</v>
      </c>
      <c r="F33" s="26">
        <v>7.39</v>
      </c>
      <c r="G33" s="186">
        <f t="shared" si="0"/>
        <v>96.07</v>
      </c>
      <c r="H33" s="194"/>
      <c r="I33" s="43"/>
    </row>
    <row r="34" spans="1:9" s="25" customFormat="1" ht="16.8" x14ac:dyDescent="0.25">
      <c r="A34" s="16" t="s">
        <v>131</v>
      </c>
      <c r="B34" s="128" t="s">
        <v>142</v>
      </c>
      <c r="C34" s="141" t="s">
        <v>173</v>
      </c>
      <c r="D34" s="142" t="s">
        <v>133</v>
      </c>
      <c r="E34" s="131">
        <v>18063</v>
      </c>
      <c r="F34" s="26">
        <v>4.33</v>
      </c>
      <c r="G34" s="186">
        <f t="shared" si="0"/>
        <v>78212.789999999994</v>
      </c>
      <c r="H34" s="194"/>
      <c r="I34" s="43"/>
    </row>
    <row r="35" spans="1:9" s="25" customFormat="1" ht="31.5" customHeight="1" x14ac:dyDescent="0.25">
      <c r="A35" s="16" t="s">
        <v>131</v>
      </c>
      <c r="B35" s="128" t="s">
        <v>144</v>
      </c>
      <c r="C35" s="293" t="s">
        <v>145</v>
      </c>
      <c r="D35" s="142" t="s">
        <v>133</v>
      </c>
      <c r="E35" s="131">
        <v>17</v>
      </c>
      <c r="F35" s="26">
        <v>7.39</v>
      </c>
      <c r="G35" s="186">
        <f t="shared" si="0"/>
        <v>125.63</v>
      </c>
      <c r="H35" s="194"/>
      <c r="I35" s="43"/>
    </row>
    <row r="36" spans="1:9" s="25" customFormat="1" x14ac:dyDescent="0.25">
      <c r="A36" s="16" t="s">
        <v>131</v>
      </c>
      <c r="B36" s="128" t="s">
        <v>146</v>
      </c>
      <c r="C36" s="141" t="s">
        <v>147</v>
      </c>
      <c r="D36" s="130" t="s">
        <v>74</v>
      </c>
      <c r="E36" s="131">
        <v>9500</v>
      </c>
      <c r="F36" s="26">
        <v>0.38</v>
      </c>
      <c r="G36" s="186">
        <f t="shared" si="0"/>
        <v>3610</v>
      </c>
      <c r="H36" s="187"/>
      <c r="I36" s="43"/>
    </row>
    <row r="37" spans="1:9" s="25" customFormat="1" ht="18" customHeight="1" x14ac:dyDescent="0.25">
      <c r="A37" s="143" t="s">
        <v>131</v>
      </c>
      <c r="B37" s="128" t="s">
        <v>148</v>
      </c>
      <c r="C37" s="141" t="s">
        <v>149</v>
      </c>
      <c r="D37" s="144" t="s">
        <v>74</v>
      </c>
      <c r="E37" s="145">
        <v>500</v>
      </c>
      <c r="F37" s="27">
        <v>0.83</v>
      </c>
      <c r="G37" s="195">
        <f t="shared" si="0"/>
        <v>415</v>
      </c>
      <c r="H37" s="43"/>
      <c r="I37" s="43"/>
    </row>
    <row r="38" spans="1:9" s="25" customFormat="1" x14ac:dyDescent="0.25">
      <c r="A38" s="16" t="s">
        <v>131</v>
      </c>
      <c r="B38" s="128" t="s">
        <v>150</v>
      </c>
      <c r="C38" s="141" t="s">
        <v>151</v>
      </c>
      <c r="D38" s="130" t="s">
        <v>74</v>
      </c>
      <c r="E38" s="131">
        <v>6552</v>
      </c>
      <c r="F38" s="26">
        <v>0.84</v>
      </c>
      <c r="G38" s="186">
        <f t="shared" si="0"/>
        <v>5503.68</v>
      </c>
      <c r="H38" s="188"/>
      <c r="I38" s="189"/>
    </row>
    <row r="39" spans="1:9" s="25" customFormat="1" x14ac:dyDescent="0.25">
      <c r="A39" s="16" t="s">
        <v>131</v>
      </c>
      <c r="B39" s="128" t="s">
        <v>152</v>
      </c>
      <c r="C39" s="141" t="s">
        <v>153</v>
      </c>
      <c r="D39" s="130" t="s">
        <v>74</v>
      </c>
      <c r="E39" s="131">
        <v>792</v>
      </c>
      <c r="F39" s="26">
        <v>0.99</v>
      </c>
      <c r="G39" s="186">
        <f t="shared" si="0"/>
        <v>784.08</v>
      </c>
      <c r="H39" s="188"/>
      <c r="I39" s="189"/>
    </row>
    <row r="40" spans="1:9" s="25" customFormat="1" x14ac:dyDescent="0.25">
      <c r="A40" s="16" t="s">
        <v>131</v>
      </c>
      <c r="B40" s="128" t="s">
        <v>154</v>
      </c>
      <c r="C40" s="141" t="s">
        <v>155</v>
      </c>
      <c r="D40" s="130" t="s">
        <v>74</v>
      </c>
      <c r="E40" s="131">
        <v>9547</v>
      </c>
      <c r="F40" s="26">
        <v>1.36</v>
      </c>
      <c r="G40" s="186">
        <f t="shared" si="0"/>
        <v>12983.92</v>
      </c>
      <c r="H40" s="188"/>
      <c r="I40" s="189"/>
    </row>
    <row r="41" spans="1:9" s="25" customFormat="1" x14ac:dyDescent="0.25">
      <c r="A41" s="16" t="s">
        <v>131</v>
      </c>
      <c r="B41" s="128" t="s">
        <v>156</v>
      </c>
      <c r="C41" s="146" t="s">
        <v>157</v>
      </c>
      <c r="D41" s="130" t="s">
        <v>74</v>
      </c>
      <c r="E41" s="131">
        <v>197</v>
      </c>
      <c r="F41" s="26">
        <v>7.21</v>
      </c>
      <c r="G41" s="186">
        <f t="shared" si="0"/>
        <v>1420.37</v>
      </c>
      <c r="H41" s="188"/>
      <c r="I41" s="189"/>
    </row>
    <row r="42" spans="1:9" s="25" customFormat="1" x14ac:dyDescent="0.25">
      <c r="A42" s="16" t="s">
        <v>131</v>
      </c>
      <c r="B42" s="128" t="s">
        <v>158</v>
      </c>
      <c r="C42" s="146" t="s">
        <v>159</v>
      </c>
      <c r="D42" s="130" t="s">
        <v>74</v>
      </c>
      <c r="E42" s="131">
        <v>56</v>
      </c>
      <c r="F42" s="26">
        <v>9.4600000000000009</v>
      </c>
      <c r="G42" s="186">
        <f t="shared" si="0"/>
        <v>529.76</v>
      </c>
      <c r="H42" s="188"/>
      <c r="I42" s="189"/>
    </row>
    <row r="43" spans="1:9" s="25" customFormat="1" x14ac:dyDescent="0.25">
      <c r="A43" s="16" t="s">
        <v>131</v>
      </c>
      <c r="B43" s="128" t="s">
        <v>160</v>
      </c>
      <c r="C43" s="146" t="s">
        <v>161</v>
      </c>
      <c r="D43" s="294" t="s">
        <v>99</v>
      </c>
      <c r="E43" s="131">
        <v>202</v>
      </c>
      <c r="F43" s="26">
        <v>47.27</v>
      </c>
      <c r="G43" s="186">
        <f t="shared" si="0"/>
        <v>9548.5400000000009</v>
      </c>
      <c r="H43" s="188"/>
      <c r="I43" s="189"/>
    </row>
    <row r="44" spans="1:9" s="29" customFormat="1" x14ac:dyDescent="0.25">
      <c r="A44" s="16" t="s">
        <v>131</v>
      </c>
      <c r="B44" s="128" t="s">
        <v>162</v>
      </c>
      <c r="C44" s="295" t="s">
        <v>165</v>
      </c>
      <c r="D44" s="130" t="s">
        <v>74</v>
      </c>
      <c r="E44" s="131">
        <v>45</v>
      </c>
      <c r="F44" s="28">
        <v>101.14</v>
      </c>
      <c r="G44" s="186">
        <f t="shared" si="0"/>
        <v>4551.3</v>
      </c>
      <c r="H44" s="316"/>
      <c r="I44" s="305"/>
    </row>
    <row r="45" spans="1:9" s="29" customFormat="1" ht="15.75" customHeight="1" thickBot="1" x14ac:dyDescent="0.3">
      <c r="A45" s="16" t="s">
        <v>131</v>
      </c>
      <c r="B45" s="128" t="s">
        <v>164</v>
      </c>
      <c r="C45" s="315" t="s">
        <v>167</v>
      </c>
      <c r="D45" s="142" t="s">
        <v>133</v>
      </c>
      <c r="E45" s="131">
        <v>42</v>
      </c>
      <c r="F45" s="28">
        <v>262.72000000000003</v>
      </c>
      <c r="G45" s="186">
        <f t="shared" si="0"/>
        <v>11034.24</v>
      </c>
      <c r="H45" s="316"/>
      <c r="I45" s="305"/>
    </row>
    <row r="46" spans="1:9" s="25" customFormat="1" ht="28.2" thickBot="1" x14ac:dyDescent="0.3">
      <c r="A46" s="135" t="s">
        <v>131</v>
      </c>
      <c r="B46" s="136" t="s">
        <v>166</v>
      </c>
      <c r="C46" s="322" t="s">
        <v>177</v>
      </c>
      <c r="D46" s="137" t="s">
        <v>74</v>
      </c>
      <c r="E46" s="138">
        <v>9135</v>
      </c>
      <c r="F46" s="27">
        <v>4.55</v>
      </c>
      <c r="G46" s="195">
        <f t="shared" si="0"/>
        <v>41564.25</v>
      </c>
      <c r="H46" s="196" t="s">
        <v>178</v>
      </c>
      <c r="I46" s="193">
        <f>ROUND(SUM(G29:G46),2)</f>
        <v>186001.11</v>
      </c>
    </row>
    <row r="47" spans="1:9" s="25" customFormat="1" x14ac:dyDescent="0.25">
      <c r="A47" s="14" t="s">
        <v>179</v>
      </c>
      <c r="B47" s="124" t="s">
        <v>35</v>
      </c>
      <c r="C47" s="323" t="s">
        <v>182</v>
      </c>
      <c r="D47" s="148" t="s">
        <v>66</v>
      </c>
      <c r="E47" s="243">
        <v>4</v>
      </c>
      <c r="F47" s="31">
        <v>76.75</v>
      </c>
      <c r="G47" s="185">
        <f t="shared" si="0"/>
        <v>307</v>
      </c>
      <c r="H47" s="194"/>
      <c r="I47" s="43"/>
    </row>
    <row r="48" spans="1:9" s="25" customFormat="1" x14ac:dyDescent="0.25">
      <c r="A48" s="16" t="s">
        <v>179</v>
      </c>
      <c r="B48" s="128" t="s">
        <v>181</v>
      </c>
      <c r="C48" s="150" t="s">
        <v>937</v>
      </c>
      <c r="D48" s="130" t="s">
        <v>99</v>
      </c>
      <c r="E48" s="319">
        <v>83</v>
      </c>
      <c r="F48" s="32">
        <v>26.35</v>
      </c>
      <c r="G48" s="186">
        <f t="shared" si="0"/>
        <v>2187.0500000000002</v>
      </c>
      <c r="H48" s="194"/>
      <c r="I48" s="43"/>
    </row>
    <row r="49" spans="1:9" s="25" customFormat="1" x14ac:dyDescent="0.25">
      <c r="A49" s="16" t="s">
        <v>179</v>
      </c>
      <c r="B49" s="128" t="s">
        <v>183</v>
      </c>
      <c r="C49" s="151" t="s">
        <v>185</v>
      </c>
      <c r="D49" s="130" t="s">
        <v>74</v>
      </c>
      <c r="E49" s="131">
        <v>166</v>
      </c>
      <c r="F49" s="32">
        <v>1.18</v>
      </c>
      <c r="G49" s="186">
        <f t="shared" si="0"/>
        <v>195.88</v>
      </c>
      <c r="H49" s="194"/>
      <c r="I49" s="43"/>
    </row>
    <row r="50" spans="1:9" s="25" customFormat="1" ht="16.8" x14ac:dyDescent="0.25">
      <c r="A50" s="16" t="s">
        <v>179</v>
      </c>
      <c r="B50" s="128" t="s">
        <v>184</v>
      </c>
      <c r="C50" s="151" t="s">
        <v>187</v>
      </c>
      <c r="D50" s="142" t="s">
        <v>133</v>
      </c>
      <c r="E50" s="131">
        <v>4</v>
      </c>
      <c r="F50" s="32">
        <v>50.61</v>
      </c>
      <c r="G50" s="186">
        <f t="shared" si="0"/>
        <v>202.44</v>
      </c>
      <c r="H50" s="194"/>
      <c r="I50" s="43"/>
    </row>
    <row r="51" spans="1:9" s="25" customFormat="1" ht="17.399999999999999" thickBot="1" x14ac:dyDescent="0.3">
      <c r="A51" s="16" t="s">
        <v>179</v>
      </c>
      <c r="B51" s="128" t="s">
        <v>186</v>
      </c>
      <c r="C51" s="151" t="s">
        <v>189</v>
      </c>
      <c r="D51" s="142" t="s">
        <v>133</v>
      </c>
      <c r="E51" s="131">
        <v>17</v>
      </c>
      <c r="F51" s="32">
        <v>48.11</v>
      </c>
      <c r="G51" s="186">
        <f t="shared" si="0"/>
        <v>817.87</v>
      </c>
      <c r="H51" s="187"/>
      <c r="I51" s="43"/>
    </row>
    <row r="52" spans="1:9" s="25" customFormat="1" ht="28.2" thickBot="1" x14ac:dyDescent="0.3">
      <c r="A52" s="135" t="s">
        <v>179</v>
      </c>
      <c r="B52" s="136" t="s">
        <v>188</v>
      </c>
      <c r="C52" s="152" t="s">
        <v>619</v>
      </c>
      <c r="D52" s="153" t="s">
        <v>133</v>
      </c>
      <c r="E52" s="138">
        <v>25</v>
      </c>
      <c r="F52" s="33">
        <v>19</v>
      </c>
      <c r="G52" s="197">
        <f t="shared" si="0"/>
        <v>475</v>
      </c>
      <c r="H52" s="196" t="s">
        <v>192</v>
      </c>
      <c r="I52" s="193">
        <f>ROUND(SUM(G47:G52),2)</f>
        <v>4185.24</v>
      </c>
    </row>
    <row r="53" spans="1:9" s="25" customFormat="1" ht="27.6" x14ac:dyDescent="0.25">
      <c r="A53" s="14" t="s">
        <v>193</v>
      </c>
      <c r="B53" s="154" t="s">
        <v>37</v>
      </c>
      <c r="C53" s="155" t="s">
        <v>620</v>
      </c>
      <c r="D53" s="156" t="s">
        <v>66</v>
      </c>
      <c r="E53" s="127">
        <v>11</v>
      </c>
      <c r="F53" s="31">
        <v>543.17999999999995</v>
      </c>
      <c r="G53" s="185">
        <f t="shared" si="0"/>
        <v>5974.98</v>
      </c>
      <c r="H53" s="188"/>
      <c r="I53" s="189"/>
    </row>
    <row r="54" spans="1:9" s="25" customFormat="1" x14ac:dyDescent="0.25">
      <c r="A54" s="16" t="s">
        <v>193</v>
      </c>
      <c r="B54" s="157" t="s">
        <v>195</v>
      </c>
      <c r="C54" s="151" t="s">
        <v>194</v>
      </c>
      <c r="D54" s="158" t="s">
        <v>66</v>
      </c>
      <c r="E54" s="131">
        <v>9</v>
      </c>
      <c r="F54" s="32">
        <v>258.89</v>
      </c>
      <c r="G54" s="186">
        <f t="shared" si="0"/>
        <v>2330.0100000000002</v>
      </c>
      <c r="H54" s="188"/>
      <c r="I54" s="189"/>
    </row>
    <row r="55" spans="1:9" s="25" customFormat="1" ht="27.6" x14ac:dyDescent="0.25">
      <c r="A55" s="16" t="s">
        <v>193</v>
      </c>
      <c r="B55" s="157" t="s">
        <v>197</v>
      </c>
      <c r="C55" s="151" t="s">
        <v>196</v>
      </c>
      <c r="D55" s="158" t="s">
        <v>99</v>
      </c>
      <c r="E55" s="131">
        <v>129</v>
      </c>
      <c r="F55" s="32">
        <v>35.130000000000003</v>
      </c>
      <c r="G55" s="186">
        <f t="shared" si="0"/>
        <v>4531.7700000000004</v>
      </c>
      <c r="H55" s="188"/>
      <c r="I55" s="189"/>
    </row>
    <row r="56" spans="1:9" s="25" customFormat="1" ht="16.8" x14ac:dyDescent="0.25">
      <c r="A56" s="16" t="s">
        <v>193</v>
      </c>
      <c r="B56" s="157" t="s">
        <v>199</v>
      </c>
      <c r="C56" s="151" t="s">
        <v>198</v>
      </c>
      <c r="D56" s="159" t="s">
        <v>133</v>
      </c>
      <c r="E56" s="131">
        <v>645</v>
      </c>
      <c r="F56" s="32">
        <v>5.85</v>
      </c>
      <c r="G56" s="186">
        <f t="shared" si="0"/>
        <v>3773.25</v>
      </c>
      <c r="H56" s="188"/>
      <c r="I56" s="189"/>
    </row>
    <row r="57" spans="1:9" s="25" customFormat="1" ht="16.8" x14ac:dyDescent="0.25">
      <c r="A57" s="16" t="s">
        <v>193</v>
      </c>
      <c r="B57" s="157" t="s">
        <v>201</v>
      </c>
      <c r="C57" s="151" t="s">
        <v>200</v>
      </c>
      <c r="D57" s="159" t="s">
        <v>133</v>
      </c>
      <c r="E57" s="131">
        <v>314</v>
      </c>
      <c r="F57" s="32">
        <v>6.56</v>
      </c>
      <c r="G57" s="186">
        <f t="shared" si="0"/>
        <v>2059.84</v>
      </c>
      <c r="H57" s="188"/>
      <c r="I57" s="189"/>
    </row>
    <row r="58" spans="1:9" s="25" customFormat="1" ht="32.25" customHeight="1" x14ac:dyDescent="0.25">
      <c r="A58" s="16" t="s">
        <v>193</v>
      </c>
      <c r="B58" s="157" t="s">
        <v>203</v>
      </c>
      <c r="C58" s="151" t="s">
        <v>202</v>
      </c>
      <c r="D58" s="158" t="s">
        <v>66</v>
      </c>
      <c r="E58" s="131">
        <v>9</v>
      </c>
      <c r="F58" s="32">
        <v>286.85000000000002</v>
      </c>
      <c r="G58" s="186">
        <f t="shared" si="0"/>
        <v>2581.65</v>
      </c>
      <c r="H58" s="188"/>
      <c r="I58" s="189"/>
    </row>
    <row r="59" spans="1:9" s="25" customFormat="1" ht="27.6" x14ac:dyDescent="0.25">
      <c r="A59" s="16" t="s">
        <v>193</v>
      </c>
      <c r="B59" s="157" t="s">
        <v>205</v>
      </c>
      <c r="C59" s="151" t="s">
        <v>621</v>
      </c>
      <c r="D59" s="158" t="s">
        <v>66</v>
      </c>
      <c r="E59" s="131">
        <v>11</v>
      </c>
      <c r="F59" s="32">
        <v>674.21</v>
      </c>
      <c r="G59" s="186">
        <f t="shared" si="0"/>
        <v>7416.31</v>
      </c>
      <c r="H59" s="188"/>
      <c r="I59" s="189"/>
    </row>
    <row r="60" spans="1:9" s="25" customFormat="1" ht="27.6" x14ac:dyDescent="0.25">
      <c r="A60" s="16" t="s">
        <v>193</v>
      </c>
      <c r="B60" s="157" t="s">
        <v>207</v>
      </c>
      <c r="C60" s="151" t="s">
        <v>204</v>
      </c>
      <c r="D60" s="159" t="s">
        <v>133</v>
      </c>
      <c r="E60" s="131">
        <v>500</v>
      </c>
      <c r="F60" s="32">
        <v>12.41</v>
      </c>
      <c r="G60" s="186">
        <f t="shared" si="0"/>
        <v>6205</v>
      </c>
      <c r="H60" s="188"/>
      <c r="I60" s="189"/>
    </row>
    <row r="61" spans="1:9" s="25" customFormat="1" ht="16.8" x14ac:dyDescent="0.25">
      <c r="A61" s="16" t="s">
        <v>193</v>
      </c>
      <c r="B61" s="157" t="s">
        <v>209</v>
      </c>
      <c r="C61" s="151" t="s">
        <v>206</v>
      </c>
      <c r="D61" s="159" t="s">
        <v>133</v>
      </c>
      <c r="E61" s="131">
        <v>32</v>
      </c>
      <c r="F61" s="32">
        <v>18.61</v>
      </c>
      <c r="G61" s="186">
        <f t="shared" si="0"/>
        <v>595.52</v>
      </c>
      <c r="H61" s="188"/>
      <c r="I61" s="189"/>
    </row>
    <row r="62" spans="1:9" s="25" customFormat="1" ht="16.8" x14ac:dyDescent="0.25">
      <c r="A62" s="16" t="s">
        <v>193</v>
      </c>
      <c r="B62" s="157" t="s">
        <v>210</v>
      </c>
      <c r="C62" s="151" t="s">
        <v>208</v>
      </c>
      <c r="D62" s="159" t="s">
        <v>133</v>
      </c>
      <c r="E62" s="131">
        <v>258</v>
      </c>
      <c r="F62" s="32">
        <v>17.079999999999998</v>
      </c>
      <c r="G62" s="186">
        <f t="shared" si="0"/>
        <v>4406.6400000000003</v>
      </c>
      <c r="H62" s="188"/>
      <c r="I62" s="189"/>
    </row>
    <row r="63" spans="1:9" s="25" customFormat="1" ht="16.8" x14ac:dyDescent="0.25">
      <c r="A63" s="16" t="s">
        <v>193</v>
      </c>
      <c r="B63" s="157" t="s">
        <v>212</v>
      </c>
      <c r="C63" s="141" t="s">
        <v>173</v>
      </c>
      <c r="D63" s="159" t="s">
        <v>133</v>
      </c>
      <c r="E63" s="131">
        <v>331</v>
      </c>
      <c r="F63" s="32">
        <v>4.33</v>
      </c>
      <c r="G63" s="186">
        <f t="shared" si="0"/>
        <v>1433.23</v>
      </c>
      <c r="H63" s="188"/>
      <c r="I63" s="189"/>
    </row>
    <row r="64" spans="1:9" s="25" customFormat="1" x14ac:dyDescent="0.25">
      <c r="A64" s="16" t="s">
        <v>193</v>
      </c>
      <c r="B64" s="157" t="s">
        <v>214</v>
      </c>
      <c r="C64" s="151" t="s">
        <v>211</v>
      </c>
      <c r="D64" s="158" t="s">
        <v>99</v>
      </c>
      <c r="E64" s="131">
        <v>129</v>
      </c>
      <c r="F64" s="32">
        <v>4.47</v>
      </c>
      <c r="G64" s="186">
        <f t="shared" si="0"/>
        <v>576.63</v>
      </c>
      <c r="H64" s="188"/>
      <c r="I64" s="189"/>
    </row>
    <row r="65" spans="1:9" s="25" customFormat="1" x14ac:dyDescent="0.25">
      <c r="A65" s="16" t="s">
        <v>193</v>
      </c>
      <c r="B65" s="157" t="s">
        <v>216</v>
      </c>
      <c r="C65" s="151" t="s">
        <v>213</v>
      </c>
      <c r="D65" s="158" t="s">
        <v>99</v>
      </c>
      <c r="E65" s="131">
        <v>129</v>
      </c>
      <c r="F65" s="32">
        <v>4.47</v>
      </c>
      <c r="G65" s="186">
        <f t="shared" si="0"/>
        <v>576.63</v>
      </c>
      <c r="H65" s="188"/>
      <c r="I65" s="189"/>
    </row>
    <row r="66" spans="1:9" s="25" customFormat="1" ht="27.6" x14ac:dyDescent="0.25">
      <c r="A66" s="16" t="s">
        <v>193</v>
      </c>
      <c r="B66" s="157" t="s">
        <v>218</v>
      </c>
      <c r="C66" s="151" t="s">
        <v>215</v>
      </c>
      <c r="D66" s="158" t="s">
        <v>99</v>
      </c>
      <c r="E66" s="131">
        <v>86</v>
      </c>
      <c r="F66" s="32">
        <v>47.28</v>
      </c>
      <c r="G66" s="186">
        <f t="shared" si="0"/>
        <v>4066.08</v>
      </c>
      <c r="H66" s="188"/>
      <c r="I66" s="189"/>
    </row>
    <row r="67" spans="1:9" s="25" customFormat="1" x14ac:dyDescent="0.25">
      <c r="A67" s="16" t="s">
        <v>193</v>
      </c>
      <c r="B67" s="157" t="s">
        <v>220</v>
      </c>
      <c r="C67" s="151" t="s">
        <v>217</v>
      </c>
      <c r="D67" s="160" t="s">
        <v>74</v>
      </c>
      <c r="E67" s="131">
        <v>125</v>
      </c>
      <c r="F67" s="32">
        <v>0.83</v>
      </c>
      <c r="G67" s="186">
        <f t="shared" si="0"/>
        <v>103.75</v>
      </c>
      <c r="H67" s="188"/>
      <c r="I67" s="189"/>
    </row>
    <row r="68" spans="1:9" s="25" customFormat="1" ht="14.4" thickBot="1" x14ac:dyDescent="0.3">
      <c r="A68" s="16" t="s">
        <v>193</v>
      </c>
      <c r="B68" s="157" t="s">
        <v>222</v>
      </c>
      <c r="C68" s="151" t="s">
        <v>219</v>
      </c>
      <c r="D68" s="160" t="s">
        <v>74</v>
      </c>
      <c r="E68" s="131">
        <v>42</v>
      </c>
      <c r="F68" s="32">
        <v>9.67</v>
      </c>
      <c r="G68" s="186">
        <f t="shared" si="0"/>
        <v>406.14</v>
      </c>
      <c r="H68" s="188"/>
      <c r="I68" s="189"/>
    </row>
    <row r="69" spans="1:9" s="25" customFormat="1" ht="28.2" thickBot="1" x14ac:dyDescent="0.3">
      <c r="A69" s="135" t="s">
        <v>193</v>
      </c>
      <c r="B69" s="161" t="s">
        <v>224</v>
      </c>
      <c r="C69" s="244" t="s">
        <v>221</v>
      </c>
      <c r="D69" s="245" t="s">
        <v>74</v>
      </c>
      <c r="E69" s="138">
        <v>15</v>
      </c>
      <c r="F69" s="32">
        <v>56.88</v>
      </c>
      <c r="G69" s="186">
        <f t="shared" si="0"/>
        <v>853.2</v>
      </c>
      <c r="H69" s="192" t="s">
        <v>236</v>
      </c>
      <c r="I69" s="193">
        <f>ROUND(SUM(G53:G69),2)</f>
        <v>47890.63</v>
      </c>
    </row>
    <row r="70" spans="1:9" s="25" customFormat="1" ht="27.6" x14ac:dyDescent="0.25">
      <c r="A70" s="14" t="s">
        <v>622</v>
      </c>
      <c r="B70" s="124" t="s">
        <v>238</v>
      </c>
      <c r="C70" s="163" t="s">
        <v>564</v>
      </c>
      <c r="D70" s="140" t="s">
        <v>133</v>
      </c>
      <c r="E70" s="127">
        <v>671</v>
      </c>
      <c r="F70" s="31">
        <v>19</v>
      </c>
      <c r="G70" s="185">
        <f t="shared" si="0"/>
        <v>12749</v>
      </c>
      <c r="H70" s="337" t="s">
        <v>240</v>
      </c>
      <c r="I70" s="189"/>
    </row>
    <row r="71" spans="1:9" s="25" customFormat="1" ht="27.6" x14ac:dyDescent="0.25">
      <c r="A71" s="16" t="s">
        <v>622</v>
      </c>
      <c r="B71" s="128" t="s">
        <v>241</v>
      </c>
      <c r="C71" s="164" t="s">
        <v>242</v>
      </c>
      <c r="D71" s="130" t="s">
        <v>74</v>
      </c>
      <c r="E71" s="165">
        <v>559</v>
      </c>
      <c r="F71" s="34">
        <v>15.41</v>
      </c>
      <c r="G71" s="186">
        <f t="shared" si="0"/>
        <v>8614.19</v>
      </c>
      <c r="H71" s="336"/>
      <c r="I71" s="189"/>
    </row>
    <row r="72" spans="1:9" s="25" customFormat="1" ht="27.6" x14ac:dyDescent="0.25">
      <c r="A72" s="16" t="s">
        <v>622</v>
      </c>
      <c r="B72" s="128" t="s">
        <v>243</v>
      </c>
      <c r="C72" s="164" t="s">
        <v>415</v>
      </c>
      <c r="D72" s="130" t="s">
        <v>74</v>
      </c>
      <c r="E72" s="165">
        <v>425</v>
      </c>
      <c r="F72" s="34">
        <v>22.67</v>
      </c>
      <c r="G72" s="186">
        <f t="shared" si="0"/>
        <v>9634.75</v>
      </c>
      <c r="H72" s="336"/>
      <c r="I72" s="189"/>
    </row>
    <row r="73" spans="1:9" s="25" customFormat="1" ht="27.6" x14ac:dyDescent="0.25">
      <c r="A73" s="16" t="s">
        <v>622</v>
      </c>
      <c r="B73" s="128" t="s">
        <v>245</v>
      </c>
      <c r="C73" s="164" t="s">
        <v>416</v>
      </c>
      <c r="D73" s="130" t="s">
        <v>74</v>
      </c>
      <c r="E73" s="165">
        <v>15</v>
      </c>
      <c r="F73" s="34">
        <v>5.52</v>
      </c>
      <c r="G73" s="186">
        <f t="shared" si="0"/>
        <v>82.8</v>
      </c>
      <c r="H73" s="336"/>
      <c r="I73" s="189"/>
    </row>
    <row r="74" spans="1:9" s="25" customFormat="1" ht="27.6" x14ac:dyDescent="0.25">
      <c r="A74" s="16" t="s">
        <v>622</v>
      </c>
      <c r="B74" s="128" t="s">
        <v>246</v>
      </c>
      <c r="C74" s="303" t="s">
        <v>417</v>
      </c>
      <c r="D74" s="130" t="s">
        <v>74</v>
      </c>
      <c r="E74" s="165">
        <v>11</v>
      </c>
      <c r="F74" s="34">
        <v>41.63</v>
      </c>
      <c r="G74" s="186">
        <f t="shared" si="0"/>
        <v>457.93</v>
      </c>
      <c r="H74" s="336"/>
      <c r="I74" s="189"/>
    </row>
    <row r="75" spans="1:9" s="25" customFormat="1" ht="28.2" thickBot="1" x14ac:dyDescent="0.3">
      <c r="A75" s="16" t="s">
        <v>622</v>
      </c>
      <c r="B75" s="128" t="s">
        <v>248</v>
      </c>
      <c r="C75" s="152" t="s">
        <v>418</v>
      </c>
      <c r="D75" s="130" t="s">
        <v>74</v>
      </c>
      <c r="E75" s="165">
        <v>4</v>
      </c>
      <c r="F75" s="34">
        <v>41.64</v>
      </c>
      <c r="G75" s="186">
        <f t="shared" si="0"/>
        <v>166.56</v>
      </c>
      <c r="H75" s="336"/>
      <c r="I75" s="189"/>
    </row>
    <row r="76" spans="1:9" s="25" customFormat="1" ht="27.6" x14ac:dyDescent="0.25">
      <c r="A76" s="16" t="s">
        <v>622</v>
      </c>
      <c r="B76" s="128" t="s">
        <v>249</v>
      </c>
      <c r="C76" s="164" t="s">
        <v>565</v>
      </c>
      <c r="D76" s="142" t="s">
        <v>133</v>
      </c>
      <c r="E76" s="165">
        <v>158</v>
      </c>
      <c r="F76" s="34">
        <v>19</v>
      </c>
      <c r="G76" s="186">
        <f t="shared" si="0"/>
        <v>3002</v>
      </c>
      <c r="H76" s="336"/>
      <c r="I76" s="189"/>
    </row>
    <row r="77" spans="1:9" s="25" customFormat="1" ht="27.6" x14ac:dyDescent="0.25">
      <c r="A77" s="16" t="s">
        <v>622</v>
      </c>
      <c r="B77" s="128" t="s">
        <v>251</v>
      </c>
      <c r="C77" s="164" t="s">
        <v>420</v>
      </c>
      <c r="D77" s="130" t="s">
        <v>74</v>
      </c>
      <c r="E77" s="165">
        <v>180</v>
      </c>
      <c r="F77" s="34">
        <v>12.77</v>
      </c>
      <c r="G77" s="186">
        <f t="shared" si="0"/>
        <v>2298.6</v>
      </c>
      <c r="H77" s="336"/>
      <c r="I77" s="189"/>
    </row>
    <row r="78" spans="1:9" s="25" customFormat="1" ht="27.6" x14ac:dyDescent="0.25">
      <c r="A78" s="16" t="s">
        <v>622</v>
      </c>
      <c r="B78" s="128" t="s">
        <v>253</v>
      </c>
      <c r="C78" s="164" t="s">
        <v>416</v>
      </c>
      <c r="D78" s="130" t="s">
        <v>74</v>
      </c>
      <c r="E78" s="165">
        <v>180</v>
      </c>
      <c r="F78" s="34">
        <v>5.52</v>
      </c>
      <c r="G78" s="186">
        <f t="shared" si="0"/>
        <v>993.6</v>
      </c>
      <c r="H78" s="336"/>
      <c r="I78" s="189"/>
    </row>
    <row r="79" spans="1:9" s="25" customFormat="1" ht="28.2" thickBot="1" x14ac:dyDescent="0.3">
      <c r="A79" s="16" t="s">
        <v>622</v>
      </c>
      <c r="B79" s="128" t="s">
        <v>437</v>
      </c>
      <c r="C79" s="152" t="s">
        <v>421</v>
      </c>
      <c r="D79" s="130" t="s">
        <v>74</v>
      </c>
      <c r="E79" s="165">
        <v>180</v>
      </c>
      <c r="F79" s="34">
        <v>35.49</v>
      </c>
      <c r="G79" s="186">
        <f t="shared" si="0"/>
        <v>6388.2</v>
      </c>
      <c r="H79" s="336"/>
      <c r="I79" s="189"/>
    </row>
    <row r="80" spans="1:9" s="25" customFormat="1" ht="27.6" x14ac:dyDescent="0.25">
      <c r="A80" s="16" t="s">
        <v>622</v>
      </c>
      <c r="B80" s="128" t="s">
        <v>438</v>
      </c>
      <c r="C80" s="217" t="s">
        <v>566</v>
      </c>
      <c r="D80" s="142" t="s">
        <v>133</v>
      </c>
      <c r="E80" s="165">
        <v>215</v>
      </c>
      <c r="F80" s="34">
        <v>19</v>
      </c>
      <c r="G80" s="186">
        <f t="shared" si="0"/>
        <v>4085</v>
      </c>
      <c r="H80" s="336"/>
      <c r="I80" s="189"/>
    </row>
    <row r="81" spans="1:9" s="25" customFormat="1" ht="27.6" x14ac:dyDescent="0.25">
      <c r="A81" s="16" t="s">
        <v>622</v>
      </c>
      <c r="B81" s="128" t="s">
        <v>623</v>
      </c>
      <c r="C81" s="164" t="s">
        <v>420</v>
      </c>
      <c r="D81" s="130" t="s">
        <v>74</v>
      </c>
      <c r="E81" s="165">
        <v>130</v>
      </c>
      <c r="F81" s="34">
        <v>12.77</v>
      </c>
      <c r="G81" s="186">
        <f t="shared" si="0"/>
        <v>1660.1</v>
      </c>
      <c r="H81" s="336"/>
      <c r="I81" s="189"/>
    </row>
    <row r="82" spans="1:9" s="25" customFormat="1" ht="27.6" x14ac:dyDescent="0.25">
      <c r="A82" s="16" t="s">
        <v>622</v>
      </c>
      <c r="B82" s="128" t="s">
        <v>624</v>
      </c>
      <c r="C82" s="164" t="s">
        <v>416</v>
      </c>
      <c r="D82" s="130" t="s">
        <v>74</v>
      </c>
      <c r="E82" s="165">
        <v>130</v>
      </c>
      <c r="F82" s="34">
        <v>5.52</v>
      </c>
      <c r="G82" s="186">
        <f t="shared" si="0"/>
        <v>717.6</v>
      </c>
      <c r="H82" s="336"/>
      <c r="I82" s="189"/>
    </row>
    <row r="83" spans="1:9" s="25" customFormat="1" ht="27.6" x14ac:dyDescent="0.25">
      <c r="A83" s="16" t="s">
        <v>622</v>
      </c>
      <c r="B83" s="128" t="s">
        <v>625</v>
      </c>
      <c r="C83" s="164" t="s">
        <v>423</v>
      </c>
      <c r="D83" s="130" t="s">
        <v>74</v>
      </c>
      <c r="E83" s="165">
        <v>106</v>
      </c>
      <c r="F83" s="34">
        <v>33.42</v>
      </c>
      <c r="G83" s="186">
        <f t="shared" si="0"/>
        <v>3542.52</v>
      </c>
      <c r="H83" s="336"/>
      <c r="I83" s="189"/>
    </row>
    <row r="84" spans="1:9" s="25" customFormat="1" ht="27.6" x14ac:dyDescent="0.25">
      <c r="A84" s="16" t="s">
        <v>622</v>
      </c>
      <c r="B84" s="128" t="s">
        <v>626</v>
      </c>
      <c r="C84" s="164" t="s">
        <v>417</v>
      </c>
      <c r="D84" s="130" t="s">
        <v>74</v>
      </c>
      <c r="E84" s="165">
        <v>20</v>
      </c>
      <c r="F84" s="34">
        <v>41.64</v>
      </c>
      <c r="G84" s="186">
        <f t="shared" si="0"/>
        <v>832.8</v>
      </c>
      <c r="H84" s="336"/>
      <c r="I84" s="189"/>
    </row>
    <row r="85" spans="1:9" s="25" customFormat="1" ht="28.2" thickBot="1" x14ac:dyDescent="0.3">
      <c r="A85" s="16" t="s">
        <v>622</v>
      </c>
      <c r="B85" s="128" t="s">
        <v>627</v>
      </c>
      <c r="C85" s="152" t="s">
        <v>418</v>
      </c>
      <c r="D85" s="130" t="s">
        <v>74</v>
      </c>
      <c r="E85" s="165">
        <v>4</v>
      </c>
      <c r="F85" s="34">
        <v>41.64</v>
      </c>
      <c r="G85" s="186">
        <f t="shared" si="0"/>
        <v>166.56</v>
      </c>
      <c r="H85" s="336"/>
      <c r="I85" s="189"/>
    </row>
    <row r="86" spans="1:9" s="25" customFormat="1" ht="27.6" x14ac:dyDescent="0.25">
      <c r="A86" s="16" t="s">
        <v>622</v>
      </c>
      <c r="B86" s="128" t="s">
        <v>628</v>
      </c>
      <c r="C86" s="217" t="s">
        <v>629</v>
      </c>
      <c r="D86" s="142" t="s">
        <v>133</v>
      </c>
      <c r="E86" s="165">
        <v>240</v>
      </c>
      <c r="F86" s="34">
        <v>14.6</v>
      </c>
      <c r="G86" s="186">
        <f t="shared" si="0"/>
        <v>3504</v>
      </c>
      <c r="H86" s="336"/>
      <c r="I86" s="189"/>
    </row>
    <row r="87" spans="1:9" s="25" customFormat="1" ht="27.6" x14ac:dyDescent="0.25">
      <c r="A87" s="16" t="s">
        <v>622</v>
      </c>
      <c r="B87" s="128" t="s">
        <v>630</v>
      </c>
      <c r="C87" s="217" t="s">
        <v>631</v>
      </c>
      <c r="D87" s="142" t="s">
        <v>133</v>
      </c>
      <c r="E87" s="165">
        <v>32</v>
      </c>
      <c r="F87" s="34">
        <v>20.350000000000001</v>
      </c>
      <c r="G87" s="186">
        <f t="shared" si="0"/>
        <v>651.20000000000005</v>
      </c>
      <c r="H87" s="336"/>
      <c r="I87" s="189"/>
    </row>
    <row r="88" spans="1:9" s="25" customFormat="1" ht="27.6" x14ac:dyDescent="0.25">
      <c r="A88" s="16" t="s">
        <v>622</v>
      </c>
      <c r="B88" s="128" t="s">
        <v>632</v>
      </c>
      <c r="C88" s="164" t="s">
        <v>420</v>
      </c>
      <c r="D88" s="130" t="s">
        <v>74</v>
      </c>
      <c r="E88" s="165">
        <v>108</v>
      </c>
      <c r="F88" s="34">
        <v>12.77</v>
      </c>
      <c r="G88" s="186">
        <f t="shared" si="0"/>
        <v>1379.16</v>
      </c>
      <c r="H88" s="336"/>
      <c r="I88" s="189"/>
    </row>
    <row r="89" spans="1:9" s="25" customFormat="1" ht="27.6" x14ac:dyDescent="0.25">
      <c r="A89" s="16" t="s">
        <v>622</v>
      </c>
      <c r="B89" s="128" t="s">
        <v>633</v>
      </c>
      <c r="C89" s="164" t="s">
        <v>416</v>
      </c>
      <c r="D89" s="130" t="s">
        <v>74</v>
      </c>
      <c r="E89" s="165">
        <v>108</v>
      </c>
      <c r="F89" s="34">
        <v>5.52</v>
      </c>
      <c r="G89" s="186">
        <f t="shared" si="0"/>
        <v>596.16</v>
      </c>
      <c r="H89" s="336"/>
      <c r="I89" s="189"/>
    </row>
    <row r="90" spans="1:9" s="25" customFormat="1" ht="28.2" thickBot="1" x14ac:dyDescent="0.3">
      <c r="A90" s="16" t="s">
        <v>622</v>
      </c>
      <c r="B90" s="128" t="s">
        <v>634</v>
      </c>
      <c r="C90" s="152" t="s">
        <v>421</v>
      </c>
      <c r="D90" s="130" t="s">
        <v>74</v>
      </c>
      <c r="E90" s="165">
        <v>108</v>
      </c>
      <c r="F90" s="34">
        <v>35.49</v>
      </c>
      <c r="G90" s="186">
        <f t="shared" si="0"/>
        <v>3832.92</v>
      </c>
      <c r="H90" s="336"/>
      <c r="I90" s="189"/>
    </row>
    <row r="91" spans="1:9" s="25" customFormat="1" ht="27.6" x14ac:dyDescent="0.25">
      <c r="A91" s="16" t="s">
        <v>237</v>
      </c>
      <c r="B91" s="128" t="s">
        <v>635</v>
      </c>
      <c r="C91" s="217" t="s">
        <v>567</v>
      </c>
      <c r="D91" s="142" t="s">
        <v>133</v>
      </c>
      <c r="E91" s="165">
        <v>3348</v>
      </c>
      <c r="F91" s="34">
        <v>14.6</v>
      </c>
      <c r="G91" s="186">
        <f t="shared" si="0"/>
        <v>48880.800000000003</v>
      </c>
      <c r="H91" s="336"/>
      <c r="I91" s="189"/>
    </row>
    <row r="92" spans="1:9" s="25" customFormat="1" ht="27.6" x14ac:dyDescent="0.25">
      <c r="A92" s="16" t="s">
        <v>237</v>
      </c>
      <c r="B92" s="128" t="s">
        <v>636</v>
      </c>
      <c r="C92" s="164" t="s">
        <v>242</v>
      </c>
      <c r="D92" s="130" t="s">
        <v>74</v>
      </c>
      <c r="E92" s="165">
        <v>5124</v>
      </c>
      <c r="F92" s="34">
        <v>11.51</v>
      </c>
      <c r="G92" s="186">
        <f t="shared" si="0"/>
        <v>58977.24</v>
      </c>
      <c r="H92" s="336"/>
      <c r="I92" s="189"/>
    </row>
    <row r="93" spans="1:9" s="25" customFormat="1" ht="27.6" x14ac:dyDescent="0.25">
      <c r="A93" s="16" t="s">
        <v>237</v>
      </c>
      <c r="B93" s="128" t="s">
        <v>637</v>
      </c>
      <c r="C93" s="164" t="s">
        <v>244</v>
      </c>
      <c r="D93" s="130" t="s">
        <v>74</v>
      </c>
      <c r="E93" s="165">
        <v>4718</v>
      </c>
      <c r="F93" s="34">
        <v>15.14</v>
      </c>
      <c r="G93" s="186">
        <f t="shared" si="0"/>
        <v>71430.52</v>
      </c>
      <c r="H93" s="336"/>
      <c r="I93" s="189"/>
    </row>
    <row r="94" spans="1:9" s="25" customFormat="1" ht="27.6" x14ac:dyDescent="0.25">
      <c r="A94" s="16" t="s">
        <v>237</v>
      </c>
      <c r="B94" s="128" t="s">
        <v>638</v>
      </c>
      <c r="C94" s="164" t="s">
        <v>932</v>
      </c>
      <c r="D94" s="167" t="s">
        <v>74</v>
      </c>
      <c r="E94" s="165">
        <v>4697</v>
      </c>
      <c r="F94" s="34">
        <v>0.34</v>
      </c>
      <c r="G94" s="186">
        <f t="shared" si="0"/>
        <v>1596.98</v>
      </c>
      <c r="H94" s="336"/>
      <c r="I94" s="189"/>
    </row>
    <row r="95" spans="1:9" s="25" customFormat="1" ht="27.6" x14ac:dyDescent="0.25">
      <c r="A95" s="16" t="s">
        <v>237</v>
      </c>
      <c r="B95" s="128" t="s">
        <v>639</v>
      </c>
      <c r="C95" s="164" t="s">
        <v>247</v>
      </c>
      <c r="D95" s="130" t="s">
        <v>74</v>
      </c>
      <c r="E95" s="165">
        <v>4684</v>
      </c>
      <c r="F95" s="34">
        <v>13.66</v>
      </c>
      <c r="G95" s="186">
        <f t="shared" si="0"/>
        <v>63983.44</v>
      </c>
      <c r="H95" s="336"/>
      <c r="I95" s="189"/>
    </row>
    <row r="96" spans="1:9" s="25" customFormat="1" ht="27.6" x14ac:dyDescent="0.25">
      <c r="A96" s="16" t="s">
        <v>237</v>
      </c>
      <c r="B96" s="128" t="s">
        <v>640</v>
      </c>
      <c r="C96" s="164" t="s">
        <v>933</v>
      </c>
      <c r="D96" s="130" t="s">
        <v>74</v>
      </c>
      <c r="E96" s="165">
        <v>4670</v>
      </c>
      <c r="F96" s="34">
        <v>0.28000000000000003</v>
      </c>
      <c r="G96" s="186">
        <f t="shared" si="0"/>
        <v>1307.5999999999999</v>
      </c>
      <c r="H96" s="336"/>
      <c r="I96" s="189"/>
    </row>
    <row r="97" spans="1:9" s="25" customFormat="1" ht="27.6" x14ac:dyDescent="0.25">
      <c r="A97" s="16" t="s">
        <v>237</v>
      </c>
      <c r="B97" s="128" t="s">
        <v>641</v>
      </c>
      <c r="C97" s="164" t="s">
        <v>250</v>
      </c>
      <c r="D97" s="130" t="s">
        <v>74</v>
      </c>
      <c r="E97" s="165">
        <v>4664</v>
      </c>
      <c r="F97" s="34">
        <v>10.74</v>
      </c>
      <c r="G97" s="186">
        <f t="shared" si="0"/>
        <v>50091.360000000001</v>
      </c>
      <c r="H97" s="336"/>
      <c r="I97" s="189"/>
    </row>
    <row r="98" spans="1:9" s="25" customFormat="1" ht="28.2" thickBot="1" x14ac:dyDescent="0.3">
      <c r="A98" s="16" t="s">
        <v>237</v>
      </c>
      <c r="B98" s="128" t="s">
        <v>642</v>
      </c>
      <c r="C98" s="152" t="s">
        <v>252</v>
      </c>
      <c r="D98" s="130" t="s">
        <v>74</v>
      </c>
      <c r="E98" s="165">
        <v>4650</v>
      </c>
      <c r="F98" s="34">
        <v>0.22</v>
      </c>
      <c r="G98" s="186">
        <f t="shared" si="0"/>
        <v>1023</v>
      </c>
      <c r="H98" s="336"/>
      <c r="I98" s="189"/>
    </row>
    <row r="99" spans="1:9" s="25" customFormat="1" ht="27.6" x14ac:dyDescent="0.25">
      <c r="A99" s="16" t="s">
        <v>237</v>
      </c>
      <c r="B99" s="128" t="s">
        <v>643</v>
      </c>
      <c r="C99" s="217" t="s">
        <v>644</v>
      </c>
      <c r="D99" s="142" t="s">
        <v>133</v>
      </c>
      <c r="E99" s="165">
        <v>1071</v>
      </c>
      <c r="F99" s="34">
        <v>19</v>
      </c>
      <c r="G99" s="186">
        <f t="shared" si="0"/>
        <v>20349</v>
      </c>
      <c r="H99" s="336"/>
      <c r="I99" s="189"/>
    </row>
    <row r="100" spans="1:9" s="25" customFormat="1" ht="27.6" x14ac:dyDescent="0.25">
      <c r="A100" s="16" t="s">
        <v>237</v>
      </c>
      <c r="B100" s="128" t="s">
        <v>645</v>
      </c>
      <c r="C100" s="164" t="s">
        <v>242</v>
      </c>
      <c r="D100" s="130" t="s">
        <v>74</v>
      </c>
      <c r="E100" s="165">
        <v>1530</v>
      </c>
      <c r="F100" s="34">
        <v>11.51</v>
      </c>
      <c r="G100" s="186">
        <f t="shared" si="0"/>
        <v>17610.3</v>
      </c>
      <c r="H100" s="336"/>
      <c r="I100" s="189"/>
    </row>
    <row r="101" spans="1:9" s="25" customFormat="1" ht="27.6" x14ac:dyDescent="0.25">
      <c r="A101" s="16" t="s">
        <v>237</v>
      </c>
      <c r="B101" s="128" t="s">
        <v>646</v>
      </c>
      <c r="C101" s="164" t="s">
        <v>647</v>
      </c>
      <c r="D101" s="130" t="s">
        <v>74</v>
      </c>
      <c r="E101" s="165">
        <v>1275</v>
      </c>
      <c r="F101" s="34">
        <v>20.72</v>
      </c>
      <c r="G101" s="186">
        <f t="shared" si="0"/>
        <v>26418</v>
      </c>
      <c r="H101" s="336"/>
      <c r="I101" s="189"/>
    </row>
    <row r="102" spans="1:9" s="25" customFormat="1" ht="27.6" x14ac:dyDescent="0.25">
      <c r="A102" s="16" t="s">
        <v>237</v>
      </c>
      <c r="B102" s="128" t="s">
        <v>648</v>
      </c>
      <c r="C102" s="164" t="s">
        <v>932</v>
      </c>
      <c r="D102" s="167" t="s">
        <v>74</v>
      </c>
      <c r="E102" s="165">
        <v>1275</v>
      </c>
      <c r="F102" s="34">
        <v>0.34</v>
      </c>
      <c r="G102" s="186">
        <f t="shared" si="0"/>
        <v>433.5</v>
      </c>
      <c r="H102" s="336"/>
      <c r="I102" s="189"/>
    </row>
    <row r="103" spans="1:9" s="25" customFormat="1" ht="27.6" x14ac:dyDescent="0.25">
      <c r="A103" s="16" t="s">
        <v>237</v>
      </c>
      <c r="B103" s="128" t="s">
        <v>649</v>
      </c>
      <c r="C103" s="164" t="s">
        <v>247</v>
      </c>
      <c r="D103" s="130" t="s">
        <v>74</v>
      </c>
      <c r="E103" s="165">
        <v>1275</v>
      </c>
      <c r="F103" s="34">
        <v>13.66</v>
      </c>
      <c r="G103" s="186">
        <f t="shared" si="0"/>
        <v>17416.5</v>
      </c>
      <c r="H103" s="336"/>
      <c r="I103" s="189"/>
    </row>
    <row r="104" spans="1:9" s="25" customFormat="1" ht="27.6" x14ac:dyDescent="0.25">
      <c r="A104" s="16" t="s">
        <v>237</v>
      </c>
      <c r="B104" s="128" t="s">
        <v>650</v>
      </c>
      <c r="C104" s="164" t="s">
        <v>933</v>
      </c>
      <c r="D104" s="130" t="s">
        <v>74</v>
      </c>
      <c r="E104" s="165">
        <v>1275</v>
      </c>
      <c r="F104" s="34">
        <v>0.28000000000000003</v>
      </c>
      <c r="G104" s="186">
        <f t="shared" si="0"/>
        <v>357</v>
      </c>
      <c r="H104" s="336"/>
      <c r="I104" s="189"/>
    </row>
    <row r="105" spans="1:9" s="25" customFormat="1" ht="27.6" x14ac:dyDescent="0.25">
      <c r="A105" s="16" t="s">
        <v>237</v>
      </c>
      <c r="B105" s="128" t="s">
        <v>651</v>
      </c>
      <c r="C105" s="164" t="s">
        <v>250</v>
      </c>
      <c r="D105" s="130" t="s">
        <v>74</v>
      </c>
      <c r="E105" s="165">
        <v>1275</v>
      </c>
      <c r="F105" s="34">
        <v>10.74</v>
      </c>
      <c r="G105" s="186">
        <f t="shared" si="0"/>
        <v>13693.5</v>
      </c>
      <c r="H105" s="336"/>
      <c r="I105" s="189"/>
    </row>
    <row r="106" spans="1:9" s="25" customFormat="1" ht="28.2" thickBot="1" x14ac:dyDescent="0.3">
      <c r="A106" s="16" t="s">
        <v>237</v>
      </c>
      <c r="B106" s="128" t="s">
        <v>652</v>
      </c>
      <c r="C106" s="152" t="s">
        <v>252</v>
      </c>
      <c r="D106" s="130" t="s">
        <v>74</v>
      </c>
      <c r="E106" s="165">
        <v>1275</v>
      </c>
      <c r="F106" s="34">
        <v>0.22</v>
      </c>
      <c r="G106" s="186">
        <f t="shared" si="0"/>
        <v>280.5</v>
      </c>
      <c r="H106" s="336"/>
      <c r="I106" s="189"/>
    </row>
    <row r="107" spans="1:9" s="25" customFormat="1" ht="27.6" x14ac:dyDescent="0.25">
      <c r="A107" s="16" t="s">
        <v>237</v>
      </c>
      <c r="B107" s="128" t="s">
        <v>653</v>
      </c>
      <c r="C107" s="217" t="s">
        <v>654</v>
      </c>
      <c r="D107" s="142" t="s">
        <v>133</v>
      </c>
      <c r="E107" s="165">
        <v>284</v>
      </c>
      <c r="F107" s="34">
        <v>19</v>
      </c>
      <c r="G107" s="186">
        <f t="shared" si="0"/>
        <v>5396</v>
      </c>
      <c r="H107" s="336"/>
      <c r="I107" s="189"/>
    </row>
    <row r="108" spans="1:9" s="25" customFormat="1" ht="27.6" x14ac:dyDescent="0.25">
      <c r="A108" s="16" t="s">
        <v>237</v>
      </c>
      <c r="B108" s="128" t="s">
        <v>655</v>
      </c>
      <c r="C108" s="164" t="s">
        <v>656</v>
      </c>
      <c r="D108" s="167" t="s">
        <v>74</v>
      </c>
      <c r="E108" s="165">
        <v>210</v>
      </c>
      <c r="F108" s="34">
        <v>127.85</v>
      </c>
      <c r="G108" s="186">
        <f t="shared" si="0"/>
        <v>26848.5</v>
      </c>
      <c r="H108" s="336"/>
      <c r="I108" s="189"/>
    </row>
    <row r="109" spans="1:9" s="25" customFormat="1" ht="27.6" x14ac:dyDescent="0.25">
      <c r="A109" s="16" t="s">
        <v>237</v>
      </c>
      <c r="B109" s="128" t="s">
        <v>657</v>
      </c>
      <c r="C109" s="164" t="s">
        <v>658</v>
      </c>
      <c r="D109" s="167" t="s">
        <v>74</v>
      </c>
      <c r="E109" s="165">
        <v>210</v>
      </c>
      <c r="F109" s="34">
        <v>15.35</v>
      </c>
      <c r="G109" s="186">
        <f t="shared" si="0"/>
        <v>3223.5</v>
      </c>
      <c r="H109" s="336"/>
      <c r="I109" s="189"/>
    </row>
    <row r="110" spans="1:9" s="25" customFormat="1" ht="28.2" thickBot="1" x14ac:dyDescent="0.3">
      <c r="A110" s="16" t="s">
        <v>237</v>
      </c>
      <c r="B110" s="157" t="s">
        <v>659</v>
      </c>
      <c r="C110" s="152" t="s">
        <v>660</v>
      </c>
      <c r="D110" s="158" t="s">
        <v>74</v>
      </c>
      <c r="E110" s="131">
        <v>210</v>
      </c>
      <c r="F110" s="32">
        <v>104.02</v>
      </c>
      <c r="G110" s="186">
        <f t="shared" si="0"/>
        <v>21844.2</v>
      </c>
      <c r="H110" s="336"/>
      <c r="I110" s="189"/>
    </row>
    <row r="111" spans="1:9" s="25" customFormat="1" ht="28.2" thickBot="1" x14ac:dyDescent="0.3">
      <c r="A111" s="168" t="s">
        <v>237</v>
      </c>
      <c r="B111" s="169" t="s">
        <v>661</v>
      </c>
      <c r="C111" s="170" t="s">
        <v>254</v>
      </c>
      <c r="D111" s="153" t="s">
        <v>133</v>
      </c>
      <c r="E111" s="138">
        <v>880</v>
      </c>
      <c r="F111" s="35">
        <v>14.6</v>
      </c>
      <c r="G111" s="197">
        <f t="shared" si="0"/>
        <v>12848</v>
      </c>
      <c r="H111" s="336"/>
      <c r="I111" s="189"/>
    </row>
    <row r="112" spans="1:9" s="25" customFormat="1" ht="30" customHeight="1" x14ac:dyDescent="0.25">
      <c r="A112" s="14" t="s">
        <v>662</v>
      </c>
      <c r="B112" s="124" t="s">
        <v>238</v>
      </c>
      <c r="C112" s="163" t="s">
        <v>429</v>
      </c>
      <c r="D112" s="140" t="s">
        <v>133</v>
      </c>
      <c r="E112" s="127">
        <v>671</v>
      </c>
      <c r="F112" s="31">
        <v>0</v>
      </c>
      <c r="G112" s="185">
        <f t="shared" si="0"/>
        <v>0</v>
      </c>
      <c r="H112" s="336"/>
      <c r="I112" s="189"/>
    </row>
    <row r="113" spans="1:9" s="25" customFormat="1" ht="30" customHeight="1" x14ac:dyDescent="0.25">
      <c r="A113" s="16" t="s">
        <v>662</v>
      </c>
      <c r="B113" s="128" t="s">
        <v>241</v>
      </c>
      <c r="C113" s="164" t="s">
        <v>242</v>
      </c>
      <c r="D113" s="130" t="s">
        <v>74</v>
      </c>
      <c r="E113" s="165">
        <v>559</v>
      </c>
      <c r="F113" s="34">
        <v>0</v>
      </c>
      <c r="G113" s="186">
        <f t="shared" si="0"/>
        <v>0</v>
      </c>
      <c r="H113" s="336"/>
      <c r="I113" s="189"/>
    </row>
    <row r="114" spans="1:9" s="25" customFormat="1" ht="30" customHeight="1" x14ac:dyDescent="0.25">
      <c r="A114" s="16" t="s">
        <v>662</v>
      </c>
      <c r="B114" s="128" t="s">
        <v>243</v>
      </c>
      <c r="C114" s="164" t="s">
        <v>415</v>
      </c>
      <c r="D114" s="130" t="s">
        <v>74</v>
      </c>
      <c r="E114" s="165">
        <v>425</v>
      </c>
      <c r="F114" s="34">
        <v>0</v>
      </c>
      <c r="G114" s="186">
        <f t="shared" si="0"/>
        <v>0</v>
      </c>
      <c r="H114" s="336"/>
      <c r="I114" s="189"/>
    </row>
    <row r="115" spans="1:9" s="25" customFormat="1" ht="30" customHeight="1" x14ac:dyDescent="0.25">
      <c r="A115" s="16" t="s">
        <v>662</v>
      </c>
      <c r="B115" s="128" t="s">
        <v>245</v>
      </c>
      <c r="C115" s="164" t="s">
        <v>416</v>
      </c>
      <c r="D115" s="130" t="s">
        <v>74</v>
      </c>
      <c r="E115" s="165">
        <v>15</v>
      </c>
      <c r="F115" s="34">
        <v>0</v>
      </c>
      <c r="G115" s="186">
        <f t="shared" si="0"/>
        <v>0</v>
      </c>
      <c r="H115" s="336"/>
      <c r="I115" s="189"/>
    </row>
    <row r="116" spans="1:9" s="25" customFormat="1" ht="30" customHeight="1" x14ac:dyDescent="0.25">
      <c r="A116" s="16" t="s">
        <v>662</v>
      </c>
      <c r="B116" s="128" t="s">
        <v>246</v>
      </c>
      <c r="C116" s="164" t="s">
        <v>417</v>
      </c>
      <c r="D116" s="130" t="s">
        <v>74</v>
      </c>
      <c r="E116" s="165">
        <v>11</v>
      </c>
      <c r="F116" s="34">
        <v>0</v>
      </c>
      <c r="G116" s="186">
        <f t="shared" si="0"/>
        <v>0</v>
      </c>
      <c r="H116" s="336"/>
      <c r="I116" s="189"/>
    </row>
    <row r="117" spans="1:9" s="25" customFormat="1" ht="30" customHeight="1" thickBot="1" x14ac:dyDescent="0.3">
      <c r="A117" s="16" t="s">
        <v>662</v>
      </c>
      <c r="B117" s="128" t="s">
        <v>248</v>
      </c>
      <c r="C117" s="152" t="s">
        <v>418</v>
      </c>
      <c r="D117" s="130" t="s">
        <v>74</v>
      </c>
      <c r="E117" s="165">
        <v>4</v>
      </c>
      <c r="F117" s="34">
        <v>0</v>
      </c>
      <c r="G117" s="186">
        <f t="shared" si="0"/>
        <v>0</v>
      </c>
      <c r="H117" s="336"/>
      <c r="I117" s="189"/>
    </row>
    <row r="118" spans="1:9" s="25" customFormat="1" ht="30" customHeight="1" x14ac:dyDescent="0.25">
      <c r="A118" s="16" t="s">
        <v>662</v>
      </c>
      <c r="B118" s="128" t="s">
        <v>249</v>
      </c>
      <c r="C118" s="217" t="s">
        <v>430</v>
      </c>
      <c r="D118" s="142" t="s">
        <v>133</v>
      </c>
      <c r="E118" s="165">
        <v>158</v>
      </c>
      <c r="F118" s="34">
        <v>0</v>
      </c>
      <c r="G118" s="186">
        <f t="shared" si="0"/>
        <v>0</v>
      </c>
      <c r="H118" s="336"/>
      <c r="I118" s="189"/>
    </row>
    <row r="119" spans="1:9" s="25" customFormat="1" ht="30" customHeight="1" x14ac:dyDescent="0.25">
      <c r="A119" s="16" t="s">
        <v>662</v>
      </c>
      <c r="B119" s="128" t="s">
        <v>251</v>
      </c>
      <c r="C119" s="164" t="s">
        <v>420</v>
      </c>
      <c r="D119" s="130" t="s">
        <v>74</v>
      </c>
      <c r="E119" s="165">
        <v>180</v>
      </c>
      <c r="F119" s="34">
        <v>0</v>
      </c>
      <c r="G119" s="186">
        <f t="shared" si="0"/>
        <v>0</v>
      </c>
      <c r="H119" s="336"/>
      <c r="I119" s="189"/>
    </row>
    <row r="120" spans="1:9" s="25" customFormat="1" ht="30" customHeight="1" x14ac:dyDescent="0.25">
      <c r="A120" s="16" t="s">
        <v>662</v>
      </c>
      <c r="B120" s="128" t="s">
        <v>253</v>
      </c>
      <c r="C120" s="164" t="s">
        <v>416</v>
      </c>
      <c r="D120" s="130" t="s">
        <v>74</v>
      </c>
      <c r="E120" s="165">
        <v>180</v>
      </c>
      <c r="F120" s="34">
        <v>0</v>
      </c>
      <c r="G120" s="186">
        <f t="shared" si="0"/>
        <v>0</v>
      </c>
      <c r="H120" s="336"/>
      <c r="I120" s="189"/>
    </row>
    <row r="121" spans="1:9" s="25" customFormat="1" ht="30" customHeight="1" thickBot="1" x14ac:dyDescent="0.3">
      <c r="A121" s="16" t="s">
        <v>662</v>
      </c>
      <c r="B121" s="128" t="s">
        <v>437</v>
      </c>
      <c r="C121" s="152" t="s">
        <v>421</v>
      </c>
      <c r="D121" s="130" t="s">
        <v>74</v>
      </c>
      <c r="E121" s="165">
        <v>180</v>
      </c>
      <c r="F121" s="34">
        <v>0</v>
      </c>
      <c r="G121" s="186">
        <f t="shared" si="0"/>
        <v>0</v>
      </c>
      <c r="H121" s="336"/>
      <c r="I121" s="189"/>
    </row>
    <row r="122" spans="1:9" s="25" customFormat="1" ht="30" customHeight="1" x14ac:dyDescent="0.25">
      <c r="A122" s="16" t="s">
        <v>662</v>
      </c>
      <c r="B122" s="128" t="s">
        <v>438</v>
      </c>
      <c r="C122" s="217" t="s">
        <v>431</v>
      </c>
      <c r="D122" s="142" t="s">
        <v>133</v>
      </c>
      <c r="E122" s="165">
        <v>215</v>
      </c>
      <c r="F122" s="34">
        <v>0</v>
      </c>
      <c r="G122" s="186">
        <f t="shared" si="0"/>
        <v>0</v>
      </c>
      <c r="H122" s="336"/>
      <c r="I122" s="189"/>
    </row>
    <row r="123" spans="1:9" s="25" customFormat="1" ht="30" customHeight="1" x14ac:dyDescent="0.25">
      <c r="A123" s="16" t="s">
        <v>662</v>
      </c>
      <c r="B123" s="128" t="s">
        <v>623</v>
      </c>
      <c r="C123" s="164" t="s">
        <v>420</v>
      </c>
      <c r="D123" s="130" t="s">
        <v>74</v>
      </c>
      <c r="E123" s="165">
        <v>130</v>
      </c>
      <c r="F123" s="34">
        <v>0</v>
      </c>
      <c r="G123" s="186">
        <f t="shared" si="0"/>
        <v>0</v>
      </c>
      <c r="H123" s="336"/>
      <c r="I123" s="189"/>
    </row>
    <row r="124" spans="1:9" s="25" customFormat="1" ht="30" customHeight="1" x14ac:dyDescent="0.25">
      <c r="A124" s="16" t="s">
        <v>662</v>
      </c>
      <c r="B124" s="128" t="s">
        <v>624</v>
      </c>
      <c r="C124" s="164" t="s">
        <v>416</v>
      </c>
      <c r="D124" s="130" t="s">
        <v>74</v>
      </c>
      <c r="E124" s="165">
        <v>130</v>
      </c>
      <c r="F124" s="34">
        <v>0</v>
      </c>
      <c r="G124" s="186">
        <f t="shared" si="0"/>
        <v>0</v>
      </c>
      <c r="H124" s="336"/>
      <c r="I124" s="189"/>
    </row>
    <row r="125" spans="1:9" s="25" customFormat="1" ht="30" customHeight="1" x14ac:dyDescent="0.25">
      <c r="A125" s="16" t="s">
        <v>662</v>
      </c>
      <c r="B125" s="128" t="s">
        <v>625</v>
      </c>
      <c r="C125" s="164" t="s">
        <v>423</v>
      </c>
      <c r="D125" s="130" t="s">
        <v>74</v>
      </c>
      <c r="E125" s="165">
        <v>106</v>
      </c>
      <c r="F125" s="34">
        <v>0</v>
      </c>
      <c r="G125" s="186">
        <f t="shared" si="0"/>
        <v>0</v>
      </c>
      <c r="H125" s="336"/>
      <c r="I125" s="189"/>
    </row>
    <row r="126" spans="1:9" s="25" customFormat="1" ht="30" customHeight="1" x14ac:dyDescent="0.25">
      <c r="A126" s="16" t="s">
        <v>662</v>
      </c>
      <c r="B126" s="128" t="s">
        <v>626</v>
      </c>
      <c r="C126" s="164" t="s">
        <v>417</v>
      </c>
      <c r="D126" s="130" t="s">
        <v>74</v>
      </c>
      <c r="E126" s="165">
        <v>20</v>
      </c>
      <c r="F126" s="34">
        <v>0</v>
      </c>
      <c r="G126" s="186">
        <f t="shared" si="0"/>
        <v>0</v>
      </c>
      <c r="H126" s="336"/>
      <c r="I126" s="189"/>
    </row>
    <row r="127" spans="1:9" s="25" customFormat="1" ht="30" customHeight="1" thickBot="1" x14ac:dyDescent="0.3">
      <c r="A127" s="16" t="s">
        <v>662</v>
      </c>
      <c r="B127" s="128" t="s">
        <v>627</v>
      </c>
      <c r="C127" s="152" t="s">
        <v>418</v>
      </c>
      <c r="D127" s="130" t="s">
        <v>74</v>
      </c>
      <c r="E127" s="165">
        <v>4</v>
      </c>
      <c r="F127" s="34">
        <v>0</v>
      </c>
      <c r="G127" s="186">
        <f t="shared" si="0"/>
        <v>0</v>
      </c>
      <c r="H127" s="336"/>
      <c r="I127" s="189"/>
    </row>
    <row r="128" spans="1:9" s="25" customFormat="1" ht="30" customHeight="1" x14ac:dyDescent="0.25">
      <c r="A128" s="16" t="s">
        <v>662</v>
      </c>
      <c r="B128" s="128" t="s">
        <v>628</v>
      </c>
      <c r="C128" s="217" t="s">
        <v>629</v>
      </c>
      <c r="D128" s="142" t="s">
        <v>133</v>
      </c>
      <c r="E128" s="165">
        <v>240</v>
      </c>
      <c r="F128" s="34">
        <v>0</v>
      </c>
      <c r="G128" s="186">
        <f t="shared" si="0"/>
        <v>0</v>
      </c>
      <c r="H128" s="336"/>
      <c r="I128" s="189"/>
    </row>
    <row r="129" spans="1:9" s="25" customFormat="1" ht="30" customHeight="1" x14ac:dyDescent="0.25">
      <c r="A129" s="16" t="s">
        <v>662</v>
      </c>
      <c r="B129" s="128" t="s">
        <v>630</v>
      </c>
      <c r="C129" s="164" t="s">
        <v>663</v>
      </c>
      <c r="D129" s="142" t="s">
        <v>133</v>
      </c>
      <c r="E129" s="165">
        <v>32</v>
      </c>
      <c r="F129" s="34">
        <v>0</v>
      </c>
      <c r="G129" s="186">
        <f t="shared" si="0"/>
        <v>0</v>
      </c>
      <c r="H129" s="336"/>
      <c r="I129" s="189"/>
    </row>
    <row r="130" spans="1:9" s="25" customFormat="1" ht="30" customHeight="1" x14ac:dyDescent="0.25">
      <c r="A130" s="16" t="s">
        <v>662</v>
      </c>
      <c r="B130" s="128" t="s">
        <v>632</v>
      </c>
      <c r="C130" s="164" t="s">
        <v>420</v>
      </c>
      <c r="D130" s="130" t="s">
        <v>74</v>
      </c>
      <c r="E130" s="165">
        <v>108</v>
      </c>
      <c r="F130" s="34">
        <v>0</v>
      </c>
      <c r="G130" s="186">
        <f t="shared" si="0"/>
        <v>0</v>
      </c>
      <c r="H130" s="336"/>
      <c r="I130" s="189"/>
    </row>
    <row r="131" spans="1:9" s="25" customFormat="1" ht="30" customHeight="1" x14ac:dyDescent="0.25">
      <c r="A131" s="16" t="s">
        <v>662</v>
      </c>
      <c r="B131" s="128" t="s">
        <v>633</v>
      </c>
      <c r="C131" s="164" t="s">
        <v>416</v>
      </c>
      <c r="D131" s="130" t="s">
        <v>74</v>
      </c>
      <c r="E131" s="165">
        <v>108</v>
      </c>
      <c r="F131" s="34">
        <v>0</v>
      </c>
      <c r="G131" s="186">
        <f t="shared" si="0"/>
        <v>0</v>
      </c>
      <c r="H131" s="336"/>
      <c r="I131" s="189"/>
    </row>
    <row r="132" spans="1:9" s="25" customFormat="1" ht="30" customHeight="1" thickBot="1" x14ac:dyDescent="0.3">
      <c r="A132" s="16" t="s">
        <v>662</v>
      </c>
      <c r="B132" s="128" t="s">
        <v>634</v>
      </c>
      <c r="C132" s="152" t="s">
        <v>421</v>
      </c>
      <c r="D132" s="130" t="s">
        <v>74</v>
      </c>
      <c r="E132" s="165">
        <v>108</v>
      </c>
      <c r="F132" s="34">
        <v>0</v>
      </c>
      <c r="G132" s="186">
        <f t="shared" si="0"/>
        <v>0</v>
      </c>
      <c r="H132" s="336"/>
      <c r="I132" s="189"/>
    </row>
    <row r="133" spans="1:9" s="25" customFormat="1" ht="30" customHeight="1" x14ac:dyDescent="0.25">
      <c r="A133" s="16" t="s">
        <v>255</v>
      </c>
      <c r="B133" s="128" t="s">
        <v>635</v>
      </c>
      <c r="C133" s="217" t="s">
        <v>256</v>
      </c>
      <c r="D133" s="142" t="s">
        <v>133</v>
      </c>
      <c r="E133" s="165">
        <v>2883</v>
      </c>
      <c r="F133" s="34">
        <v>0</v>
      </c>
      <c r="G133" s="186">
        <f t="shared" si="0"/>
        <v>0</v>
      </c>
      <c r="H133" s="336"/>
      <c r="I133" s="189"/>
    </row>
    <row r="134" spans="1:9" s="25" customFormat="1" ht="30" customHeight="1" x14ac:dyDescent="0.25">
      <c r="A134" s="16" t="s">
        <v>255</v>
      </c>
      <c r="B134" s="128" t="s">
        <v>636</v>
      </c>
      <c r="C134" s="164" t="s">
        <v>257</v>
      </c>
      <c r="D134" s="130" t="s">
        <v>74</v>
      </c>
      <c r="E134" s="165">
        <v>5178</v>
      </c>
      <c r="F134" s="34">
        <v>0</v>
      </c>
      <c r="G134" s="186">
        <f t="shared" si="0"/>
        <v>0</v>
      </c>
      <c r="H134" s="336"/>
      <c r="I134" s="189"/>
    </row>
    <row r="135" spans="1:9" s="25" customFormat="1" ht="30" customHeight="1" x14ac:dyDescent="0.25">
      <c r="A135" s="16" t="s">
        <v>255</v>
      </c>
      <c r="B135" s="128" t="s">
        <v>637</v>
      </c>
      <c r="C135" s="164" t="s">
        <v>244</v>
      </c>
      <c r="D135" s="130" t="s">
        <v>74</v>
      </c>
      <c r="E135" s="165">
        <v>4718</v>
      </c>
      <c r="F135" s="34">
        <v>0</v>
      </c>
      <c r="G135" s="186">
        <f t="shared" si="0"/>
        <v>0</v>
      </c>
      <c r="H135" s="336"/>
      <c r="I135" s="189"/>
    </row>
    <row r="136" spans="1:9" s="25" customFormat="1" ht="30" customHeight="1" x14ac:dyDescent="0.25">
      <c r="A136" s="16" t="s">
        <v>255</v>
      </c>
      <c r="B136" s="128" t="s">
        <v>638</v>
      </c>
      <c r="C136" s="166" t="s">
        <v>932</v>
      </c>
      <c r="D136" s="167" t="s">
        <v>74</v>
      </c>
      <c r="E136" s="165">
        <v>4697</v>
      </c>
      <c r="F136" s="34">
        <v>0</v>
      </c>
      <c r="G136" s="186">
        <f t="shared" si="0"/>
        <v>0</v>
      </c>
      <c r="H136" s="336"/>
      <c r="I136" s="189"/>
    </row>
    <row r="137" spans="1:9" s="25" customFormat="1" ht="30" customHeight="1" x14ac:dyDescent="0.25">
      <c r="A137" s="16" t="s">
        <v>255</v>
      </c>
      <c r="B137" s="128" t="s">
        <v>639</v>
      </c>
      <c r="C137" s="164" t="s">
        <v>247</v>
      </c>
      <c r="D137" s="130" t="s">
        <v>74</v>
      </c>
      <c r="E137" s="165">
        <v>4684</v>
      </c>
      <c r="F137" s="34">
        <v>0</v>
      </c>
      <c r="G137" s="186">
        <f t="shared" si="0"/>
        <v>0</v>
      </c>
      <c r="H137" s="336"/>
      <c r="I137" s="189"/>
    </row>
    <row r="138" spans="1:9" s="25" customFormat="1" ht="30" customHeight="1" x14ac:dyDescent="0.25">
      <c r="A138" s="16" t="s">
        <v>255</v>
      </c>
      <c r="B138" s="128" t="s">
        <v>640</v>
      </c>
      <c r="C138" s="166" t="s">
        <v>933</v>
      </c>
      <c r="D138" s="130" t="s">
        <v>74</v>
      </c>
      <c r="E138" s="165">
        <v>4670</v>
      </c>
      <c r="F138" s="34">
        <v>0</v>
      </c>
      <c r="G138" s="186">
        <f t="shared" si="0"/>
        <v>0</v>
      </c>
      <c r="H138" s="336"/>
      <c r="I138" s="189"/>
    </row>
    <row r="139" spans="1:9" s="25" customFormat="1" ht="30" customHeight="1" x14ac:dyDescent="0.25">
      <c r="A139" s="16" t="s">
        <v>255</v>
      </c>
      <c r="B139" s="128" t="s">
        <v>641</v>
      </c>
      <c r="C139" s="164" t="s">
        <v>250</v>
      </c>
      <c r="D139" s="130" t="s">
        <v>74</v>
      </c>
      <c r="E139" s="165">
        <v>4664</v>
      </c>
      <c r="F139" s="34">
        <v>0</v>
      </c>
      <c r="G139" s="186">
        <f t="shared" si="0"/>
        <v>0</v>
      </c>
      <c r="H139" s="336"/>
      <c r="I139" s="189"/>
    </row>
    <row r="140" spans="1:9" s="25" customFormat="1" ht="30" customHeight="1" thickBot="1" x14ac:dyDescent="0.3">
      <c r="A140" s="16" t="s">
        <v>255</v>
      </c>
      <c r="B140" s="128" t="s">
        <v>642</v>
      </c>
      <c r="C140" s="152" t="s">
        <v>252</v>
      </c>
      <c r="D140" s="130" t="s">
        <v>74</v>
      </c>
      <c r="E140" s="165">
        <v>4650</v>
      </c>
      <c r="F140" s="34">
        <v>0</v>
      </c>
      <c r="G140" s="186">
        <f t="shared" si="0"/>
        <v>0</v>
      </c>
      <c r="H140" s="336"/>
      <c r="I140" s="189"/>
    </row>
    <row r="141" spans="1:9" s="25" customFormat="1" ht="30" customHeight="1" x14ac:dyDescent="0.25">
      <c r="A141" s="16" t="s">
        <v>255</v>
      </c>
      <c r="B141" s="128" t="s">
        <v>643</v>
      </c>
      <c r="C141" s="217" t="s">
        <v>664</v>
      </c>
      <c r="D141" s="142" t="s">
        <v>133</v>
      </c>
      <c r="E141" s="165">
        <v>945</v>
      </c>
      <c r="F141" s="34">
        <v>0</v>
      </c>
      <c r="G141" s="186">
        <f t="shared" si="0"/>
        <v>0</v>
      </c>
      <c r="H141" s="336"/>
      <c r="I141" s="189"/>
    </row>
    <row r="142" spans="1:9" s="25" customFormat="1" ht="30" customHeight="1" x14ac:dyDescent="0.25">
      <c r="A142" s="16" t="s">
        <v>255</v>
      </c>
      <c r="B142" s="128" t="s">
        <v>645</v>
      </c>
      <c r="C142" s="164" t="s">
        <v>257</v>
      </c>
      <c r="D142" s="130" t="s">
        <v>74</v>
      </c>
      <c r="E142" s="165">
        <v>1575</v>
      </c>
      <c r="F142" s="34">
        <v>0</v>
      </c>
      <c r="G142" s="186">
        <f t="shared" si="0"/>
        <v>0</v>
      </c>
      <c r="H142" s="336"/>
      <c r="I142" s="189"/>
    </row>
    <row r="143" spans="1:9" s="25" customFormat="1" ht="30" customHeight="1" x14ac:dyDescent="0.25">
      <c r="A143" s="16" t="s">
        <v>255</v>
      </c>
      <c r="B143" s="128" t="s">
        <v>646</v>
      </c>
      <c r="C143" s="164" t="s">
        <v>647</v>
      </c>
      <c r="D143" s="130" t="s">
        <v>74</v>
      </c>
      <c r="E143" s="165">
        <v>1275</v>
      </c>
      <c r="F143" s="34">
        <v>0</v>
      </c>
      <c r="G143" s="186">
        <f t="shared" si="0"/>
        <v>0</v>
      </c>
      <c r="H143" s="336"/>
      <c r="I143" s="189"/>
    </row>
    <row r="144" spans="1:9" s="25" customFormat="1" ht="30" customHeight="1" x14ac:dyDescent="0.25">
      <c r="A144" s="16" t="s">
        <v>255</v>
      </c>
      <c r="B144" s="128" t="s">
        <v>648</v>
      </c>
      <c r="C144" s="166" t="s">
        <v>932</v>
      </c>
      <c r="D144" s="167" t="s">
        <v>74</v>
      </c>
      <c r="E144" s="165">
        <v>1275</v>
      </c>
      <c r="F144" s="34">
        <v>0</v>
      </c>
      <c r="G144" s="186">
        <f t="shared" si="0"/>
        <v>0</v>
      </c>
      <c r="H144" s="336"/>
      <c r="I144" s="189"/>
    </row>
    <row r="145" spans="1:9" s="25" customFormat="1" ht="30" customHeight="1" x14ac:dyDescent="0.25">
      <c r="A145" s="16" t="s">
        <v>255</v>
      </c>
      <c r="B145" s="128" t="s">
        <v>649</v>
      </c>
      <c r="C145" s="164" t="s">
        <v>247</v>
      </c>
      <c r="D145" s="130" t="s">
        <v>74</v>
      </c>
      <c r="E145" s="165">
        <v>1275</v>
      </c>
      <c r="F145" s="34">
        <v>0</v>
      </c>
      <c r="G145" s="186">
        <f t="shared" si="0"/>
        <v>0</v>
      </c>
      <c r="H145" s="336"/>
      <c r="I145" s="189"/>
    </row>
    <row r="146" spans="1:9" s="25" customFormat="1" ht="30" customHeight="1" x14ac:dyDescent="0.25">
      <c r="A146" s="16" t="s">
        <v>255</v>
      </c>
      <c r="B146" s="128" t="s">
        <v>650</v>
      </c>
      <c r="C146" s="166" t="s">
        <v>933</v>
      </c>
      <c r="D146" s="130" t="s">
        <v>74</v>
      </c>
      <c r="E146" s="165">
        <v>1275</v>
      </c>
      <c r="F146" s="34">
        <v>0</v>
      </c>
      <c r="G146" s="186">
        <f t="shared" si="0"/>
        <v>0</v>
      </c>
      <c r="H146" s="336"/>
      <c r="I146" s="189"/>
    </row>
    <row r="147" spans="1:9" s="25" customFormat="1" ht="30" customHeight="1" x14ac:dyDescent="0.25">
      <c r="A147" s="16" t="s">
        <v>255</v>
      </c>
      <c r="B147" s="128" t="s">
        <v>651</v>
      </c>
      <c r="C147" s="164" t="s">
        <v>250</v>
      </c>
      <c r="D147" s="130" t="s">
        <v>74</v>
      </c>
      <c r="E147" s="165">
        <v>1275</v>
      </c>
      <c r="F147" s="34">
        <v>0</v>
      </c>
      <c r="G147" s="186">
        <f t="shared" si="0"/>
        <v>0</v>
      </c>
      <c r="H147" s="336"/>
      <c r="I147" s="189"/>
    </row>
    <row r="148" spans="1:9" s="25" customFormat="1" ht="30" customHeight="1" thickBot="1" x14ac:dyDescent="0.3">
      <c r="A148" s="16" t="s">
        <v>255</v>
      </c>
      <c r="B148" s="128" t="s">
        <v>652</v>
      </c>
      <c r="C148" s="152" t="s">
        <v>252</v>
      </c>
      <c r="D148" s="130" t="s">
        <v>74</v>
      </c>
      <c r="E148" s="165">
        <v>1275</v>
      </c>
      <c r="F148" s="34">
        <v>0</v>
      </c>
      <c r="G148" s="186">
        <f t="shared" si="0"/>
        <v>0</v>
      </c>
      <c r="H148" s="336"/>
      <c r="I148" s="189"/>
    </row>
    <row r="149" spans="1:9" s="25" customFormat="1" ht="30" customHeight="1" x14ac:dyDescent="0.25">
      <c r="A149" s="16" t="s">
        <v>255</v>
      </c>
      <c r="B149" s="128" t="s">
        <v>653</v>
      </c>
      <c r="C149" s="217" t="s">
        <v>665</v>
      </c>
      <c r="D149" s="142" t="s">
        <v>133</v>
      </c>
      <c r="E149" s="165">
        <v>284</v>
      </c>
      <c r="F149" s="34">
        <v>0</v>
      </c>
      <c r="G149" s="186">
        <f t="shared" si="0"/>
        <v>0</v>
      </c>
      <c r="H149" s="336"/>
      <c r="I149" s="189"/>
    </row>
    <row r="150" spans="1:9" s="25" customFormat="1" ht="30" customHeight="1" x14ac:dyDescent="0.25">
      <c r="A150" s="16" t="s">
        <v>255</v>
      </c>
      <c r="B150" s="128" t="s">
        <v>655</v>
      </c>
      <c r="C150" s="164" t="s">
        <v>666</v>
      </c>
      <c r="D150" s="167" t="s">
        <v>74</v>
      </c>
      <c r="E150" s="165">
        <v>210</v>
      </c>
      <c r="F150" s="34">
        <v>0</v>
      </c>
      <c r="G150" s="186">
        <f t="shared" si="0"/>
        <v>0</v>
      </c>
      <c r="H150" s="336"/>
      <c r="I150" s="189"/>
    </row>
    <row r="151" spans="1:9" s="25" customFormat="1" ht="30" customHeight="1" x14ac:dyDescent="0.25">
      <c r="A151" s="16" t="s">
        <v>255</v>
      </c>
      <c r="B151" s="157" t="s">
        <v>657</v>
      </c>
      <c r="C151" s="164" t="s">
        <v>658</v>
      </c>
      <c r="D151" s="158" t="s">
        <v>74</v>
      </c>
      <c r="E151" s="131">
        <v>210</v>
      </c>
      <c r="F151" s="32">
        <v>0</v>
      </c>
      <c r="G151" s="186">
        <f t="shared" si="0"/>
        <v>0</v>
      </c>
      <c r="H151" s="336"/>
      <c r="I151" s="189"/>
    </row>
    <row r="152" spans="1:9" s="25" customFormat="1" ht="30" customHeight="1" thickBot="1" x14ac:dyDescent="0.3">
      <c r="A152" s="16" t="s">
        <v>255</v>
      </c>
      <c r="B152" s="157" t="s">
        <v>659</v>
      </c>
      <c r="C152" s="152" t="s">
        <v>660</v>
      </c>
      <c r="D152" s="158" t="s">
        <v>74</v>
      </c>
      <c r="E152" s="131">
        <v>210</v>
      </c>
      <c r="F152" s="32">
        <v>0</v>
      </c>
      <c r="G152" s="186">
        <f t="shared" si="0"/>
        <v>0</v>
      </c>
      <c r="H152" s="338"/>
      <c r="I152" s="43"/>
    </row>
    <row r="153" spans="1:9" s="25" customFormat="1" ht="30" customHeight="1" thickBot="1" x14ac:dyDescent="0.3">
      <c r="A153" s="135" t="s">
        <v>255</v>
      </c>
      <c r="B153" s="161" t="s">
        <v>661</v>
      </c>
      <c r="C153" s="170" t="s">
        <v>254</v>
      </c>
      <c r="D153" s="162" t="s">
        <v>133</v>
      </c>
      <c r="E153" s="138">
        <v>880</v>
      </c>
      <c r="F153" s="33">
        <v>0</v>
      </c>
      <c r="G153" s="197">
        <f t="shared" si="0"/>
        <v>0</v>
      </c>
      <c r="H153" s="192" t="s">
        <v>258</v>
      </c>
      <c r="I153" s="193">
        <f>ROUND(SUM(G70:G153),2)</f>
        <v>529365.09</v>
      </c>
    </row>
    <row r="154" spans="1:9" s="25" customFormat="1" ht="30" customHeight="1" x14ac:dyDescent="0.25">
      <c r="A154" s="14" t="s">
        <v>507</v>
      </c>
      <c r="B154" s="124" t="s">
        <v>260</v>
      </c>
      <c r="C154" s="163" t="s">
        <v>435</v>
      </c>
      <c r="D154" s="148" t="s">
        <v>99</v>
      </c>
      <c r="E154" s="127">
        <v>330</v>
      </c>
      <c r="F154" s="34">
        <v>21.15</v>
      </c>
      <c r="G154" s="198">
        <f t="shared" si="0"/>
        <v>6979.5</v>
      </c>
      <c r="H154" s="194"/>
      <c r="I154" s="43"/>
    </row>
    <row r="155" spans="1:9" s="25" customFormat="1" ht="27.6" x14ac:dyDescent="0.25">
      <c r="A155" s="16" t="s">
        <v>507</v>
      </c>
      <c r="B155" s="128" t="s">
        <v>262</v>
      </c>
      <c r="C155" s="164" t="s">
        <v>436</v>
      </c>
      <c r="D155" s="149" t="s">
        <v>99</v>
      </c>
      <c r="E155" s="131">
        <v>170</v>
      </c>
      <c r="F155" s="32">
        <v>60.27</v>
      </c>
      <c r="G155" s="186">
        <f t="shared" si="0"/>
        <v>10245.9</v>
      </c>
      <c r="H155" s="194"/>
      <c r="I155" s="43"/>
    </row>
    <row r="156" spans="1:9" s="25" customFormat="1" ht="27.6" x14ac:dyDescent="0.25">
      <c r="A156" s="16" t="s">
        <v>507</v>
      </c>
      <c r="B156" s="128" t="s">
        <v>263</v>
      </c>
      <c r="C156" s="164" t="s">
        <v>667</v>
      </c>
      <c r="D156" s="149" t="s">
        <v>99</v>
      </c>
      <c r="E156" s="131">
        <v>101</v>
      </c>
      <c r="F156" s="32">
        <v>60.98</v>
      </c>
      <c r="G156" s="186">
        <f t="shared" si="0"/>
        <v>6158.98</v>
      </c>
      <c r="H156" s="194"/>
      <c r="I156" s="43"/>
    </row>
    <row r="157" spans="1:9" s="25" customFormat="1" ht="27.6" x14ac:dyDescent="0.25">
      <c r="A157" s="16" t="s">
        <v>507</v>
      </c>
      <c r="B157" s="128" t="s">
        <v>441</v>
      </c>
      <c r="C157" s="164" t="s">
        <v>668</v>
      </c>
      <c r="D157" s="149" t="s">
        <v>99</v>
      </c>
      <c r="E157" s="131">
        <v>315</v>
      </c>
      <c r="F157" s="32">
        <v>70.849999999999994</v>
      </c>
      <c r="G157" s="186">
        <f t="shared" si="0"/>
        <v>22317.75</v>
      </c>
      <c r="H157" s="194"/>
      <c r="I157" s="43"/>
    </row>
    <row r="158" spans="1:9" s="25" customFormat="1" ht="27.6" x14ac:dyDescent="0.25">
      <c r="A158" s="16" t="s">
        <v>507</v>
      </c>
      <c r="B158" s="128" t="s">
        <v>443</v>
      </c>
      <c r="C158" s="164" t="s">
        <v>669</v>
      </c>
      <c r="D158" s="149" t="s">
        <v>99</v>
      </c>
      <c r="E158" s="131">
        <v>8</v>
      </c>
      <c r="F158" s="32">
        <v>70.849999999999994</v>
      </c>
      <c r="G158" s="186">
        <f t="shared" si="0"/>
        <v>566.79999999999995</v>
      </c>
      <c r="H158" s="194"/>
      <c r="I158" s="43"/>
    </row>
    <row r="159" spans="1:9" s="25" customFormat="1" ht="27.6" x14ac:dyDescent="0.25">
      <c r="A159" s="16" t="s">
        <v>507</v>
      </c>
      <c r="B159" s="128" t="s">
        <v>508</v>
      </c>
      <c r="C159" s="164" t="s">
        <v>270</v>
      </c>
      <c r="D159" s="149" t="s">
        <v>99</v>
      </c>
      <c r="E159" s="131">
        <v>385</v>
      </c>
      <c r="F159" s="32">
        <v>34.85</v>
      </c>
      <c r="G159" s="186">
        <f t="shared" si="0"/>
        <v>13417.25</v>
      </c>
      <c r="H159" s="194"/>
      <c r="I159" s="43"/>
    </row>
    <row r="160" spans="1:9" s="25" customFormat="1" ht="27.6" x14ac:dyDescent="0.25">
      <c r="A160" s="16" t="s">
        <v>507</v>
      </c>
      <c r="B160" s="128" t="s">
        <v>509</v>
      </c>
      <c r="C160" s="164" t="s">
        <v>670</v>
      </c>
      <c r="D160" s="149" t="s">
        <v>99</v>
      </c>
      <c r="E160" s="131">
        <v>65</v>
      </c>
      <c r="F160" s="32">
        <v>47.27</v>
      </c>
      <c r="G160" s="186">
        <f t="shared" si="0"/>
        <v>3072.55</v>
      </c>
      <c r="H160" s="194"/>
      <c r="I160" s="43"/>
    </row>
    <row r="161" spans="1:9" s="25" customFormat="1" ht="28.2" thickBot="1" x14ac:dyDescent="0.3">
      <c r="A161" s="16" t="s">
        <v>507</v>
      </c>
      <c r="B161" s="128" t="s">
        <v>510</v>
      </c>
      <c r="C161" s="164" t="s">
        <v>671</v>
      </c>
      <c r="D161" s="149" t="s">
        <v>99</v>
      </c>
      <c r="E161" s="131">
        <v>45</v>
      </c>
      <c r="F161" s="32">
        <v>69.239999999999995</v>
      </c>
      <c r="G161" s="186">
        <f>ROUND((E161*F161),2)</f>
        <v>3115.8</v>
      </c>
      <c r="H161" s="194"/>
      <c r="I161" s="43"/>
    </row>
    <row r="162" spans="1:9" s="25" customFormat="1" ht="41.4" x14ac:dyDescent="0.25">
      <c r="A162" s="16" t="s">
        <v>920</v>
      </c>
      <c r="B162" s="128" t="s">
        <v>921</v>
      </c>
      <c r="C162" s="166" t="s">
        <v>919</v>
      </c>
      <c r="D162" s="149" t="s">
        <v>99</v>
      </c>
      <c r="E162" s="131">
        <v>90</v>
      </c>
      <c r="F162" s="32">
        <v>157.04</v>
      </c>
      <c r="G162" s="186">
        <f t="shared" si="0"/>
        <v>14133.6</v>
      </c>
      <c r="H162" s="337" t="s">
        <v>240</v>
      </c>
      <c r="I162" s="43"/>
    </row>
    <row r="163" spans="1:9" s="25" customFormat="1" ht="41.4" x14ac:dyDescent="0.25">
      <c r="A163" s="16" t="s">
        <v>925</v>
      </c>
      <c r="B163" s="128" t="s">
        <v>922</v>
      </c>
      <c r="C163" s="166" t="s">
        <v>926</v>
      </c>
      <c r="D163" s="149" t="s">
        <v>99</v>
      </c>
      <c r="E163" s="131">
        <v>90</v>
      </c>
      <c r="F163" s="32">
        <v>0</v>
      </c>
      <c r="G163" s="186">
        <f t="shared" si="0"/>
        <v>0</v>
      </c>
      <c r="H163" s="336"/>
      <c r="I163" s="43"/>
    </row>
    <row r="164" spans="1:9" s="25" customFormat="1" ht="27.6" x14ac:dyDescent="0.25">
      <c r="A164" s="16" t="s">
        <v>507</v>
      </c>
      <c r="B164" s="128" t="s">
        <v>569</v>
      </c>
      <c r="C164" s="164" t="s">
        <v>672</v>
      </c>
      <c r="D164" s="149" t="s">
        <v>339</v>
      </c>
      <c r="E164" s="131">
        <v>0.23</v>
      </c>
      <c r="F164" s="32">
        <v>3218.7</v>
      </c>
      <c r="G164" s="186">
        <f t="shared" si="0"/>
        <v>740.3</v>
      </c>
      <c r="H164" s="336"/>
      <c r="I164" s="43"/>
    </row>
    <row r="165" spans="1:9" s="25" customFormat="1" ht="41.4" x14ac:dyDescent="0.25">
      <c r="A165" s="16" t="s">
        <v>920</v>
      </c>
      <c r="B165" s="128" t="s">
        <v>923</v>
      </c>
      <c r="C165" s="166" t="s">
        <v>918</v>
      </c>
      <c r="D165" s="149" t="s">
        <v>99</v>
      </c>
      <c r="E165" s="131">
        <v>45</v>
      </c>
      <c r="F165" s="32">
        <v>30.81</v>
      </c>
      <c r="G165" s="186">
        <f t="shared" ref="G165:G205" si="1">ROUND((E165*F165),2)</f>
        <v>1386.45</v>
      </c>
      <c r="H165" s="336"/>
      <c r="I165" s="43"/>
    </row>
    <row r="166" spans="1:9" s="25" customFormat="1" ht="42" thickBot="1" x14ac:dyDescent="0.3">
      <c r="A166" s="16" t="s">
        <v>925</v>
      </c>
      <c r="B166" s="128" t="s">
        <v>924</v>
      </c>
      <c r="C166" s="166" t="s">
        <v>927</v>
      </c>
      <c r="D166" s="149" t="s">
        <v>99</v>
      </c>
      <c r="E166" s="131">
        <v>45</v>
      </c>
      <c r="F166" s="32">
        <v>0</v>
      </c>
      <c r="G166" s="186">
        <f t="shared" si="0"/>
        <v>0</v>
      </c>
      <c r="H166" s="338"/>
      <c r="I166" s="43"/>
    </row>
    <row r="167" spans="1:9" s="25" customFormat="1" ht="30" customHeight="1" x14ac:dyDescent="0.25">
      <c r="A167" s="16" t="s">
        <v>507</v>
      </c>
      <c r="B167" s="128" t="s">
        <v>571</v>
      </c>
      <c r="C167" s="164" t="s">
        <v>271</v>
      </c>
      <c r="D167" s="149" t="s">
        <v>99</v>
      </c>
      <c r="E167" s="131">
        <v>655</v>
      </c>
      <c r="F167" s="32">
        <v>0.36</v>
      </c>
      <c r="G167" s="186">
        <f t="shared" si="1"/>
        <v>235.8</v>
      </c>
      <c r="H167" s="188"/>
      <c r="I167" s="189"/>
    </row>
    <row r="168" spans="1:9" s="25" customFormat="1" ht="30" customHeight="1" x14ac:dyDescent="0.25">
      <c r="A168" s="16" t="s">
        <v>507</v>
      </c>
      <c r="B168" s="128" t="s">
        <v>673</v>
      </c>
      <c r="C168" s="164" t="s">
        <v>272</v>
      </c>
      <c r="D168" s="149" t="s">
        <v>99</v>
      </c>
      <c r="E168" s="131">
        <v>655</v>
      </c>
      <c r="F168" s="32">
        <v>0.48</v>
      </c>
      <c r="G168" s="186">
        <f t="shared" si="1"/>
        <v>314.39999999999998</v>
      </c>
      <c r="H168" s="188"/>
      <c r="I168" s="189"/>
    </row>
    <row r="169" spans="1:9" s="25" customFormat="1" ht="27.6" x14ac:dyDescent="0.25">
      <c r="A169" s="16" t="s">
        <v>507</v>
      </c>
      <c r="B169" s="128" t="s">
        <v>674</v>
      </c>
      <c r="C169" s="164" t="s">
        <v>273</v>
      </c>
      <c r="D169" s="149" t="s">
        <v>99</v>
      </c>
      <c r="E169" s="131">
        <v>550</v>
      </c>
      <c r="F169" s="32">
        <v>0.54</v>
      </c>
      <c r="G169" s="186">
        <f t="shared" si="1"/>
        <v>297</v>
      </c>
      <c r="H169" s="188"/>
      <c r="I169" s="189"/>
    </row>
    <row r="170" spans="1:9" s="25" customFormat="1" ht="27.6" x14ac:dyDescent="0.25">
      <c r="A170" s="16" t="s">
        <v>507</v>
      </c>
      <c r="B170" s="128" t="s">
        <v>675</v>
      </c>
      <c r="C170" s="164" t="s">
        <v>274</v>
      </c>
      <c r="D170" s="149" t="s">
        <v>99</v>
      </c>
      <c r="E170" s="131">
        <v>105</v>
      </c>
      <c r="F170" s="32">
        <v>0.66</v>
      </c>
      <c r="G170" s="186">
        <f t="shared" si="1"/>
        <v>69.3</v>
      </c>
      <c r="H170" s="188"/>
      <c r="I170" s="189"/>
    </row>
    <row r="171" spans="1:9" s="25" customFormat="1" ht="27.6" x14ac:dyDescent="0.25">
      <c r="A171" s="16" t="s">
        <v>507</v>
      </c>
      <c r="B171" s="128" t="s">
        <v>676</v>
      </c>
      <c r="C171" s="164" t="s">
        <v>275</v>
      </c>
      <c r="D171" s="149" t="s">
        <v>99</v>
      </c>
      <c r="E171" s="131">
        <v>979</v>
      </c>
      <c r="F171" s="32">
        <v>2.66</v>
      </c>
      <c r="G171" s="186">
        <f t="shared" si="1"/>
        <v>2604.14</v>
      </c>
      <c r="H171" s="188"/>
      <c r="I171" s="189"/>
    </row>
    <row r="172" spans="1:9" s="25" customFormat="1" ht="27.6" x14ac:dyDescent="0.25">
      <c r="A172" s="16" t="s">
        <v>507</v>
      </c>
      <c r="B172" s="128" t="s">
        <v>677</v>
      </c>
      <c r="C172" s="164" t="s">
        <v>276</v>
      </c>
      <c r="D172" s="149" t="s">
        <v>99</v>
      </c>
      <c r="E172" s="131">
        <v>979</v>
      </c>
      <c r="F172" s="32">
        <v>0.25</v>
      </c>
      <c r="G172" s="186">
        <f t="shared" si="1"/>
        <v>244.75</v>
      </c>
      <c r="H172" s="188"/>
      <c r="I172" s="189"/>
    </row>
    <row r="173" spans="1:9" s="25" customFormat="1" ht="27.6" x14ac:dyDescent="0.25">
      <c r="A173" s="16" t="s">
        <v>507</v>
      </c>
      <c r="B173" s="128" t="s">
        <v>678</v>
      </c>
      <c r="C173" s="164" t="s">
        <v>277</v>
      </c>
      <c r="D173" s="130" t="s">
        <v>74</v>
      </c>
      <c r="E173" s="131">
        <v>17</v>
      </c>
      <c r="F173" s="32">
        <v>5.03</v>
      </c>
      <c r="G173" s="186">
        <f t="shared" si="1"/>
        <v>85.51</v>
      </c>
      <c r="H173" s="188"/>
      <c r="I173" s="189"/>
    </row>
    <row r="174" spans="1:9" s="25" customFormat="1" ht="28.2" thickBot="1" x14ac:dyDescent="0.3">
      <c r="A174" s="16" t="s">
        <v>507</v>
      </c>
      <c r="B174" s="128" t="s">
        <v>679</v>
      </c>
      <c r="C174" s="164" t="s">
        <v>278</v>
      </c>
      <c r="D174" s="130" t="s">
        <v>74</v>
      </c>
      <c r="E174" s="131">
        <v>57</v>
      </c>
      <c r="F174" s="32">
        <v>2.15</v>
      </c>
      <c r="G174" s="186">
        <f t="shared" si="1"/>
        <v>122.55</v>
      </c>
      <c r="H174" s="188"/>
      <c r="I174" s="189"/>
    </row>
    <row r="175" spans="1:9" s="25" customFormat="1" ht="28.2" thickBot="1" x14ac:dyDescent="0.3">
      <c r="A175" s="135" t="s">
        <v>507</v>
      </c>
      <c r="B175" s="136" t="s">
        <v>680</v>
      </c>
      <c r="C175" s="152" t="s">
        <v>279</v>
      </c>
      <c r="D175" s="137" t="s">
        <v>74</v>
      </c>
      <c r="E175" s="138">
        <v>28</v>
      </c>
      <c r="F175" s="33">
        <v>2.78</v>
      </c>
      <c r="G175" s="197">
        <f t="shared" si="1"/>
        <v>77.84</v>
      </c>
      <c r="H175" s="192" t="s">
        <v>267</v>
      </c>
      <c r="I175" s="193">
        <f>ROUND(SUM(G154:G175),2)</f>
        <v>86186.17</v>
      </c>
    </row>
    <row r="176" spans="1:9" s="25" customFormat="1" ht="41.4" x14ac:dyDescent="0.25">
      <c r="A176" s="14" t="s">
        <v>512</v>
      </c>
      <c r="B176" s="124" t="s">
        <v>446</v>
      </c>
      <c r="C176" s="163" t="s">
        <v>283</v>
      </c>
      <c r="D176" s="148" t="s">
        <v>99</v>
      </c>
      <c r="E176" s="127">
        <v>540</v>
      </c>
      <c r="F176" s="31">
        <v>39.74</v>
      </c>
      <c r="G176" s="185">
        <f t="shared" si="1"/>
        <v>21459.599999999999</v>
      </c>
      <c r="H176" s="188"/>
      <c r="I176" s="189"/>
    </row>
    <row r="177" spans="1:9" s="25" customFormat="1" ht="41.4" x14ac:dyDescent="0.25">
      <c r="A177" s="16" t="s">
        <v>512</v>
      </c>
      <c r="B177" s="128" t="s">
        <v>447</v>
      </c>
      <c r="C177" s="164" t="s">
        <v>285</v>
      </c>
      <c r="D177" s="149" t="s">
        <v>99</v>
      </c>
      <c r="E177" s="131">
        <v>48</v>
      </c>
      <c r="F177" s="32">
        <v>60.85</v>
      </c>
      <c r="G177" s="186">
        <f t="shared" si="1"/>
        <v>2920.8</v>
      </c>
      <c r="H177" s="188"/>
      <c r="I177" s="189"/>
    </row>
    <row r="178" spans="1:9" s="25" customFormat="1" ht="41.4" x14ac:dyDescent="0.25">
      <c r="A178" s="16" t="s">
        <v>512</v>
      </c>
      <c r="B178" s="128" t="s">
        <v>449</v>
      </c>
      <c r="C178" s="166" t="s">
        <v>939</v>
      </c>
      <c r="D178" s="149" t="s">
        <v>99</v>
      </c>
      <c r="E178" s="131">
        <v>295</v>
      </c>
      <c r="F178" s="32">
        <v>111.9</v>
      </c>
      <c r="G178" s="186">
        <f t="shared" si="1"/>
        <v>33010.5</v>
      </c>
      <c r="H178" s="188"/>
      <c r="I178" s="189"/>
    </row>
    <row r="179" spans="1:9" s="25" customFormat="1" ht="41.4" x14ac:dyDescent="0.25">
      <c r="A179" s="16" t="s">
        <v>512</v>
      </c>
      <c r="B179" s="128" t="s">
        <v>451</v>
      </c>
      <c r="C179" s="166" t="s">
        <v>940</v>
      </c>
      <c r="D179" s="149" t="s">
        <v>99</v>
      </c>
      <c r="E179" s="131">
        <v>24</v>
      </c>
      <c r="F179" s="32">
        <v>197.09</v>
      </c>
      <c r="G179" s="186">
        <f t="shared" si="1"/>
        <v>4730.16</v>
      </c>
      <c r="H179" s="188"/>
      <c r="I179" s="189"/>
    </row>
    <row r="180" spans="1:9" s="25" customFormat="1" ht="41.4" x14ac:dyDescent="0.25">
      <c r="A180" s="16" t="s">
        <v>512</v>
      </c>
      <c r="B180" s="128" t="s">
        <v>452</v>
      </c>
      <c r="C180" s="164" t="s">
        <v>440</v>
      </c>
      <c r="D180" s="149" t="s">
        <v>99</v>
      </c>
      <c r="E180" s="131">
        <v>150</v>
      </c>
      <c r="F180" s="32">
        <v>83.79</v>
      </c>
      <c r="G180" s="186">
        <f t="shared" si="1"/>
        <v>12568.5</v>
      </c>
      <c r="H180" s="188"/>
      <c r="I180" s="189"/>
    </row>
    <row r="181" spans="1:9" s="25" customFormat="1" ht="42" thickBot="1" x14ac:dyDescent="0.3">
      <c r="A181" s="16" t="s">
        <v>512</v>
      </c>
      <c r="B181" s="128" t="s">
        <v>572</v>
      </c>
      <c r="C181" s="164" t="s">
        <v>442</v>
      </c>
      <c r="D181" s="149" t="s">
        <v>66</v>
      </c>
      <c r="E181" s="131">
        <v>7</v>
      </c>
      <c r="F181" s="32">
        <v>171.68</v>
      </c>
      <c r="G181" s="186">
        <f t="shared" si="1"/>
        <v>1201.76</v>
      </c>
      <c r="H181" s="43"/>
      <c r="I181" s="43"/>
    </row>
    <row r="182" spans="1:9" s="25" customFormat="1" ht="42" thickBot="1" x14ac:dyDescent="0.3">
      <c r="A182" s="135" t="s">
        <v>512</v>
      </c>
      <c r="B182" s="136" t="s">
        <v>573</v>
      </c>
      <c r="C182" s="152" t="s">
        <v>444</v>
      </c>
      <c r="D182" s="171" t="s">
        <v>99</v>
      </c>
      <c r="E182" s="138">
        <v>220</v>
      </c>
      <c r="F182" s="33">
        <v>44.37</v>
      </c>
      <c r="G182" s="197">
        <f t="shared" si="1"/>
        <v>9761.4</v>
      </c>
      <c r="H182" s="192" t="s">
        <v>280</v>
      </c>
      <c r="I182" s="193">
        <f>ROUND(SUM(G176:G182),2)</f>
        <v>85652.72</v>
      </c>
    </row>
    <row r="183" spans="1:9" s="25" customFormat="1" ht="41.4" x14ac:dyDescent="0.25">
      <c r="A183" s="14" t="s">
        <v>513</v>
      </c>
      <c r="B183" s="124" t="s">
        <v>282</v>
      </c>
      <c r="C183" s="172" t="s">
        <v>291</v>
      </c>
      <c r="D183" s="148" t="s">
        <v>99</v>
      </c>
      <c r="E183" s="127">
        <v>740</v>
      </c>
      <c r="F183" s="31">
        <v>27.14</v>
      </c>
      <c r="G183" s="185">
        <f t="shared" si="1"/>
        <v>20083.599999999999</v>
      </c>
      <c r="H183" s="188"/>
      <c r="I183" s="189"/>
    </row>
    <row r="184" spans="1:9" s="25" customFormat="1" ht="41.4" x14ac:dyDescent="0.25">
      <c r="A184" s="16" t="s">
        <v>513</v>
      </c>
      <c r="B184" s="128" t="s">
        <v>284</v>
      </c>
      <c r="C184" s="164" t="s">
        <v>514</v>
      </c>
      <c r="D184" s="149" t="s">
        <v>76</v>
      </c>
      <c r="E184" s="131">
        <v>2</v>
      </c>
      <c r="F184" s="32">
        <v>146.49</v>
      </c>
      <c r="G184" s="186">
        <f t="shared" si="1"/>
        <v>292.98</v>
      </c>
      <c r="H184" s="188"/>
      <c r="I184" s="189"/>
    </row>
    <row r="185" spans="1:9" s="25" customFormat="1" ht="41.4" x14ac:dyDescent="0.25">
      <c r="A185" s="16" t="s">
        <v>513</v>
      </c>
      <c r="B185" s="128" t="s">
        <v>286</v>
      </c>
      <c r="C185" s="164" t="s">
        <v>448</v>
      </c>
      <c r="D185" s="149" t="s">
        <v>76</v>
      </c>
      <c r="E185" s="131">
        <v>2</v>
      </c>
      <c r="F185" s="32">
        <v>146.49</v>
      </c>
      <c r="G185" s="186">
        <f t="shared" si="1"/>
        <v>292.98</v>
      </c>
      <c r="H185" s="188"/>
      <c r="I185" s="189"/>
    </row>
    <row r="186" spans="1:9" s="25" customFormat="1" ht="14.4" thickBot="1" x14ac:dyDescent="0.3">
      <c r="A186" s="16" t="s">
        <v>513</v>
      </c>
      <c r="B186" s="128" t="s">
        <v>287</v>
      </c>
      <c r="C186" s="164" t="s">
        <v>450</v>
      </c>
      <c r="D186" s="149" t="s">
        <v>66</v>
      </c>
      <c r="E186" s="131">
        <v>3</v>
      </c>
      <c r="F186" s="32">
        <v>1077.03</v>
      </c>
      <c r="G186" s="186">
        <f t="shared" si="1"/>
        <v>3231.09</v>
      </c>
      <c r="H186" s="188"/>
      <c r="I186" s="189"/>
    </row>
    <row r="187" spans="1:9" s="25" customFormat="1" ht="28.2" thickBot="1" x14ac:dyDescent="0.3">
      <c r="A187" s="135" t="s">
        <v>513</v>
      </c>
      <c r="B187" s="136" t="s">
        <v>456</v>
      </c>
      <c r="C187" s="152" t="s">
        <v>296</v>
      </c>
      <c r="D187" s="171" t="s">
        <v>66</v>
      </c>
      <c r="E187" s="138">
        <v>8</v>
      </c>
      <c r="F187" s="32">
        <v>1805.96</v>
      </c>
      <c r="G187" s="186">
        <f t="shared" si="1"/>
        <v>14447.68</v>
      </c>
      <c r="H187" s="192" t="s">
        <v>288</v>
      </c>
      <c r="I187" s="193">
        <f>ROUND(SUM(G183:G187),2)</f>
        <v>38348.33</v>
      </c>
    </row>
    <row r="188" spans="1:9" s="25" customFormat="1" ht="30" customHeight="1" x14ac:dyDescent="0.25">
      <c r="A188" s="14" t="s">
        <v>517</v>
      </c>
      <c r="B188" s="124" t="s">
        <v>290</v>
      </c>
      <c r="C188" s="163" t="s">
        <v>455</v>
      </c>
      <c r="D188" s="148" t="s">
        <v>66</v>
      </c>
      <c r="E188" s="127">
        <v>170</v>
      </c>
      <c r="F188" s="31">
        <v>16.48</v>
      </c>
      <c r="G188" s="185">
        <f t="shared" si="1"/>
        <v>2801.6</v>
      </c>
      <c r="H188" s="194"/>
      <c r="I188" s="43"/>
    </row>
    <row r="189" spans="1:9" s="25" customFormat="1" ht="30" customHeight="1" x14ac:dyDescent="0.25">
      <c r="A189" s="16" t="s">
        <v>517</v>
      </c>
      <c r="B189" s="128" t="s">
        <v>292</v>
      </c>
      <c r="C189" s="164" t="s">
        <v>304</v>
      </c>
      <c r="D189" s="149" t="s">
        <v>66</v>
      </c>
      <c r="E189" s="131">
        <v>12</v>
      </c>
      <c r="F189" s="32">
        <v>22.4</v>
      </c>
      <c r="G189" s="186">
        <f t="shared" si="1"/>
        <v>268.8</v>
      </c>
      <c r="H189" s="194"/>
      <c r="I189" s="43"/>
    </row>
    <row r="190" spans="1:9" s="25" customFormat="1" ht="30" customHeight="1" x14ac:dyDescent="0.25">
      <c r="A190" s="16" t="s">
        <v>517</v>
      </c>
      <c r="B190" s="128" t="s">
        <v>293</v>
      </c>
      <c r="C190" s="164" t="s">
        <v>308</v>
      </c>
      <c r="D190" s="149" t="s">
        <v>66</v>
      </c>
      <c r="E190" s="131">
        <v>28</v>
      </c>
      <c r="F190" s="32">
        <v>58.6</v>
      </c>
      <c r="G190" s="186">
        <f t="shared" si="1"/>
        <v>1640.8</v>
      </c>
      <c r="H190" s="194"/>
      <c r="I190" s="43"/>
    </row>
    <row r="191" spans="1:9" s="25" customFormat="1" ht="30" customHeight="1" x14ac:dyDescent="0.25">
      <c r="A191" s="16" t="s">
        <v>517</v>
      </c>
      <c r="B191" s="128" t="s">
        <v>294</v>
      </c>
      <c r="C191" s="164" t="s">
        <v>310</v>
      </c>
      <c r="D191" s="149" t="s">
        <v>99</v>
      </c>
      <c r="E191" s="131">
        <v>112</v>
      </c>
      <c r="F191" s="32">
        <v>21</v>
      </c>
      <c r="G191" s="186">
        <f t="shared" si="1"/>
        <v>2352</v>
      </c>
      <c r="H191" s="194"/>
      <c r="I191" s="43"/>
    </row>
    <row r="192" spans="1:9" s="25" customFormat="1" ht="30" customHeight="1" x14ac:dyDescent="0.25">
      <c r="A192" s="16" t="s">
        <v>517</v>
      </c>
      <c r="B192" s="128" t="s">
        <v>295</v>
      </c>
      <c r="C192" s="164" t="s">
        <v>312</v>
      </c>
      <c r="D192" s="149" t="s">
        <v>66</v>
      </c>
      <c r="E192" s="131">
        <v>26</v>
      </c>
      <c r="F192" s="32">
        <v>29.18</v>
      </c>
      <c r="G192" s="186">
        <f t="shared" si="1"/>
        <v>758.68</v>
      </c>
      <c r="H192" s="194"/>
      <c r="I192" s="43"/>
    </row>
    <row r="193" spans="1:9" s="25" customFormat="1" ht="30" customHeight="1" x14ac:dyDescent="0.25">
      <c r="A193" s="16" t="s">
        <v>517</v>
      </c>
      <c r="B193" s="128" t="s">
        <v>297</v>
      </c>
      <c r="C193" s="164" t="s">
        <v>458</v>
      </c>
      <c r="D193" s="149" t="s">
        <v>66</v>
      </c>
      <c r="E193" s="131">
        <v>8</v>
      </c>
      <c r="F193" s="32">
        <v>43.73</v>
      </c>
      <c r="G193" s="186">
        <f t="shared" si="1"/>
        <v>349.84</v>
      </c>
      <c r="H193" s="194"/>
      <c r="I193" s="43"/>
    </row>
    <row r="194" spans="1:9" s="25" customFormat="1" ht="30" customHeight="1" thickBot="1" x14ac:dyDescent="0.3">
      <c r="A194" s="16" t="s">
        <v>517</v>
      </c>
      <c r="B194" s="128" t="s">
        <v>299</v>
      </c>
      <c r="C194" s="164" t="s">
        <v>681</v>
      </c>
      <c r="D194" s="149" t="s">
        <v>66</v>
      </c>
      <c r="E194" s="131">
        <v>9</v>
      </c>
      <c r="F194" s="32">
        <v>29.19</v>
      </c>
      <c r="G194" s="186">
        <f t="shared" si="1"/>
        <v>262.70999999999998</v>
      </c>
      <c r="H194" s="187"/>
      <c r="I194" s="43"/>
    </row>
    <row r="195" spans="1:9" s="25" customFormat="1" ht="30" customHeight="1" thickBot="1" x14ac:dyDescent="0.3">
      <c r="A195" s="135" t="s">
        <v>517</v>
      </c>
      <c r="B195" s="136" t="s">
        <v>467</v>
      </c>
      <c r="C195" s="152" t="s">
        <v>316</v>
      </c>
      <c r="D195" s="171" t="s">
        <v>74</v>
      </c>
      <c r="E195" s="138">
        <v>42</v>
      </c>
      <c r="F195" s="33">
        <v>117.18</v>
      </c>
      <c r="G195" s="197">
        <f t="shared" si="1"/>
        <v>4921.5600000000004</v>
      </c>
      <c r="H195" s="196" t="s">
        <v>301</v>
      </c>
      <c r="I195" s="193">
        <f>ROUND(SUM(G188:G195),2)</f>
        <v>13355.99</v>
      </c>
    </row>
    <row r="196" spans="1:9" s="25" customFormat="1" ht="41.4" x14ac:dyDescent="0.25">
      <c r="A196" s="14" t="s">
        <v>518</v>
      </c>
      <c r="B196" s="154" t="s">
        <v>303</v>
      </c>
      <c r="C196" s="163" t="s">
        <v>462</v>
      </c>
      <c r="D196" s="156" t="s">
        <v>99</v>
      </c>
      <c r="E196" s="127">
        <v>1490</v>
      </c>
      <c r="F196" s="32">
        <v>3.11</v>
      </c>
      <c r="G196" s="186">
        <f t="shared" si="1"/>
        <v>4633.8999999999996</v>
      </c>
      <c r="H196" s="188"/>
      <c r="I196" s="189"/>
    </row>
    <row r="197" spans="1:9" s="25" customFormat="1" ht="41.4" x14ac:dyDescent="0.25">
      <c r="A197" s="16" t="s">
        <v>518</v>
      </c>
      <c r="B197" s="157" t="s">
        <v>305</v>
      </c>
      <c r="C197" s="164" t="s">
        <v>463</v>
      </c>
      <c r="D197" s="158" t="s">
        <v>99</v>
      </c>
      <c r="E197" s="131">
        <v>46</v>
      </c>
      <c r="F197" s="32">
        <v>4.58</v>
      </c>
      <c r="G197" s="186">
        <f t="shared" si="1"/>
        <v>210.68</v>
      </c>
      <c r="H197" s="188"/>
      <c r="I197" s="189"/>
    </row>
    <row r="198" spans="1:9" s="25" customFormat="1" ht="41.4" x14ac:dyDescent="0.25">
      <c r="A198" s="16" t="s">
        <v>518</v>
      </c>
      <c r="B198" s="157" t="s">
        <v>307</v>
      </c>
      <c r="C198" s="164" t="s">
        <v>519</v>
      </c>
      <c r="D198" s="158" t="s">
        <v>99</v>
      </c>
      <c r="E198" s="131">
        <v>320</v>
      </c>
      <c r="F198" s="32">
        <v>0.55000000000000004</v>
      </c>
      <c r="G198" s="186">
        <f t="shared" si="1"/>
        <v>176</v>
      </c>
      <c r="H198" s="188"/>
      <c r="I198" s="189"/>
    </row>
    <row r="199" spans="1:9" s="25" customFormat="1" ht="41.4" x14ac:dyDescent="0.25">
      <c r="A199" s="16" t="s">
        <v>518</v>
      </c>
      <c r="B199" s="157" t="s">
        <v>309</v>
      </c>
      <c r="C199" s="164" t="s">
        <v>465</v>
      </c>
      <c r="D199" s="158" t="s">
        <v>99</v>
      </c>
      <c r="E199" s="131">
        <v>46</v>
      </c>
      <c r="F199" s="32">
        <v>1.1000000000000001</v>
      </c>
      <c r="G199" s="186">
        <f t="shared" si="1"/>
        <v>50.6</v>
      </c>
      <c r="H199" s="188"/>
      <c r="I199" s="189"/>
    </row>
    <row r="200" spans="1:9" s="25" customFormat="1" ht="41.4" x14ac:dyDescent="0.25">
      <c r="A200" s="16" t="s">
        <v>518</v>
      </c>
      <c r="B200" s="157" t="s">
        <v>311</v>
      </c>
      <c r="C200" s="164" t="s">
        <v>330</v>
      </c>
      <c r="D200" s="173" t="s">
        <v>74</v>
      </c>
      <c r="E200" s="131">
        <v>7</v>
      </c>
      <c r="F200" s="32">
        <v>26.93</v>
      </c>
      <c r="G200" s="186">
        <f t="shared" si="1"/>
        <v>188.51</v>
      </c>
      <c r="H200" s="188"/>
      <c r="I200" s="189"/>
    </row>
    <row r="201" spans="1:9" s="25" customFormat="1" ht="42" thickBot="1" x14ac:dyDescent="0.3">
      <c r="A201" s="16" t="s">
        <v>518</v>
      </c>
      <c r="B201" s="157" t="s">
        <v>313</v>
      </c>
      <c r="C201" s="164" t="s">
        <v>577</v>
      </c>
      <c r="D201" s="158" t="s">
        <v>74</v>
      </c>
      <c r="E201" s="145">
        <v>3</v>
      </c>
      <c r="F201" s="37">
        <v>26.93</v>
      </c>
      <c r="G201" s="195">
        <f>ROUND((E201*F201),2)</f>
        <v>80.790000000000006</v>
      </c>
      <c r="H201" s="188"/>
      <c r="I201" s="189"/>
    </row>
    <row r="202" spans="1:9" s="25" customFormat="1" ht="42" thickBot="1" x14ac:dyDescent="0.3">
      <c r="A202" s="135" t="s">
        <v>518</v>
      </c>
      <c r="B202" s="161" t="s">
        <v>315</v>
      </c>
      <c r="C202" s="152" t="s">
        <v>471</v>
      </c>
      <c r="D202" s="313" t="s">
        <v>99</v>
      </c>
      <c r="E202" s="138">
        <v>82</v>
      </c>
      <c r="F202" s="37">
        <v>2.29</v>
      </c>
      <c r="G202" s="195">
        <f t="shared" si="1"/>
        <v>187.78</v>
      </c>
      <c r="H202" s="196" t="s">
        <v>317</v>
      </c>
      <c r="I202" s="193">
        <f>ROUND(SUM(G196:G202),2)</f>
        <v>5528.26</v>
      </c>
    </row>
    <row r="203" spans="1:9" s="25" customFormat="1" x14ac:dyDescent="0.25">
      <c r="A203" s="14" t="s">
        <v>579</v>
      </c>
      <c r="B203" s="154" t="s">
        <v>319</v>
      </c>
      <c r="C203" s="163" t="s">
        <v>473</v>
      </c>
      <c r="D203" s="156" t="s">
        <v>66</v>
      </c>
      <c r="E203" s="127">
        <v>2</v>
      </c>
      <c r="F203" s="31">
        <v>3673.8</v>
      </c>
      <c r="G203" s="185">
        <f t="shared" si="1"/>
        <v>7347.6</v>
      </c>
      <c r="H203" s="188"/>
      <c r="I203" s="189"/>
    </row>
    <row r="204" spans="1:9" s="25" customFormat="1" ht="14.4" thickBot="1" x14ac:dyDescent="0.3">
      <c r="A204" s="16" t="s">
        <v>579</v>
      </c>
      <c r="B204" s="157" t="s">
        <v>321</v>
      </c>
      <c r="C204" s="164" t="s">
        <v>474</v>
      </c>
      <c r="D204" s="158" t="s">
        <v>66</v>
      </c>
      <c r="E204" s="131">
        <v>2</v>
      </c>
      <c r="F204" s="32">
        <v>398.69</v>
      </c>
      <c r="G204" s="186">
        <f t="shared" si="1"/>
        <v>797.38</v>
      </c>
      <c r="H204" s="188"/>
      <c r="I204" s="189"/>
    </row>
    <row r="205" spans="1:9" s="25" customFormat="1" ht="75" customHeight="1" thickBot="1" x14ac:dyDescent="0.3">
      <c r="A205" s="180" t="s">
        <v>579</v>
      </c>
      <c r="B205" s="181" t="s">
        <v>323</v>
      </c>
      <c r="C205" s="182" t="s">
        <v>351</v>
      </c>
      <c r="D205" s="183" t="s">
        <v>76</v>
      </c>
      <c r="E205" s="184">
        <v>1</v>
      </c>
      <c r="F205" s="39">
        <v>1906.38</v>
      </c>
      <c r="G205" s="197">
        <f t="shared" si="1"/>
        <v>1906.38</v>
      </c>
      <c r="H205" s="196" t="s">
        <v>335</v>
      </c>
      <c r="I205" s="193">
        <f>ROUND(SUM(G203:G205),2)</f>
        <v>10051.36</v>
      </c>
    </row>
    <row r="206" spans="1:9" ht="44.25" customHeight="1" thickBot="1" x14ac:dyDescent="0.3">
      <c r="A206" s="287"/>
      <c r="B206" s="287"/>
      <c r="C206" s="287"/>
      <c r="D206" s="288"/>
      <c r="E206" s="289"/>
      <c r="F206" s="290" t="s">
        <v>682</v>
      </c>
      <c r="G206" s="200">
        <f>SUM(G5:G205)</f>
        <v>1048714.2600000005</v>
      </c>
      <c r="H206" s="187"/>
      <c r="I206" s="189"/>
    </row>
    <row r="208" spans="1:9" x14ac:dyDescent="0.25">
      <c r="C208" s="25"/>
    </row>
  </sheetData>
  <sheetProtection algorithmName="SHA-512" hashValue="zlMWTJaICpEwp2Ae9EM2omULKCrD7pGQX2P2u/xjBfrvEf0abnj3jJGzS/RXicsQZQMPANeTfbhul3hr1uoSLw==" saltValue="xccoCi/9wZaN+0XnBnPLcw==" spinCount="100000" sheet="1" objects="1" scenarios="1"/>
  <mergeCells count="4">
    <mergeCell ref="A1:E1"/>
    <mergeCell ref="A3:E3"/>
    <mergeCell ref="H70:H152"/>
    <mergeCell ref="H162:H166"/>
  </mergeCells>
  <pageMargins left="0.7" right="0.34375" top="0.75" bottom="0.75" header="0.3" footer="0.3"/>
  <pageSetup paperSize="9" scale="60" orientation="portrait" r:id="rId1"/>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18"/>
  <sheetViews>
    <sheetView topLeftCell="A109" zoomScaleNormal="100" workbookViewId="0">
      <selection activeCell="F5" sqref="F5:F114"/>
    </sheetView>
  </sheetViews>
  <sheetFormatPr defaultColWidth="9.109375" defaultRowHeight="13.8" x14ac:dyDescent="0.25"/>
  <cols>
    <col min="1" max="1" width="31.5546875" style="43" bestFit="1" customWidth="1"/>
    <col min="2" max="2" width="8.44140625" style="43" bestFit="1" customWidth="1"/>
    <col min="3" max="3" width="86.44140625" style="46" customWidth="1"/>
    <col min="4" max="4" width="9.109375" style="44"/>
    <col min="5" max="5" width="16.44140625" style="61" customWidth="1"/>
    <col min="6" max="6" width="21.5546875" style="45" customWidth="1"/>
    <col min="7" max="7" width="14.5546875" style="44"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9" t="s">
        <v>683</v>
      </c>
      <c r="B1" s="339"/>
      <c r="C1" s="339"/>
      <c r="D1" s="339"/>
      <c r="E1" s="339"/>
      <c r="F1" s="1"/>
      <c r="G1" s="1"/>
    </row>
    <row r="2" spans="1:9" ht="21.75" customHeight="1" thickBot="1" x14ac:dyDescent="0.3">
      <c r="A2" s="4"/>
      <c r="B2" s="4"/>
      <c r="C2" s="5"/>
      <c r="D2" s="4"/>
      <c r="E2" s="58"/>
      <c r="F2" s="4"/>
      <c r="G2" s="4"/>
    </row>
    <row r="3" spans="1:9" ht="21.75" customHeight="1" x14ac:dyDescent="0.25">
      <c r="A3" s="345" t="s">
        <v>684</v>
      </c>
      <c r="B3" s="346"/>
      <c r="C3" s="346"/>
      <c r="D3" s="346"/>
      <c r="E3" s="346"/>
      <c r="F3" s="6"/>
      <c r="G3" s="7"/>
    </row>
    <row r="4" spans="1:9" ht="28.2" thickBot="1" x14ac:dyDescent="0.3">
      <c r="A4" s="8" t="s">
        <v>55</v>
      </c>
      <c r="B4" s="9" t="s">
        <v>56</v>
      </c>
      <c r="C4" s="10" t="s">
        <v>57</v>
      </c>
      <c r="D4" s="11" t="s">
        <v>58</v>
      </c>
      <c r="E4" s="59" t="s">
        <v>59</v>
      </c>
      <c r="F4" s="12" t="s">
        <v>60</v>
      </c>
      <c r="G4" s="13" t="s">
        <v>61</v>
      </c>
      <c r="H4" s="91"/>
      <c r="I4" s="44"/>
    </row>
    <row r="5" spans="1:9" x14ac:dyDescent="0.25">
      <c r="A5" s="14" t="s">
        <v>62</v>
      </c>
      <c r="B5" s="124" t="s">
        <v>5</v>
      </c>
      <c r="C5" s="172" t="s">
        <v>63</v>
      </c>
      <c r="D5" s="126" t="s">
        <v>64</v>
      </c>
      <c r="E5" s="127">
        <v>0.04</v>
      </c>
      <c r="F5" s="15">
        <v>421.5</v>
      </c>
      <c r="G5" s="185">
        <f t="shared" ref="G5:G85" si="0">ROUND((E5*F5),2)</f>
        <v>16.86</v>
      </c>
      <c r="H5" s="91"/>
      <c r="I5" s="44"/>
    </row>
    <row r="6" spans="1:9" x14ac:dyDescent="0.25">
      <c r="A6" s="16" t="s">
        <v>62</v>
      </c>
      <c r="B6" s="128" t="s">
        <v>9</v>
      </c>
      <c r="C6" s="133" t="s">
        <v>685</v>
      </c>
      <c r="D6" s="130" t="s">
        <v>74</v>
      </c>
      <c r="E6" s="131">
        <v>321</v>
      </c>
      <c r="F6" s="17">
        <v>2.5499999999999998</v>
      </c>
      <c r="G6" s="186">
        <f t="shared" si="0"/>
        <v>818.55</v>
      </c>
      <c r="H6" s="188"/>
      <c r="I6" s="189"/>
    </row>
    <row r="7" spans="1:9" ht="16.8" x14ac:dyDescent="0.25">
      <c r="A7" s="16" t="s">
        <v>62</v>
      </c>
      <c r="B7" s="128" t="s">
        <v>11</v>
      </c>
      <c r="C7" s="133" t="s">
        <v>395</v>
      </c>
      <c r="D7" s="130" t="s">
        <v>86</v>
      </c>
      <c r="E7" s="131">
        <v>26</v>
      </c>
      <c r="F7" s="17">
        <v>-9.58</v>
      </c>
      <c r="G7" s="186">
        <f t="shared" si="0"/>
        <v>-249.08</v>
      </c>
      <c r="H7" s="188"/>
      <c r="I7" s="189"/>
    </row>
    <row r="8" spans="1:9" ht="27.6" x14ac:dyDescent="0.25">
      <c r="A8" s="16" t="s">
        <v>62</v>
      </c>
      <c r="B8" s="128" t="s">
        <v>15</v>
      </c>
      <c r="C8" s="133" t="s">
        <v>546</v>
      </c>
      <c r="D8" s="130" t="s">
        <v>86</v>
      </c>
      <c r="E8" s="131">
        <v>26</v>
      </c>
      <c r="F8" s="17">
        <v>2.4300000000000002</v>
      </c>
      <c r="G8" s="186">
        <f t="shared" si="0"/>
        <v>63.18</v>
      </c>
      <c r="H8" s="188"/>
      <c r="I8" s="189"/>
    </row>
    <row r="9" spans="1:9" x14ac:dyDescent="0.25">
      <c r="A9" s="16" t="s">
        <v>62</v>
      </c>
      <c r="B9" s="128" t="s">
        <v>19</v>
      </c>
      <c r="C9" s="133" t="s">
        <v>686</v>
      </c>
      <c r="D9" s="130" t="s">
        <v>74</v>
      </c>
      <c r="E9" s="131">
        <v>345</v>
      </c>
      <c r="F9" s="17">
        <v>1.07</v>
      </c>
      <c r="G9" s="186">
        <f t="shared" si="0"/>
        <v>369.15</v>
      </c>
      <c r="H9" s="188"/>
      <c r="I9" s="189"/>
    </row>
    <row r="10" spans="1:9" x14ac:dyDescent="0.25">
      <c r="A10" s="16" t="s">
        <v>62</v>
      </c>
      <c r="B10" s="128" t="s">
        <v>23</v>
      </c>
      <c r="C10" s="134" t="s">
        <v>552</v>
      </c>
      <c r="D10" s="130" t="s">
        <v>66</v>
      </c>
      <c r="E10" s="131">
        <v>2</v>
      </c>
      <c r="F10" s="17">
        <v>24.63</v>
      </c>
      <c r="G10" s="186">
        <f t="shared" si="0"/>
        <v>49.26</v>
      </c>
      <c r="H10" s="188"/>
      <c r="I10" s="189"/>
    </row>
    <row r="11" spans="1:9" x14ac:dyDescent="0.25">
      <c r="A11" s="16" t="s">
        <v>62</v>
      </c>
      <c r="B11" s="128" t="s">
        <v>27</v>
      </c>
      <c r="C11" s="134" t="s">
        <v>607</v>
      </c>
      <c r="D11" s="130" t="s">
        <v>66</v>
      </c>
      <c r="E11" s="131">
        <v>3</v>
      </c>
      <c r="F11" s="17">
        <v>8.4700000000000006</v>
      </c>
      <c r="G11" s="186">
        <f t="shared" si="0"/>
        <v>25.41</v>
      </c>
      <c r="H11" s="188"/>
      <c r="I11" s="189"/>
    </row>
    <row r="12" spans="1:9" ht="14.4" thickBot="1" x14ac:dyDescent="0.3">
      <c r="A12" s="16" t="s">
        <v>62</v>
      </c>
      <c r="B12" s="128" t="s">
        <v>29</v>
      </c>
      <c r="C12" s="134" t="s">
        <v>687</v>
      </c>
      <c r="D12" s="130" t="s">
        <v>66</v>
      </c>
      <c r="E12" s="131">
        <v>1</v>
      </c>
      <c r="F12" s="17">
        <v>97.65</v>
      </c>
      <c r="G12" s="186">
        <f t="shared" si="0"/>
        <v>97.65</v>
      </c>
      <c r="H12" s="188"/>
      <c r="I12" s="189"/>
    </row>
    <row r="13" spans="1:9" ht="28.2" thickBot="1" x14ac:dyDescent="0.3">
      <c r="A13" s="135" t="s">
        <v>62</v>
      </c>
      <c r="B13" s="136" t="s">
        <v>31</v>
      </c>
      <c r="C13" s="215" t="s">
        <v>688</v>
      </c>
      <c r="D13" s="137" t="s">
        <v>66</v>
      </c>
      <c r="E13" s="138">
        <v>2</v>
      </c>
      <c r="F13" s="17">
        <v>15.28</v>
      </c>
      <c r="G13" s="186">
        <f t="shared" si="0"/>
        <v>30.56</v>
      </c>
      <c r="H13" s="196" t="s">
        <v>130</v>
      </c>
      <c r="I13" s="193">
        <f>ROUND(SUM(G5:G13),2)</f>
        <v>1221.54</v>
      </c>
    </row>
    <row r="14" spans="1:9" s="25" customFormat="1" ht="16.8" x14ac:dyDescent="0.25">
      <c r="A14" s="14" t="s">
        <v>131</v>
      </c>
      <c r="B14" s="124" t="s">
        <v>33</v>
      </c>
      <c r="C14" s="246" t="s">
        <v>404</v>
      </c>
      <c r="D14" s="140" t="s">
        <v>133</v>
      </c>
      <c r="E14" s="127">
        <v>25</v>
      </c>
      <c r="F14" s="24">
        <v>6.84</v>
      </c>
      <c r="G14" s="185">
        <f t="shared" si="0"/>
        <v>171</v>
      </c>
      <c r="H14" s="194"/>
      <c r="I14" s="43"/>
    </row>
    <row r="15" spans="1:9" s="25" customFormat="1" ht="16.8" x14ac:dyDescent="0.25">
      <c r="A15" s="16" t="s">
        <v>131</v>
      </c>
      <c r="B15" s="128" t="s">
        <v>134</v>
      </c>
      <c r="C15" s="141" t="s">
        <v>135</v>
      </c>
      <c r="D15" s="142" t="s">
        <v>133</v>
      </c>
      <c r="E15" s="131">
        <v>23</v>
      </c>
      <c r="F15" s="26">
        <v>4.3499999999999996</v>
      </c>
      <c r="G15" s="186">
        <f t="shared" si="0"/>
        <v>100.05</v>
      </c>
      <c r="H15" s="194"/>
      <c r="I15" s="43"/>
    </row>
    <row r="16" spans="1:9" s="25" customFormat="1" ht="16.8" x14ac:dyDescent="0.25">
      <c r="A16" s="16" t="s">
        <v>131</v>
      </c>
      <c r="B16" s="128" t="s">
        <v>136</v>
      </c>
      <c r="C16" s="141" t="s">
        <v>137</v>
      </c>
      <c r="D16" s="142" t="s">
        <v>133</v>
      </c>
      <c r="E16" s="131">
        <v>2</v>
      </c>
      <c r="F16" s="26">
        <v>6.85</v>
      </c>
      <c r="G16" s="186">
        <f t="shared" si="0"/>
        <v>13.7</v>
      </c>
      <c r="H16" s="194"/>
      <c r="I16" s="43"/>
    </row>
    <row r="17" spans="1:9" s="25" customFormat="1" ht="16.8" x14ac:dyDescent="0.25">
      <c r="A17" s="16" t="s">
        <v>131</v>
      </c>
      <c r="B17" s="128" t="s">
        <v>138</v>
      </c>
      <c r="C17" s="141" t="s">
        <v>139</v>
      </c>
      <c r="D17" s="142" t="s">
        <v>133</v>
      </c>
      <c r="E17" s="131">
        <v>88</v>
      </c>
      <c r="F17" s="26">
        <v>5.85</v>
      </c>
      <c r="G17" s="186">
        <f t="shared" si="0"/>
        <v>514.79999999999995</v>
      </c>
      <c r="H17" s="194"/>
      <c r="I17" s="43"/>
    </row>
    <row r="18" spans="1:9" s="25" customFormat="1" ht="16.8" x14ac:dyDescent="0.25">
      <c r="A18" s="16" t="s">
        <v>131</v>
      </c>
      <c r="B18" s="128" t="s">
        <v>140</v>
      </c>
      <c r="C18" s="141" t="s">
        <v>143</v>
      </c>
      <c r="D18" s="142" t="s">
        <v>133</v>
      </c>
      <c r="E18" s="131">
        <v>1832</v>
      </c>
      <c r="F18" s="26">
        <v>4.33</v>
      </c>
      <c r="G18" s="186">
        <f t="shared" si="0"/>
        <v>7932.56</v>
      </c>
      <c r="H18" s="194"/>
      <c r="I18" s="43"/>
    </row>
    <row r="19" spans="1:9" s="25" customFormat="1" x14ac:dyDescent="0.25">
      <c r="A19" s="16" t="s">
        <v>131</v>
      </c>
      <c r="B19" s="128" t="s">
        <v>142</v>
      </c>
      <c r="C19" s="141" t="s">
        <v>147</v>
      </c>
      <c r="D19" s="130" t="s">
        <v>74</v>
      </c>
      <c r="E19" s="131">
        <v>950</v>
      </c>
      <c r="F19" s="26">
        <v>0.38</v>
      </c>
      <c r="G19" s="186">
        <f t="shared" si="0"/>
        <v>361</v>
      </c>
      <c r="H19" s="187"/>
      <c r="I19" s="43"/>
    </row>
    <row r="20" spans="1:9" s="25" customFormat="1" ht="18" customHeight="1" x14ac:dyDescent="0.25">
      <c r="A20" s="143" t="s">
        <v>131</v>
      </c>
      <c r="B20" s="128" t="s">
        <v>144</v>
      </c>
      <c r="C20" s="141" t="s">
        <v>149</v>
      </c>
      <c r="D20" s="144" t="s">
        <v>74</v>
      </c>
      <c r="E20" s="145">
        <v>50</v>
      </c>
      <c r="F20" s="27">
        <v>0.83</v>
      </c>
      <c r="G20" s="195">
        <f t="shared" si="0"/>
        <v>41.5</v>
      </c>
      <c r="H20" s="43"/>
      <c r="I20" s="43"/>
    </row>
    <row r="21" spans="1:9" s="25" customFormat="1" x14ac:dyDescent="0.25">
      <c r="A21" s="16" t="s">
        <v>131</v>
      </c>
      <c r="B21" s="128" t="s">
        <v>146</v>
      </c>
      <c r="C21" s="141" t="s">
        <v>151</v>
      </c>
      <c r="D21" s="130" t="s">
        <v>74</v>
      </c>
      <c r="E21" s="131">
        <v>262</v>
      </c>
      <c r="F21" s="26">
        <v>0.84</v>
      </c>
      <c r="G21" s="186">
        <f t="shared" si="0"/>
        <v>220.08</v>
      </c>
      <c r="H21" s="188"/>
      <c r="I21" s="189"/>
    </row>
    <row r="22" spans="1:9" s="25" customFormat="1" x14ac:dyDescent="0.25">
      <c r="A22" s="16" t="s">
        <v>131</v>
      </c>
      <c r="B22" s="128" t="s">
        <v>148</v>
      </c>
      <c r="C22" s="141" t="s">
        <v>153</v>
      </c>
      <c r="D22" s="130" t="s">
        <v>74</v>
      </c>
      <c r="E22" s="131">
        <v>32</v>
      </c>
      <c r="F22" s="26">
        <v>0.99</v>
      </c>
      <c r="G22" s="186">
        <f t="shared" si="0"/>
        <v>31.68</v>
      </c>
      <c r="H22" s="188"/>
      <c r="I22" s="189"/>
    </row>
    <row r="23" spans="1:9" s="25" customFormat="1" ht="14.4" thickBot="1" x14ac:dyDescent="0.3">
      <c r="A23" s="16" t="s">
        <v>131</v>
      </c>
      <c r="B23" s="128" t="s">
        <v>150</v>
      </c>
      <c r="C23" s="141" t="s">
        <v>155</v>
      </c>
      <c r="D23" s="130" t="s">
        <v>74</v>
      </c>
      <c r="E23" s="131">
        <v>382</v>
      </c>
      <c r="F23" s="26">
        <v>2.0099999999999998</v>
      </c>
      <c r="G23" s="186">
        <f t="shared" si="0"/>
        <v>767.82</v>
      </c>
      <c r="H23" s="188"/>
      <c r="I23" s="189"/>
    </row>
    <row r="24" spans="1:9" s="25" customFormat="1" ht="28.2" thickBot="1" x14ac:dyDescent="0.3">
      <c r="A24" s="135" t="s">
        <v>131</v>
      </c>
      <c r="B24" s="136" t="s">
        <v>152</v>
      </c>
      <c r="C24" s="147" t="s">
        <v>177</v>
      </c>
      <c r="D24" s="137" t="s">
        <v>74</v>
      </c>
      <c r="E24" s="138">
        <v>655</v>
      </c>
      <c r="F24" s="27">
        <v>4.55</v>
      </c>
      <c r="G24" s="195">
        <f t="shared" si="0"/>
        <v>2980.25</v>
      </c>
      <c r="H24" s="196" t="s">
        <v>178</v>
      </c>
      <c r="I24" s="193">
        <f>ROUND(SUM(G14:G24),2)</f>
        <v>13134.44</v>
      </c>
    </row>
    <row r="25" spans="1:9" s="25" customFormat="1" x14ac:dyDescent="0.25">
      <c r="A25" s="14" t="s">
        <v>179</v>
      </c>
      <c r="B25" s="124" t="s">
        <v>35</v>
      </c>
      <c r="C25" s="150" t="s">
        <v>937</v>
      </c>
      <c r="D25" s="247" t="s">
        <v>99</v>
      </c>
      <c r="E25" s="243">
        <v>85</v>
      </c>
      <c r="F25" s="31">
        <v>26.35</v>
      </c>
      <c r="G25" s="185">
        <f t="shared" si="0"/>
        <v>2239.75</v>
      </c>
      <c r="H25" s="194"/>
      <c r="I25" s="43"/>
    </row>
    <row r="26" spans="1:9" s="25" customFormat="1" x14ac:dyDescent="0.25">
      <c r="A26" s="16" t="s">
        <v>179</v>
      </c>
      <c r="B26" s="128" t="s">
        <v>181</v>
      </c>
      <c r="C26" s="151" t="s">
        <v>185</v>
      </c>
      <c r="D26" s="130" t="s">
        <v>74</v>
      </c>
      <c r="E26" s="131">
        <v>170</v>
      </c>
      <c r="F26" s="32">
        <v>1.18</v>
      </c>
      <c r="G26" s="186">
        <f t="shared" si="0"/>
        <v>200.6</v>
      </c>
      <c r="H26" s="194"/>
      <c r="I26" s="43"/>
    </row>
    <row r="27" spans="1:9" s="25" customFormat="1" ht="16.8" x14ac:dyDescent="0.25">
      <c r="A27" s="16" t="s">
        <v>179</v>
      </c>
      <c r="B27" s="128" t="s">
        <v>183</v>
      </c>
      <c r="C27" s="151" t="s">
        <v>187</v>
      </c>
      <c r="D27" s="142" t="s">
        <v>133</v>
      </c>
      <c r="E27" s="131">
        <v>4</v>
      </c>
      <c r="F27" s="32">
        <v>50.61</v>
      </c>
      <c r="G27" s="186">
        <f t="shared" si="0"/>
        <v>202.44</v>
      </c>
      <c r="H27" s="194"/>
      <c r="I27" s="43"/>
    </row>
    <row r="28" spans="1:9" s="25" customFormat="1" ht="17.399999999999999" thickBot="1" x14ac:dyDescent="0.3">
      <c r="A28" s="16" t="s">
        <v>179</v>
      </c>
      <c r="B28" s="128" t="s">
        <v>184</v>
      </c>
      <c r="C28" s="151" t="s">
        <v>189</v>
      </c>
      <c r="D28" s="142" t="s">
        <v>133</v>
      </c>
      <c r="E28" s="131">
        <v>17</v>
      </c>
      <c r="F28" s="32">
        <v>48.11</v>
      </c>
      <c r="G28" s="186">
        <f t="shared" si="0"/>
        <v>817.87</v>
      </c>
      <c r="H28" s="187"/>
      <c r="I28" s="43"/>
    </row>
    <row r="29" spans="1:9" s="25" customFormat="1" ht="28.2" thickBot="1" x14ac:dyDescent="0.3">
      <c r="A29" s="135" t="s">
        <v>179</v>
      </c>
      <c r="B29" s="136" t="s">
        <v>186</v>
      </c>
      <c r="C29" s="152" t="s">
        <v>619</v>
      </c>
      <c r="D29" s="153" t="s">
        <v>133</v>
      </c>
      <c r="E29" s="138">
        <v>26</v>
      </c>
      <c r="F29" s="33">
        <v>19</v>
      </c>
      <c r="G29" s="197">
        <f t="shared" si="0"/>
        <v>494</v>
      </c>
      <c r="H29" s="196" t="s">
        <v>192</v>
      </c>
      <c r="I29" s="193">
        <f>ROUND(SUM(G25:G29),2)</f>
        <v>3954.66</v>
      </c>
    </row>
    <row r="30" spans="1:9" s="25" customFormat="1" ht="27.6" x14ac:dyDescent="0.25">
      <c r="A30" s="14" t="s">
        <v>193</v>
      </c>
      <c r="B30" s="154" t="s">
        <v>37</v>
      </c>
      <c r="C30" s="155" t="s">
        <v>620</v>
      </c>
      <c r="D30" s="156" t="s">
        <v>66</v>
      </c>
      <c r="E30" s="127">
        <v>2</v>
      </c>
      <c r="F30" s="31">
        <v>543.17999999999995</v>
      </c>
      <c r="G30" s="185">
        <f t="shared" si="0"/>
        <v>1086.3599999999999</v>
      </c>
      <c r="H30" s="188"/>
      <c r="I30" s="189"/>
    </row>
    <row r="31" spans="1:9" s="25" customFormat="1" ht="27.6" x14ac:dyDescent="0.25">
      <c r="A31" s="16" t="s">
        <v>193</v>
      </c>
      <c r="B31" s="157" t="s">
        <v>195</v>
      </c>
      <c r="C31" s="151" t="s">
        <v>196</v>
      </c>
      <c r="D31" s="158" t="s">
        <v>99</v>
      </c>
      <c r="E31" s="131">
        <v>21</v>
      </c>
      <c r="F31" s="32">
        <v>35.130000000000003</v>
      </c>
      <c r="G31" s="186">
        <f t="shared" si="0"/>
        <v>737.73</v>
      </c>
      <c r="H31" s="188"/>
      <c r="I31" s="189"/>
    </row>
    <row r="32" spans="1:9" s="25" customFormat="1" ht="16.8" x14ac:dyDescent="0.25">
      <c r="A32" s="16" t="s">
        <v>193</v>
      </c>
      <c r="B32" s="157" t="s">
        <v>197</v>
      </c>
      <c r="C32" s="151" t="s">
        <v>198</v>
      </c>
      <c r="D32" s="159" t="s">
        <v>133</v>
      </c>
      <c r="E32" s="131">
        <v>105</v>
      </c>
      <c r="F32" s="32">
        <v>5.85</v>
      </c>
      <c r="G32" s="186">
        <f t="shared" si="0"/>
        <v>614.25</v>
      </c>
      <c r="H32" s="188"/>
      <c r="I32" s="189"/>
    </row>
    <row r="33" spans="1:9" s="25" customFormat="1" ht="16.8" x14ac:dyDescent="0.25">
      <c r="A33" s="16" t="s">
        <v>193</v>
      </c>
      <c r="B33" s="157" t="s">
        <v>199</v>
      </c>
      <c r="C33" s="151" t="s">
        <v>200</v>
      </c>
      <c r="D33" s="159" t="s">
        <v>133</v>
      </c>
      <c r="E33" s="131">
        <v>51</v>
      </c>
      <c r="F33" s="32">
        <v>6.56</v>
      </c>
      <c r="G33" s="186">
        <f t="shared" si="0"/>
        <v>334.56</v>
      </c>
      <c r="H33" s="188"/>
      <c r="I33" s="189"/>
    </row>
    <row r="34" spans="1:9" s="25" customFormat="1" ht="27.6" x14ac:dyDescent="0.25">
      <c r="A34" s="16" t="s">
        <v>193</v>
      </c>
      <c r="B34" s="157" t="s">
        <v>201</v>
      </c>
      <c r="C34" s="151" t="s">
        <v>621</v>
      </c>
      <c r="D34" s="158" t="s">
        <v>66</v>
      </c>
      <c r="E34" s="131">
        <v>2</v>
      </c>
      <c r="F34" s="32">
        <v>674.21</v>
      </c>
      <c r="G34" s="186">
        <f t="shared" si="0"/>
        <v>1348.42</v>
      </c>
      <c r="H34" s="188"/>
      <c r="I34" s="189"/>
    </row>
    <row r="35" spans="1:9" s="25" customFormat="1" ht="27.6" x14ac:dyDescent="0.25">
      <c r="A35" s="16" t="s">
        <v>193</v>
      </c>
      <c r="B35" s="157" t="s">
        <v>203</v>
      </c>
      <c r="C35" s="151" t="s">
        <v>204</v>
      </c>
      <c r="D35" s="159" t="s">
        <v>133</v>
      </c>
      <c r="E35" s="131">
        <v>50</v>
      </c>
      <c r="F35" s="32">
        <v>12.41</v>
      </c>
      <c r="G35" s="186">
        <f t="shared" si="0"/>
        <v>620.5</v>
      </c>
      <c r="H35" s="188"/>
      <c r="I35" s="189"/>
    </row>
    <row r="36" spans="1:9" s="25" customFormat="1" ht="16.8" x14ac:dyDescent="0.25">
      <c r="A36" s="16" t="s">
        <v>193</v>
      </c>
      <c r="B36" s="157" t="s">
        <v>205</v>
      </c>
      <c r="C36" s="151" t="s">
        <v>206</v>
      </c>
      <c r="D36" s="159" t="s">
        <v>133</v>
      </c>
      <c r="E36" s="131">
        <v>5</v>
      </c>
      <c r="F36" s="32">
        <v>18.61</v>
      </c>
      <c r="G36" s="186">
        <f t="shared" si="0"/>
        <v>93.05</v>
      </c>
      <c r="H36" s="188"/>
      <c r="I36" s="189"/>
    </row>
    <row r="37" spans="1:9" s="25" customFormat="1" ht="16.8" x14ac:dyDescent="0.25">
      <c r="A37" s="16" t="s">
        <v>193</v>
      </c>
      <c r="B37" s="157" t="s">
        <v>207</v>
      </c>
      <c r="C37" s="151" t="s">
        <v>208</v>
      </c>
      <c r="D37" s="159" t="s">
        <v>133</v>
      </c>
      <c r="E37" s="131">
        <v>42</v>
      </c>
      <c r="F37" s="32">
        <v>17.079999999999998</v>
      </c>
      <c r="G37" s="186">
        <f t="shared" si="0"/>
        <v>717.36</v>
      </c>
      <c r="H37" s="188"/>
      <c r="I37" s="189"/>
    </row>
    <row r="38" spans="1:9" s="25" customFormat="1" ht="16.8" x14ac:dyDescent="0.25">
      <c r="A38" s="16" t="s">
        <v>193</v>
      </c>
      <c r="B38" s="157" t="s">
        <v>209</v>
      </c>
      <c r="C38" s="141" t="s">
        <v>173</v>
      </c>
      <c r="D38" s="159" t="s">
        <v>133</v>
      </c>
      <c r="E38" s="131">
        <v>54</v>
      </c>
      <c r="F38" s="32">
        <v>4.33</v>
      </c>
      <c r="G38" s="186">
        <f t="shared" si="0"/>
        <v>233.82</v>
      </c>
      <c r="H38" s="188"/>
      <c r="I38" s="189"/>
    </row>
    <row r="39" spans="1:9" s="25" customFormat="1" x14ac:dyDescent="0.25">
      <c r="A39" s="16" t="s">
        <v>193</v>
      </c>
      <c r="B39" s="157" t="s">
        <v>210</v>
      </c>
      <c r="C39" s="151" t="s">
        <v>211</v>
      </c>
      <c r="D39" s="158" t="s">
        <v>99</v>
      </c>
      <c r="E39" s="131">
        <v>21</v>
      </c>
      <c r="F39" s="32">
        <v>4.47</v>
      </c>
      <c r="G39" s="186">
        <f t="shared" si="0"/>
        <v>93.87</v>
      </c>
      <c r="H39" s="188"/>
      <c r="I39" s="189"/>
    </row>
    <row r="40" spans="1:9" s="25" customFormat="1" x14ac:dyDescent="0.25">
      <c r="A40" s="16" t="s">
        <v>193</v>
      </c>
      <c r="B40" s="157" t="s">
        <v>212</v>
      </c>
      <c r="C40" s="151" t="s">
        <v>213</v>
      </c>
      <c r="D40" s="158" t="s">
        <v>99</v>
      </c>
      <c r="E40" s="131">
        <v>21</v>
      </c>
      <c r="F40" s="32">
        <v>4.47</v>
      </c>
      <c r="G40" s="186">
        <f t="shared" si="0"/>
        <v>93.87</v>
      </c>
      <c r="H40" s="188"/>
      <c r="I40" s="189"/>
    </row>
    <row r="41" spans="1:9" s="25" customFormat="1" ht="14.4" thickBot="1" x14ac:dyDescent="0.3">
      <c r="A41" s="16" t="s">
        <v>193</v>
      </c>
      <c r="B41" s="157" t="s">
        <v>214</v>
      </c>
      <c r="C41" s="151" t="s">
        <v>217</v>
      </c>
      <c r="D41" s="160" t="s">
        <v>74</v>
      </c>
      <c r="E41" s="131">
        <v>128</v>
      </c>
      <c r="F41" s="32">
        <v>0.83</v>
      </c>
      <c r="G41" s="186">
        <f t="shared" si="0"/>
        <v>106.24</v>
      </c>
      <c r="H41" s="188"/>
      <c r="I41" s="189"/>
    </row>
    <row r="42" spans="1:9" s="25" customFormat="1" ht="28.2" thickBot="1" x14ac:dyDescent="0.3">
      <c r="A42" s="135" t="s">
        <v>193</v>
      </c>
      <c r="B42" s="161" t="s">
        <v>216</v>
      </c>
      <c r="C42" s="244" t="s">
        <v>219</v>
      </c>
      <c r="D42" s="245" t="s">
        <v>74</v>
      </c>
      <c r="E42" s="138">
        <v>43</v>
      </c>
      <c r="F42" s="32">
        <v>9.67</v>
      </c>
      <c r="G42" s="186">
        <f t="shared" si="0"/>
        <v>415.81</v>
      </c>
      <c r="H42" s="192" t="s">
        <v>236</v>
      </c>
      <c r="I42" s="193">
        <f>ROUND(SUM(G30:G42),2)</f>
        <v>6495.84</v>
      </c>
    </row>
    <row r="43" spans="1:9" s="25" customFormat="1" ht="27.6" x14ac:dyDescent="0.25">
      <c r="A43" s="14" t="s">
        <v>622</v>
      </c>
      <c r="B43" s="124" t="s">
        <v>238</v>
      </c>
      <c r="C43" s="163" t="s">
        <v>564</v>
      </c>
      <c r="D43" s="140" t="s">
        <v>133</v>
      </c>
      <c r="E43" s="127">
        <v>160</v>
      </c>
      <c r="F43" s="31">
        <v>19</v>
      </c>
      <c r="G43" s="185">
        <f t="shared" si="0"/>
        <v>3040</v>
      </c>
      <c r="H43" s="337" t="s">
        <v>240</v>
      </c>
      <c r="I43" s="189"/>
    </row>
    <row r="44" spans="1:9" s="25" customFormat="1" ht="27.6" x14ac:dyDescent="0.25">
      <c r="A44" s="16" t="s">
        <v>622</v>
      </c>
      <c r="B44" s="128" t="s">
        <v>241</v>
      </c>
      <c r="C44" s="164" t="s">
        <v>242</v>
      </c>
      <c r="D44" s="130" t="s">
        <v>74</v>
      </c>
      <c r="E44" s="165">
        <v>133</v>
      </c>
      <c r="F44" s="34">
        <v>15.41</v>
      </c>
      <c r="G44" s="186">
        <f t="shared" si="0"/>
        <v>2049.5300000000002</v>
      </c>
      <c r="H44" s="336"/>
      <c r="I44" s="189"/>
    </row>
    <row r="45" spans="1:9" s="25" customFormat="1" ht="28.2" thickBot="1" x14ac:dyDescent="0.3">
      <c r="A45" s="16" t="s">
        <v>622</v>
      </c>
      <c r="B45" s="128" t="s">
        <v>243</v>
      </c>
      <c r="C45" s="152" t="s">
        <v>415</v>
      </c>
      <c r="D45" s="130" t="s">
        <v>74</v>
      </c>
      <c r="E45" s="165">
        <v>105</v>
      </c>
      <c r="F45" s="34">
        <v>22.67</v>
      </c>
      <c r="G45" s="186">
        <f t="shared" si="0"/>
        <v>2380.35</v>
      </c>
      <c r="H45" s="336"/>
      <c r="I45" s="189"/>
    </row>
    <row r="46" spans="1:9" s="25" customFormat="1" ht="27.6" x14ac:dyDescent="0.25">
      <c r="A46" s="16" t="s">
        <v>237</v>
      </c>
      <c r="B46" s="128" t="s">
        <v>245</v>
      </c>
      <c r="C46" s="217" t="s">
        <v>567</v>
      </c>
      <c r="D46" s="142" t="s">
        <v>133</v>
      </c>
      <c r="E46" s="165">
        <v>187</v>
      </c>
      <c r="F46" s="34">
        <v>17.53</v>
      </c>
      <c r="G46" s="186">
        <f t="shared" si="0"/>
        <v>3278.11</v>
      </c>
      <c r="H46" s="336"/>
      <c r="I46" s="189"/>
    </row>
    <row r="47" spans="1:9" s="25" customFormat="1" ht="27.6" x14ac:dyDescent="0.25">
      <c r="A47" s="16" t="s">
        <v>237</v>
      </c>
      <c r="B47" s="128" t="s">
        <v>246</v>
      </c>
      <c r="C47" s="164" t="s">
        <v>242</v>
      </c>
      <c r="D47" s="130" t="s">
        <v>74</v>
      </c>
      <c r="E47" s="165">
        <v>286</v>
      </c>
      <c r="F47" s="34">
        <v>15.41</v>
      </c>
      <c r="G47" s="186">
        <f t="shared" si="0"/>
        <v>4407.26</v>
      </c>
      <c r="H47" s="336"/>
      <c r="I47" s="189"/>
    </row>
    <row r="48" spans="1:9" s="25" customFormat="1" ht="27.6" x14ac:dyDescent="0.25">
      <c r="A48" s="16" t="s">
        <v>237</v>
      </c>
      <c r="B48" s="128" t="s">
        <v>248</v>
      </c>
      <c r="C48" s="164" t="s">
        <v>244</v>
      </c>
      <c r="D48" s="130" t="s">
        <v>74</v>
      </c>
      <c r="E48" s="165">
        <v>264</v>
      </c>
      <c r="F48" s="34">
        <v>22.27</v>
      </c>
      <c r="G48" s="186">
        <f t="shared" si="0"/>
        <v>5879.28</v>
      </c>
      <c r="H48" s="336"/>
      <c r="I48" s="189"/>
    </row>
    <row r="49" spans="1:9" s="25" customFormat="1" ht="27.6" x14ac:dyDescent="0.25">
      <c r="A49" s="16" t="s">
        <v>237</v>
      </c>
      <c r="B49" s="128" t="s">
        <v>249</v>
      </c>
      <c r="C49" s="166" t="s">
        <v>932</v>
      </c>
      <c r="D49" s="167" t="s">
        <v>74</v>
      </c>
      <c r="E49" s="165">
        <v>263</v>
      </c>
      <c r="F49" s="34">
        <v>0.34</v>
      </c>
      <c r="G49" s="186">
        <f t="shared" si="0"/>
        <v>89.42</v>
      </c>
      <c r="H49" s="336"/>
      <c r="I49" s="189"/>
    </row>
    <row r="50" spans="1:9" s="25" customFormat="1" ht="27.6" x14ac:dyDescent="0.25">
      <c r="A50" s="16" t="s">
        <v>237</v>
      </c>
      <c r="B50" s="128" t="s">
        <v>251</v>
      </c>
      <c r="C50" s="164" t="s">
        <v>247</v>
      </c>
      <c r="D50" s="130" t="s">
        <v>74</v>
      </c>
      <c r="E50" s="165">
        <v>262</v>
      </c>
      <c r="F50" s="34">
        <v>21.14</v>
      </c>
      <c r="G50" s="186">
        <f t="shared" si="0"/>
        <v>5538.68</v>
      </c>
      <c r="H50" s="336"/>
      <c r="I50" s="189"/>
    </row>
    <row r="51" spans="1:9" s="25" customFormat="1" ht="27.6" x14ac:dyDescent="0.25">
      <c r="A51" s="16" t="s">
        <v>237</v>
      </c>
      <c r="B51" s="128" t="s">
        <v>253</v>
      </c>
      <c r="C51" s="166" t="s">
        <v>933</v>
      </c>
      <c r="D51" s="130" t="s">
        <v>74</v>
      </c>
      <c r="E51" s="165">
        <v>261</v>
      </c>
      <c r="F51" s="34">
        <v>0.28000000000000003</v>
      </c>
      <c r="G51" s="186">
        <f t="shared" si="0"/>
        <v>73.08</v>
      </c>
      <c r="H51" s="336"/>
      <c r="I51" s="189"/>
    </row>
    <row r="52" spans="1:9" s="25" customFormat="1" ht="27.6" x14ac:dyDescent="0.25">
      <c r="A52" s="16" t="s">
        <v>237</v>
      </c>
      <c r="B52" s="128" t="s">
        <v>437</v>
      </c>
      <c r="C52" s="164" t="s">
        <v>250</v>
      </c>
      <c r="D52" s="130" t="s">
        <v>74</v>
      </c>
      <c r="E52" s="165">
        <v>261</v>
      </c>
      <c r="F52" s="34">
        <v>18.34</v>
      </c>
      <c r="G52" s="186">
        <f t="shared" si="0"/>
        <v>4786.74</v>
      </c>
      <c r="H52" s="336"/>
      <c r="I52" s="189"/>
    </row>
    <row r="53" spans="1:9" s="25" customFormat="1" ht="28.2" thickBot="1" x14ac:dyDescent="0.3">
      <c r="A53" s="16" t="s">
        <v>237</v>
      </c>
      <c r="B53" s="128" t="s">
        <v>438</v>
      </c>
      <c r="C53" s="152" t="s">
        <v>252</v>
      </c>
      <c r="D53" s="130" t="s">
        <v>74</v>
      </c>
      <c r="E53" s="165">
        <v>260</v>
      </c>
      <c r="F53" s="34">
        <v>0.22</v>
      </c>
      <c r="G53" s="186">
        <f t="shared" si="0"/>
        <v>57.2</v>
      </c>
      <c r="H53" s="336"/>
      <c r="I53" s="189"/>
    </row>
    <row r="54" spans="1:9" s="25" customFormat="1" ht="27.6" x14ac:dyDescent="0.25">
      <c r="A54" s="16" t="s">
        <v>237</v>
      </c>
      <c r="B54" s="128" t="s">
        <v>623</v>
      </c>
      <c r="C54" s="217" t="s">
        <v>644</v>
      </c>
      <c r="D54" s="142" t="s">
        <v>133</v>
      </c>
      <c r="E54" s="165">
        <v>80</v>
      </c>
      <c r="F54" s="34">
        <v>19</v>
      </c>
      <c r="G54" s="186">
        <f t="shared" si="0"/>
        <v>1520</v>
      </c>
      <c r="H54" s="336"/>
      <c r="I54" s="189"/>
    </row>
    <row r="55" spans="1:9" s="25" customFormat="1" ht="27.6" x14ac:dyDescent="0.25">
      <c r="A55" s="16" t="s">
        <v>237</v>
      </c>
      <c r="B55" s="128" t="s">
        <v>624</v>
      </c>
      <c r="C55" s="164" t="s">
        <v>242</v>
      </c>
      <c r="D55" s="130" t="s">
        <v>74</v>
      </c>
      <c r="E55" s="165">
        <v>114</v>
      </c>
      <c r="F55" s="34">
        <v>15.41</v>
      </c>
      <c r="G55" s="186">
        <f t="shared" si="0"/>
        <v>1756.74</v>
      </c>
      <c r="H55" s="336"/>
      <c r="I55" s="189"/>
    </row>
    <row r="56" spans="1:9" s="25" customFormat="1" ht="27.6" x14ac:dyDescent="0.25">
      <c r="A56" s="16" t="s">
        <v>237</v>
      </c>
      <c r="B56" s="128" t="s">
        <v>625</v>
      </c>
      <c r="C56" s="164" t="s">
        <v>647</v>
      </c>
      <c r="D56" s="130" t="s">
        <v>74</v>
      </c>
      <c r="E56" s="165">
        <v>95</v>
      </c>
      <c r="F56" s="34">
        <v>27.84</v>
      </c>
      <c r="G56" s="186">
        <f t="shared" si="0"/>
        <v>2644.8</v>
      </c>
      <c r="H56" s="336"/>
      <c r="I56" s="189"/>
    </row>
    <row r="57" spans="1:9" s="25" customFormat="1" ht="27.6" x14ac:dyDescent="0.25">
      <c r="A57" s="16" t="s">
        <v>237</v>
      </c>
      <c r="B57" s="128" t="s">
        <v>626</v>
      </c>
      <c r="C57" s="166" t="s">
        <v>932</v>
      </c>
      <c r="D57" s="167" t="s">
        <v>74</v>
      </c>
      <c r="E57" s="165">
        <v>95</v>
      </c>
      <c r="F57" s="34">
        <v>0.34</v>
      </c>
      <c r="G57" s="186">
        <f t="shared" si="0"/>
        <v>32.299999999999997</v>
      </c>
      <c r="H57" s="336"/>
      <c r="I57" s="189"/>
    </row>
    <row r="58" spans="1:9" s="25" customFormat="1" ht="27.6" x14ac:dyDescent="0.25">
      <c r="A58" s="16" t="s">
        <v>237</v>
      </c>
      <c r="B58" s="128" t="s">
        <v>627</v>
      </c>
      <c r="C58" s="164" t="s">
        <v>247</v>
      </c>
      <c r="D58" s="130" t="s">
        <v>74</v>
      </c>
      <c r="E58" s="165">
        <v>95</v>
      </c>
      <c r="F58" s="34">
        <v>21.14</v>
      </c>
      <c r="G58" s="186">
        <f t="shared" si="0"/>
        <v>2008.3</v>
      </c>
      <c r="H58" s="336"/>
      <c r="I58" s="189"/>
    </row>
    <row r="59" spans="1:9" s="25" customFormat="1" ht="27.6" x14ac:dyDescent="0.25">
      <c r="A59" s="16" t="s">
        <v>237</v>
      </c>
      <c r="B59" s="128" t="s">
        <v>628</v>
      </c>
      <c r="C59" s="166" t="s">
        <v>933</v>
      </c>
      <c r="D59" s="130" t="s">
        <v>74</v>
      </c>
      <c r="E59" s="165">
        <v>95</v>
      </c>
      <c r="F59" s="34">
        <v>0.28000000000000003</v>
      </c>
      <c r="G59" s="186">
        <f t="shared" si="0"/>
        <v>26.6</v>
      </c>
      <c r="H59" s="336"/>
      <c r="I59" s="189"/>
    </row>
    <row r="60" spans="1:9" s="25" customFormat="1" ht="27.6" x14ac:dyDescent="0.25">
      <c r="A60" s="16" t="s">
        <v>237</v>
      </c>
      <c r="B60" s="128" t="s">
        <v>630</v>
      </c>
      <c r="C60" s="164" t="s">
        <v>250</v>
      </c>
      <c r="D60" s="130" t="s">
        <v>74</v>
      </c>
      <c r="E60" s="165">
        <v>95</v>
      </c>
      <c r="F60" s="34">
        <v>18.34</v>
      </c>
      <c r="G60" s="186">
        <f t="shared" si="0"/>
        <v>1742.3</v>
      </c>
      <c r="H60" s="336"/>
      <c r="I60" s="189"/>
    </row>
    <row r="61" spans="1:9" s="25" customFormat="1" ht="28.2" thickBot="1" x14ac:dyDescent="0.3">
      <c r="A61" s="16" t="s">
        <v>237</v>
      </c>
      <c r="B61" s="128" t="s">
        <v>632</v>
      </c>
      <c r="C61" s="152" t="s">
        <v>252</v>
      </c>
      <c r="D61" s="130" t="s">
        <v>74</v>
      </c>
      <c r="E61" s="165">
        <v>95</v>
      </c>
      <c r="F61" s="34">
        <v>0.22</v>
      </c>
      <c r="G61" s="186">
        <f t="shared" si="0"/>
        <v>20.9</v>
      </c>
      <c r="H61" s="336"/>
      <c r="I61" s="189"/>
    </row>
    <row r="62" spans="1:9" s="25" customFormat="1" ht="28.2" thickBot="1" x14ac:dyDescent="0.3">
      <c r="A62" s="168" t="s">
        <v>237</v>
      </c>
      <c r="B62" s="169" t="s">
        <v>633</v>
      </c>
      <c r="C62" s="170" t="s">
        <v>254</v>
      </c>
      <c r="D62" s="153" t="s">
        <v>133</v>
      </c>
      <c r="E62" s="138">
        <v>88</v>
      </c>
      <c r="F62" s="35">
        <v>17.53</v>
      </c>
      <c r="G62" s="197">
        <f t="shared" si="0"/>
        <v>1542.64</v>
      </c>
      <c r="H62" s="336"/>
      <c r="I62" s="189"/>
    </row>
    <row r="63" spans="1:9" s="25" customFormat="1" ht="30" customHeight="1" x14ac:dyDescent="0.25">
      <c r="A63" s="14" t="s">
        <v>662</v>
      </c>
      <c r="B63" s="124" t="s">
        <v>238</v>
      </c>
      <c r="C63" s="163" t="s">
        <v>429</v>
      </c>
      <c r="D63" s="140" t="s">
        <v>133</v>
      </c>
      <c r="E63" s="127">
        <v>160</v>
      </c>
      <c r="F63" s="31">
        <v>0</v>
      </c>
      <c r="G63" s="185">
        <f t="shared" si="0"/>
        <v>0</v>
      </c>
      <c r="H63" s="336"/>
      <c r="I63" s="189"/>
    </row>
    <row r="64" spans="1:9" s="25" customFormat="1" ht="30" customHeight="1" x14ac:dyDescent="0.25">
      <c r="A64" s="16" t="s">
        <v>662</v>
      </c>
      <c r="B64" s="128" t="s">
        <v>241</v>
      </c>
      <c r="C64" s="164" t="s">
        <v>242</v>
      </c>
      <c r="D64" s="130" t="s">
        <v>74</v>
      </c>
      <c r="E64" s="165">
        <v>133</v>
      </c>
      <c r="F64" s="34">
        <v>0</v>
      </c>
      <c r="G64" s="186">
        <f t="shared" si="0"/>
        <v>0</v>
      </c>
      <c r="H64" s="336"/>
      <c r="I64" s="189"/>
    </row>
    <row r="65" spans="1:9" s="25" customFormat="1" ht="30" customHeight="1" thickBot="1" x14ac:dyDescent="0.3">
      <c r="A65" s="16" t="s">
        <v>662</v>
      </c>
      <c r="B65" s="128" t="s">
        <v>243</v>
      </c>
      <c r="C65" s="152" t="s">
        <v>415</v>
      </c>
      <c r="D65" s="130" t="s">
        <v>74</v>
      </c>
      <c r="E65" s="165">
        <v>105</v>
      </c>
      <c r="F65" s="34">
        <v>0</v>
      </c>
      <c r="G65" s="186">
        <f t="shared" si="0"/>
        <v>0</v>
      </c>
      <c r="H65" s="336"/>
      <c r="I65" s="189"/>
    </row>
    <row r="66" spans="1:9" s="25" customFormat="1" ht="30" customHeight="1" x14ac:dyDescent="0.25">
      <c r="A66" s="16" t="s">
        <v>255</v>
      </c>
      <c r="B66" s="128" t="s">
        <v>245</v>
      </c>
      <c r="C66" s="217" t="s">
        <v>256</v>
      </c>
      <c r="D66" s="142" t="s">
        <v>133</v>
      </c>
      <c r="E66" s="165">
        <v>161</v>
      </c>
      <c r="F66" s="34">
        <v>0</v>
      </c>
      <c r="G66" s="186">
        <f t="shared" si="0"/>
        <v>0</v>
      </c>
      <c r="H66" s="336"/>
      <c r="I66" s="189"/>
    </row>
    <row r="67" spans="1:9" s="25" customFormat="1" ht="30" customHeight="1" x14ac:dyDescent="0.25">
      <c r="A67" s="16" t="s">
        <v>255</v>
      </c>
      <c r="B67" s="128" t="s">
        <v>246</v>
      </c>
      <c r="C67" s="164" t="s">
        <v>257</v>
      </c>
      <c r="D67" s="130" t="s">
        <v>74</v>
      </c>
      <c r="E67" s="165">
        <v>290</v>
      </c>
      <c r="F67" s="34">
        <v>0</v>
      </c>
      <c r="G67" s="186">
        <f t="shared" si="0"/>
        <v>0</v>
      </c>
      <c r="H67" s="336"/>
      <c r="I67" s="189"/>
    </row>
    <row r="68" spans="1:9" s="25" customFormat="1" ht="30" customHeight="1" x14ac:dyDescent="0.25">
      <c r="A68" s="16" t="s">
        <v>255</v>
      </c>
      <c r="B68" s="128" t="s">
        <v>248</v>
      </c>
      <c r="C68" s="164" t="s">
        <v>244</v>
      </c>
      <c r="D68" s="130" t="s">
        <v>74</v>
      </c>
      <c r="E68" s="165">
        <v>264</v>
      </c>
      <c r="F68" s="34">
        <v>0</v>
      </c>
      <c r="G68" s="186">
        <f t="shared" si="0"/>
        <v>0</v>
      </c>
      <c r="H68" s="336"/>
      <c r="I68" s="189"/>
    </row>
    <row r="69" spans="1:9" s="25" customFormat="1" ht="30" customHeight="1" x14ac:dyDescent="0.25">
      <c r="A69" s="16" t="s">
        <v>255</v>
      </c>
      <c r="B69" s="128" t="s">
        <v>249</v>
      </c>
      <c r="C69" s="166" t="s">
        <v>932</v>
      </c>
      <c r="D69" s="167" t="s">
        <v>74</v>
      </c>
      <c r="E69" s="165">
        <v>263</v>
      </c>
      <c r="F69" s="34">
        <v>0</v>
      </c>
      <c r="G69" s="186">
        <f t="shared" si="0"/>
        <v>0</v>
      </c>
      <c r="H69" s="336"/>
      <c r="I69" s="189"/>
    </row>
    <row r="70" spans="1:9" s="25" customFormat="1" ht="30" customHeight="1" x14ac:dyDescent="0.25">
      <c r="A70" s="16" t="s">
        <v>255</v>
      </c>
      <c r="B70" s="128" t="s">
        <v>251</v>
      </c>
      <c r="C70" s="164" t="s">
        <v>247</v>
      </c>
      <c r="D70" s="130" t="s">
        <v>74</v>
      </c>
      <c r="E70" s="165">
        <v>262</v>
      </c>
      <c r="F70" s="34">
        <v>0</v>
      </c>
      <c r="G70" s="186">
        <f t="shared" si="0"/>
        <v>0</v>
      </c>
      <c r="H70" s="336"/>
      <c r="I70" s="189"/>
    </row>
    <row r="71" spans="1:9" s="25" customFormat="1" ht="30" customHeight="1" x14ac:dyDescent="0.25">
      <c r="A71" s="16" t="s">
        <v>255</v>
      </c>
      <c r="B71" s="128" t="s">
        <v>253</v>
      </c>
      <c r="C71" s="166" t="s">
        <v>933</v>
      </c>
      <c r="D71" s="130" t="s">
        <v>74</v>
      </c>
      <c r="E71" s="165">
        <v>261</v>
      </c>
      <c r="F71" s="34">
        <v>0</v>
      </c>
      <c r="G71" s="186">
        <f t="shared" si="0"/>
        <v>0</v>
      </c>
      <c r="H71" s="336"/>
      <c r="I71" s="189"/>
    </row>
    <row r="72" spans="1:9" s="25" customFormat="1" ht="30" customHeight="1" x14ac:dyDescent="0.25">
      <c r="A72" s="16" t="s">
        <v>255</v>
      </c>
      <c r="B72" s="128" t="s">
        <v>437</v>
      </c>
      <c r="C72" s="164" t="s">
        <v>250</v>
      </c>
      <c r="D72" s="130" t="s">
        <v>74</v>
      </c>
      <c r="E72" s="165">
        <v>261</v>
      </c>
      <c r="F72" s="34">
        <v>0</v>
      </c>
      <c r="G72" s="186">
        <f t="shared" si="0"/>
        <v>0</v>
      </c>
      <c r="H72" s="336"/>
      <c r="I72" s="189"/>
    </row>
    <row r="73" spans="1:9" s="25" customFormat="1" ht="30" customHeight="1" thickBot="1" x14ac:dyDescent="0.3">
      <c r="A73" s="16" t="s">
        <v>255</v>
      </c>
      <c r="B73" s="128" t="s">
        <v>438</v>
      </c>
      <c r="C73" s="152" t="s">
        <v>252</v>
      </c>
      <c r="D73" s="130" t="s">
        <v>74</v>
      </c>
      <c r="E73" s="165">
        <v>260</v>
      </c>
      <c r="F73" s="34">
        <v>0</v>
      </c>
      <c r="G73" s="186">
        <f t="shared" si="0"/>
        <v>0</v>
      </c>
      <c r="H73" s="336"/>
      <c r="I73" s="189"/>
    </row>
    <row r="74" spans="1:9" s="25" customFormat="1" ht="30" customHeight="1" x14ac:dyDescent="0.25">
      <c r="A74" s="16" t="s">
        <v>255</v>
      </c>
      <c r="B74" s="128" t="s">
        <v>623</v>
      </c>
      <c r="C74" s="217" t="s">
        <v>664</v>
      </c>
      <c r="D74" s="142" t="s">
        <v>133</v>
      </c>
      <c r="E74" s="165">
        <v>70</v>
      </c>
      <c r="F74" s="34">
        <v>0</v>
      </c>
      <c r="G74" s="186">
        <f t="shared" si="0"/>
        <v>0</v>
      </c>
      <c r="H74" s="336"/>
      <c r="I74" s="189"/>
    </row>
    <row r="75" spans="1:9" s="25" customFormat="1" ht="30" customHeight="1" x14ac:dyDescent="0.25">
      <c r="A75" s="16" t="s">
        <v>255</v>
      </c>
      <c r="B75" s="128" t="s">
        <v>624</v>
      </c>
      <c r="C75" s="164" t="s">
        <v>257</v>
      </c>
      <c r="D75" s="130" t="s">
        <v>74</v>
      </c>
      <c r="E75" s="165">
        <v>117</v>
      </c>
      <c r="F75" s="34">
        <v>0</v>
      </c>
      <c r="G75" s="186">
        <f t="shared" si="0"/>
        <v>0</v>
      </c>
      <c r="H75" s="336"/>
      <c r="I75" s="189"/>
    </row>
    <row r="76" spans="1:9" s="25" customFormat="1" ht="30" customHeight="1" x14ac:dyDescent="0.25">
      <c r="A76" s="16" t="s">
        <v>255</v>
      </c>
      <c r="B76" s="128" t="s">
        <v>625</v>
      </c>
      <c r="C76" s="164" t="s">
        <v>647</v>
      </c>
      <c r="D76" s="130" t="s">
        <v>74</v>
      </c>
      <c r="E76" s="165">
        <v>95</v>
      </c>
      <c r="F76" s="34">
        <v>0</v>
      </c>
      <c r="G76" s="186">
        <f t="shared" si="0"/>
        <v>0</v>
      </c>
      <c r="H76" s="336"/>
      <c r="I76" s="189"/>
    </row>
    <row r="77" spans="1:9" s="25" customFormat="1" ht="30" customHeight="1" x14ac:dyDescent="0.25">
      <c r="A77" s="16" t="s">
        <v>255</v>
      </c>
      <c r="B77" s="128" t="s">
        <v>626</v>
      </c>
      <c r="C77" s="166" t="s">
        <v>932</v>
      </c>
      <c r="D77" s="167" t="s">
        <v>74</v>
      </c>
      <c r="E77" s="165">
        <v>95</v>
      </c>
      <c r="F77" s="34">
        <v>0</v>
      </c>
      <c r="G77" s="186">
        <f t="shared" si="0"/>
        <v>0</v>
      </c>
      <c r="H77" s="336"/>
      <c r="I77" s="189"/>
    </row>
    <row r="78" spans="1:9" s="25" customFormat="1" ht="30" customHeight="1" x14ac:dyDescent="0.25">
      <c r="A78" s="16" t="s">
        <v>255</v>
      </c>
      <c r="B78" s="128" t="s">
        <v>627</v>
      </c>
      <c r="C78" s="164" t="s">
        <v>247</v>
      </c>
      <c r="D78" s="130" t="s">
        <v>74</v>
      </c>
      <c r="E78" s="165">
        <v>95</v>
      </c>
      <c r="F78" s="34">
        <v>0</v>
      </c>
      <c r="G78" s="186">
        <f t="shared" si="0"/>
        <v>0</v>
      </c>
      <c r="H78" s="336"/>
      <c r="I78" s="189"/>
    </row>
    <row r="79" spans="1:9" s="25" customFormat="1" ht="30" customHeight="1" x14ac:dyDescent="0.25">
      <c r="A79" s="16" t="s">
        <v>255</v>
      </c>
      <c r="B79" s="128" t="s">
        <v>628</v>
      </c>
      <c r="C79" s="166" t="s">
        <v>933</v>
      </c>
      <c r="D79" s="130" t="s">
        <v>74</v>
      </c>
      <c r="E79" s="165">
        <v>95</v>
      </c>
      <c r="F79" s="34">
        <v>0</v>
      </c>
      <c r="G79" s="186">
        <f t="shared" si="0"/>
        <v>0</v>
      </c>
      <c r="H79" s="336"/>
      <c r="I79" s="189"/>
    </row>
    <row r="80" spans="1:9" s="25" customFormat="1" ht="30" customHeight="1" x14ac:dyDescent="0.25">
      <c r="A80" s="16" t="s">
        <v>255</v>
      </c>
      <c r="B80" s="128" t="s">
        <v>630</v>
      </c>
      <c r="C80" s="164" t="s">
        <v>250</v>
      </c>
      <c r="D80" s="130" t="s">
        <v>74</v>
      </c>
      <c r="E80" s="165">
        <v>95</v>
      </c>
      <c r="F80" s="34">
        <v>0</v>
      </c>
      <c r="G80" s="186">
        <f t="shared" si="0"/>
        <v>0</v>
      </c>
      <c r="H80" s="336"/>
      <c r="I80" s="189"/>
    </row>
    <row r="81" spans="1:9" s="25" customFormat="1" ht="30" customHeight="1" thickBot="1" x14ac:dyDescent="0.3">
      <c r="A81" s="16" t="s">
        <v>255</v>
      </c>
      <c r="B81" s="128" t="s">
        <v>632</v>
      </c>
      <c r="C81" s="152" t="s">
        <v>252</v>
      </c>
      <c r="D81" s="130" t="s">
        <v>74</v>
      </c>
      <c r="E81" s="165">
        <v>95</v>
      </c>
      <c r="F81" s="34">
        <v>0</v>
      </c>
      <c r="G81" s="186">
        <f t="shared" si="0"/>
        <v>0</v>
      </c>
      <c r="H81" s="336"/>
      <c r="I81" s="189"/>
    </row>
    <row r="82" spans="1:9" s="25" customFormat="1" ht="30" customHeight="1" thickBot="1" x14ac:dyDescent="0.3">
      <c r="A82" s="135" t="s">
        <v>255</v>
      </c>
      <c r="B82" s="161" t="s">
        <v>633</v>
      </c>
      <c r="C82" s="170" t="s">
        <v>254</v>
      </c>
      <c r="D82" s="162" t="s">
        <v>133</v>
      </c>
      <c r="E82" s="138">
        <v>88</v>
      </c>
      <c r="F82" s="37">
        <v>0</v>
      </c>
      <c r="G82" s="195">
        <f t="shared" si="0"/>
        <v>0</v>
      </c>
      <c r="H82" s="192" t="s">
        <v>258</v>
      </c>
      <c r="I82" s="193">
        <f>ROUND(SUM(G43:G82),2)</f>
        <v>42874.23</v>
      </c>
    </row>
    <row r="83" spans="1:9" s="25" customFormat="1" ht="30" customHeight="1" x14ac:dyDescent="0.25">
      <c r="A83" s="14" t="s">
        <v>507</v>
      </c>
      <c r="B83" s="124" t="s">
        <v>260</v>
      </c>
      <c r="C83" s="163" t="s">
        <v>435</v>
      </c>
      <c r="D83" s="148" t="s">
        <v>99</v>
      </c>
      <c r="E83" s="127">
        <v>54</v>
      </c>
      <c r="F83" s="31">
        <v>21.15</v>
      </c>
      <c r="G83" s="185">
        <f t="shared" si="0"/>
        <v>1142.0999999999999</v>
      </c>
      <c r="H83" s="194"/>
      <c r="I83" s="43"/>
    </row>
    <row r="84" spans="1:9" s="25" customFormat="1" ht="27.6" x14ac:dyDescent="0.25">
      <c r="A84" s="16" t="s">
        <v>507</v>
      </c>
      <c r="B84" s="128" t="s">
        <v>262</v>
      </c>
      <c r="C84" s="164" t="s">
        <v>436</v>
      </c>
      <c r="D84" s="149" t="s">
        <v>99</v>
      </c>
      <c r="E84" s="131">
        <v>11</v>
      </c>
      <c r="F84" s="32">
        <v>60.27</v>
      </c>
      <c r="G84" s="186">
        <f t="shared" si="0"/>
        <v>662.97</v>
      </c>
      <c r="H84" s="194"/>
      <c r="I84" s="43"/>
    </row>
    <row r="85" spans="1:9" s="25" customFormat="1" ht="27.6" x14ac:dyDescent="0.25">
      <c r="A85" s="16" t="s">
        <v>507</v>
      </c>
      <c r="B85" s="128" t="s">
        <v>263</v>
      </c>
      <c r="C85" s="164" t="s">
        <v>668</v>
      </c>
      <c r="D85" s="149" t="s">
        <v>99</v>
      </c>
      <c r="E85" s="131">
        <v>50</v>
      </c>
      <c r="F85" s="32">
        <v>70.849999999999994</v>
      </c>
      <c r="G85" s="186">
        <f t="shared" si="0"/>
        <v>3542.5</v>
      </c>
      <c r="H85" s="194"/>
      <c r="I85" s="43"/>
    </row>
    <row r="86" spans="1:9" s="25" customFormat="1" ht="30" customHeight="1" x14ac:dyDescent="0.25">
      <c r="A86" s="16" t="s">
        <v>507</v>
      </c>
      <c r="B86" s="128" t="s">
        <v>441</v>
      </c>
      <c r="C86" s="164" t="s">
        <v>271</v>
      </c>
      <c r="D86" s="149" t="s">
        <v>99</v>
      </c>
      <c r="E86" s="131">
        <v>38</v>
      </c>
      <c r="F86" s="32">
        <v>0.36</v>
      </c>
      <c r="G86" s="186">
        <f t="shared" ref="G86:G114" si="1">ROUND((E86*F86),2)</f>
        <v>13.68</v>
      </c>
      <c r="H86" s="188"/>
      <c r="I86" s="189"/>
    </row>
    <row r="87" spans="1:9" s="25" customFormat="1" ht="30" customHeight="1" x14ac:dyDescent="0.25">
      <c r="A87" s="16" t="s">
        <v>507</v>
      </c>
      <c r="B87" s="128" t="s">
        <v>443</v>
      </c>
      <c r="C87" s="164" t="s">
        <v>272</v>
      </c>
      <c r="D87" s="149" t="s">
        <v>99</v>
      </c>
      <c r="E87" s="131">
        <v>38</v>
      </c>
      <c r="F87" s="32">
        <v>0.48</v>
      </c>
      <c r="G87" s="186">
        <f t="shared" si="1"/>
        <v>18.239999999999998</v>
      </c>
      <c r="H87" s="188"/>
      <c r="I87" s="189"/>
    </row>
    <row r="88" spans="1:9" s="25" customFormat="1" ht="27.6" x14ac:dyDescent="0.25">
      <c r="A88" s="16" t="s">
        <v>507</v>
      </c>
      <c r="B88" s="128" t="s">
        <v>508</v>
      </c>
      <c r="C88" s="164" t="s">
        <v>273</v>
      </c>
      <c r="D88" s="149" t="s">
        <v>99</v>
      </c>
      <c r="E88" s="131">
        <v>30</v>
      </c>
      <c r="F88" s="32">
        <v>0.54</v>
      </c>
      <c r="G88" s="186">
        <f t="shared" si="1"/>
        <v>16.2</v>
      </c>
      <c r="H88" s="188"/>
      <c r="I88" s="189"/>
    </row>
    <row r="89" spans="1:9" s="25" customFormat="1" ht="27.6" x14ac:dyDescent="0.25">
      <c r="A89" s="16" t="s">
        <v>507</v>
      </c>
      <c r="B89" s="128" t="s">
        <v>509</v>
      </c>
      <c r="C89" s="164" t="s">
        <v>274</v>
      </c>
      <c r="D89" s="149" t="s">
        <v>99</v>
      </c>
      <c r="E89" s="131">
        <v>8</v>
      </c>
      <c r="F89" s="32">
        <v>0.66</v>
      </c>
      <c r="G89" s="186">
        <f t="shared" si="1"/>
        <v>5.28</v>
      </c>
      <c r="H89" s="188"/>
      <c r="I89" s="189"/>
    </row>
    <row r="90" spans="1:9" s="25" customFormat="1" ht="27.6" x14ac:dyDescent="0.25">
      <c r="A90" s="16" t="s">
        <v>507</v>
      </c>
      <c r="B90" s="128" t="s">
        <v>510</v>
      </c>
      <c r="C90" s="164" t="s">
        <v>275</v>
      </c>
      <c r="D90" s="149" t="s">
        <v>99</v>
      </c>
      <c r="E90" s="131">
        <v>61</v>
      </c>
      <c r="F90" s="32">
        <v>2.66</v>
      </c>
      <c r="G90" s="186">
        <f t="shared" si="1"/>
        <v>162.26</v>
      </c>
      <c r="H90" s="188"/>
      <c r="I90" s="189"/>
    </row>
    <row r="91" spans="1:9" s="25" customFormat="1" ht="27.6" x14ac:dyDescent="0.25">
      <c r="A91" s="16" t="s">
        <v>507</v>
      </c>
      <c r="B91" s="128" t="s">
        <v>511</v>
      </c>
      <c r="C91" s="164" t="s">
        <v>276</v>
      </c>
      <c r="D91" s="149" t="s">
        <v>99</v>
      </c>
      <c r="E91" s="131">
        <v>61</v>
      </c>
      <c r="F91" s="32">
        <v>0.25</v>
      </c>
      <c r="G91" s="186">
        <f t="shared" si="1"/>
        <v>15.25</v>
      </c>
      <c r="H91" s="188"/>
      <c r="I91" s="189"/>
    </row>
    <row r="92" spans="1:9" s="25" customFormat="1" ht="27.6" x14ac:dyDescent="0.25">
      <c r="A92" s="16" t="s">
        <v>507</v>
      </c>
      <c r="B92" s="128" t="s">
        <v>569</v>
      </c>
      <c r="C92" s="164" t="s">
        <v>277</v>
      </c>
      <c r="D92" s="130" t="s">
        <v>74</v>
      </c>
      <c r="E92" s="131">
        <v>62</v>
      </c>
      <c r="F92" s="32">
        <v>5.03</v>
      </c>
      <c r="G92" s="186">
        <f t="shared" si="1"/>
        <v>311.86</v>
      </c>
      <c r="H92" s="188"/>
      <c r="I92" s="189"/>
    </row>
    <row r="93" spans="1:9" s="25" customFormat="1" ht="28.2" thickBot="1" x14ac:dyDescent="0.3">
      <c r="A93" s="16" t="s">
        <v>507</v>
      </c>
      <c r="B93" s="128" t="s">
        <v>570</v>
      </c>
      <c r="C93" s="164" t="s">
        <v>278</v>
      </c>
      <c r="D93" s="130" t="s">
        <v>74</v>
      </c>
      <c r="E93" s="131">
        <v>66</v>
      </c>
      <c r="F93" s="32">
        <v>2.15</v>
      </c>
      <c r="G93" s="186">
        <f t="shared" si="1"/>
        <v>141.9</v>
      </c>
      <c r="H93" s="188"/>
      <c r="I93" s="189"/>
    </row>
    <row r="94" spans="1:9" s="25" customFormat="1" ht="28.2" thickBot="1" x14ac:dyDescent="0.3">
      <c r="A94" s="135" t="s">
        <v>507</v>
      </c>
      <c r="B94" s="136" t="s">
        <v>571</v>
      </c>
      <c r="C94" s="152" t="s">
        <v>279</v>
      </c>
      <c r="D94" s="137" t="s">
        <v>74</v>
      </c>
      <c r="E94" s="138">
        <v>10</v>
      </c>
      <c r="F94" s="33">
        <v>2.78</v>
      </c>
      <c r="G94" s="197">
        <f t="shared" si="1"/>
        <v>27.8</v>
      </c>
      <c r="H94" s="192" t="s">
        <v>267</v>
      </c>
      <c r="I94" s="193">
        <f>ROUND(SUM(G83:G94),2)</f>
        <v>6060.04</v>
      </c>
    </row>
    <row r="95" spans="1:9" s="25" customFormat="1" ht="41.4" x14ac:dyDescent="0.25">
      <c r="A95" s="14" t="s">
        <v>512</v>
      </c>
      <c r="B95" s="124" t="s">
        <v>446</v>
      </c>
      <c r="C95" s="163" t="s">
        <v>440</v>
      </c>
      <c r="D95" s="148" t="s">
        <v>99</v>
      </c>
      <c r="E95" s="127">
        <v>18</v>
      </c>
      <c r="F95" s="32">
        <v>83.79</v>
      </c>
      <c r="G95" s="186">
        <f t="shared" si="1"/>
        <v>1508.22</v>
      </c>
      <c r="H95" s="188"/>
      <c r="I95" s="189"/>
    </row>
    <row r="96" spans="1:9" s="25" customFormat="1" ht="42" thickBot="1" x14ac:dyDescent="0.3">
      <c r="A96" s="16" t="s">
        <v>512</v>
      </c>
      <c r="B96" s="128" t="s">
        <v>447</v>
      </c>
      <c r="C96" s="164" t="s">
        <v>442</v>
      </c>
      <c r="D96" s="149" t="s">
        <v>66</v>
      </c>
      <c r="E96" s="131">
        <v>1</v>
      </c>
      <c r="F96" s="32">
        <v>171.68</v>
      </c>
      <c r="G96" s="186">
        <f t="shared" si="1"/>
        <v>171.68</v>
      </c>
      <c r="H96" s="43"/>
      <c r="I96" s="43"/>
    </row>
    <row r="97" spans="1:9" s="25" customFormat="1" ht="42" thickBot="1" x14ac:dyDescent="0.3">
      <c r="A97" s="135" t="s">
        <v>512</v>
      </c>
      <c r="B97" s="136" t="s">
        <v>449</v>
      </c>
      <c r="C97" s="152" t="s">
        <v>444</v>
      </c>
      <c r="D97" s="171" t="s">
        <v>99</v>
      </c>
      <c r="E97" s="138">
        <v>10</v>
      </c>
      <c r="F97" s="33">
        <v>44.37</v>
      </c>
      <c r="G97" s="197">
        <f t="shared" si="1"/>
        <v>443.7</v>
      </c>
      <c r="H97" s="192" t="s">
        <v>280</v>
      </c>
      <c r="I97" s="193">
        <f>ROUND(SUM(G95:G97),2)</f>
        <v>2123.6</v>
      </c>
    </row>
    <row r="98" spans="1:9" s="25" customFormat="1" ht="41.4" x14ac:dyDescent="0.25">
      <c r="A98" s="14" t="s">
        <v>513</v>
      </c>
      <c r="B98" s="124" t="s">
        <v>282</v>
      </c>
      <c r="C98" s="172" t="s">
        <v>291</v>
      </c>
      <c r="D98" s="148" t="s">
        <v>99</v>
      </c>
      <c r="E98" s="127">
        <v>140</v>
      </c>
      <c r="F98" s="31">
        <v>27.14</v>
      </c>
      <c r="G98" s="185">
        <f t="shared" si="1"/>
        <v>3799.6</v>
      </c>
      <c r="H98" s="188"/>
      <c r="I98" s="189"/>
    </row>
    <row r="99" spans="1:9" s="25" customFormat="1" ht="41.4" x14ac:dyDescent="0.25">
      <c r="A99" s="16" t="s">
        <v>513</v>
      </c>
      <c r="B99" s="128" t="s">
        <v>284</v>
      </c>
      <c r="C99" s="164" t="s">
        <v>514</v>
      </c>
      <c r="D99" s="149" t="s">
        <v>76</v>
      </c>
      <c r="E99" s="131">
        <v>1</v>
      </c>
      <c r="F99" s="32">
        <v>146.47</v>
      </c>
      <c r="G99" s="186">
        <f t="shared" si="1"/>
        <v>146.47</v>
      </c>
      <c r="H99" s="188"/>
      <c r="I99" s="189"/>
    </row>
    <row r="100" spans="1:9" s="25" customFormat="1" ht="42" thickBot="1" x14ac:dyDescent="0.3">
      <c r="A100" s="16" t="s">
        <v>513</v>
      </c>
      <c r="B100" s="128" t="s">
        <v>286</v>
      </c>
      <c r="C100" s="164" t="s">
        <v>448</v>
      </c>
      <c r="D100" s="149" t="s">
        <v>76</v>
      </c>
      <c r="E100" s="131">
        <v>1</v>
      </c>
      <c r="F100" s="32">
        <v>146.47</v>
      </c>
      <c r="G100" s="186">
        <f t="shared" si="1"/>
        <v>146.47</v>
      </c>
      <c r="H100" s="188"/>
      <c r="I100" s="189"/>
    </row>
    <row r="101" spans="1:9" s="25" customFormat="1" ht="28.2" thickBot="1" x14ac:dyDescent="0.3">
      <c r="A101" s="135" t="s">
        <v>513</v>
      </c>
      <c r="B101" s="136" t="s">
        <v>287</v>
      </c>
      <c r="C101" s="152" t="s">
        <v>450</v>
      </c>
      <c r="D101" s="171" t="s">
        <v>66</v>
      </c>
      <c r="E101" s="138">
        <v>1</v>
      </c>
      <c r="F101" s="32">
        <v>2154.0500000000002</v>
      </c>
      <c r="G101" s="186">
        <f t="shared" si="1"/>
        <v>2154.0500000000002</v>
      </c>
      <c r="H101" s="192" t="s">
        <v>288</v>
      </c>
      <c r="I101" s="193">
        <f>ROUND(SUM(G98:G101),2)</f>
        <v>6246.59</v>
      </c>
    </row>
    <row r="102" spans="1:9" s="25" customFormat="1" ht="30" customHeight="1" x14ac:dyDescent="0.25">
      <c r="A102" s="14" t="s">
        <v>517</v>
      </c>
      <c r="B102" s="124" t="s">
        <v>290</v>
      </c>
      <c r="C102" s="163" t="s">
        <v>455</v>
      </c>
      <c r="D102" s="148" t="s">
        <v>66</v>
      </c>
      <c r="E102" s="127">
        <v>11</v>
      </c>
      <c r="F102" s="31">
        <v>16.48</v>
      </c>
      <c r="G102" s="185">
        <f t="shared" si="1"/>
        <v>181.28</v>
      </c>
      <c r="H102" s="194"/>
      <c r="I102" s="43"/>
    </row>
    <row r="103" spans="1:9" s="25" customFormat="1" ht="30" customHeight="1" x14ac:dyDescent="0.25">
      <c r="A103" s="16" t="s">
        <v>517</v>
      </c>
      <c r="B103" s="128" t="s">
        <v>292</v>
      </c>
      <c r="C103" s="164" t="s">
        <v>304</v>
      </c>
      <c r="D103" s="149" t="s">
        <v>66</v>
      </c>
      <c r="E103" s="131">
        <v>7</v>
      </c>
      <c r="F103" s="32">
        <v>22.4</v>
      </c>
      <c r="G103" s="186">
        <f t="shared" si="1"/>
        <v>156.80000000000001</v>
      </c>
      <c r="H103" s="194"/>
      <c r="I103" s="43"/>
    </row>
    <row r="104" spans="1:9" s="25" customFormat="1" ht="30" customHeight="1" x14ac:dyDescent="0.25">
      <c r="A104" s="16" t="s">
        <v>517</v>
      </c>
      <c r="B104" s="128" t="s">
        <v>293</v>
      </c>
      <c r="C104" s="164" t="s">
        <v>308</v>
      </c>
      <c r="D104" s="149" t="s">
        <v>66</v>
      </c>
      <c r="E104" s="131">
        <v>5</v>
      </c>
      <c r="F104" s="32">
        <v>58.6</v>
      </c>
      <c r="G104" s="186">
        <f t="shared" si="1"/>
        <v>293</v>
      </c>
      <c r="H104" s="194"/>
      <c r="I104" s="43"/>
    </row>
    <row r="105" spans="1:9" s="25" customFormat="1" ht="30" customHeight="1" x14ac:dyDescent="0.25">
      <c r="A105" s="16" t="s">
        <v>517</v>
      </c>
      <c r="B105" s="128" t="s">
        <v>294</v>
      </c>
      <c r="C105" s="164" t="s">
        <v>310</v>
      </c>
      <c r="D105" s="149" t="s">
        <v>99</v>
      </c>
      <c r="E105" s="131">
        <v>20</v>
      </c>
      <c r="F105" s="32">
        <v>21</v>
      </c>
      <c r="G105" s="186">
        <f t="shared" si="1"/>
        <v>420</v>
      </c>
      <c r="H105" s="194"/>
      <c r="I105" s="43"/>
    </row>
    <row r="106" spans="1:9" s="25" customFormat="1" ht="30" customHeight="1" x14ac:dyDescent="0.25">
      <c r="A106" s="16" t="s">
        <v>517</v>
      </c>
      <c r="B106" s="128" t="s">
        <v>295</v>
      </c>
      <c r="C106" s="164" t="s">
        <v>312</v>
      </c>
      <c r="D106" s="149" t="s">
        <v>66</v>
      </c>
      <c r="E106" s="131">
        <v>8</v>
      </c>
      <c r="F106" s="32">
        <v>29.19</v>
      </c>
      <c r="G106" s="186">
        <f t="shared" si="1"/>
        <v>233.52</v>
      </c>
      <c r="H106" s="194"/>
      <c r="I106" s="43"/>
    </row>
    <row r="107" spans="1:9" s="25" customFormat="1" ht="30" customHeight="1" thickBot="1" x14ac:dyDescent="0.3">
      <c r="A107" s="16" t="s">
        <v>517</v>
      </c>
      <c r="B107" s="128" t="s">
        <v>297</v>
      </c>
      <c r="C107" s="164" t="s">
        <v>458</v>
      </c>
      <c r="D107" s="149" t="s">
        <v>66</v>
      </c>
      <c r="E107" s="131">
        <v>1</v>
      </c>
      <c r="F107" s="32">
        <v>43.73</v>
      </c>
      <c r="G107" s="186">
        <f t="shared" si="1"/>
        <v>43.73</v>
      </c>
      <c r="H107" s="194"/>
      <c r="I107" s="43"/>
    </row>
    <row r="108" spans="1:9" s="25" customFormat="1" ht="30" customHeight="1" thickBot="1" x14ac:dyDescent="0.3">
      <c r="A108" s="135" t="s">
        <v>517</v>
      </c>
      <c r="B108" s="136" t="s">
        <v>299</v>
      </c>
      <c r="C108" s="152" t="s">
        <v>316</v>
      </c>
      <c r="D108" s="171" t="s">
        <v>74</v>
      </c>
      <c r="E108" s="138">
        <v>9</v>
      </c>
      <c r="F108" s="33">
        <v>117.18</v>
      </c>
      <c r="G108" s="197">
        <f t="shared" si="1"/>
        <v>1054.6199999999999</v>
      </c>
      <c r="H108" s="196" t="s">
        <v>689</v>
      </c>
      <c r="I108" s="193">
        <f>ROUND(SUM(G102:G108),2)</f>
        <v>2382.9499999999998</v>
      </c>
    </row>
    <row r="109" spans="1:9" s="25" customFormat="1" ht="41.4" x14ac:dyDescent="0.25">
      <c r="A109" s="174" t="s">
        <v>518</v>
      </c>
      <c r="B109" s="175" t="s">
        <v>303</v>
      </c>
      <c r="C109" s="176" t="s">
        <v>461</v>
      </c>
      <c r="D109" s="177" t="s">
        <v>99</v>
      </c>
      <c r="E109" s="178">
        <v>17</v>
      </c>
      <c r="F109" s="38">
        <v>2.19</v>
      </c>
      <c r="G109" s="199">
        <f t="shared" si="1"/>
        <v>37.229999999999997</v>
      </c>
      <c r="H109" s="43"/>
      <c r="I109" s="43"/>
    </row>
    <row r="110" spans="1:9" s="25" customFormat="1" ht="41.4" x14ac:dyDescent="0.25">
      <c r="A110" s="16" t="s">
        <v>518</v>
      </c>
      <c r="B110" s="157" t="s">
        <v>305</v>
      </c>
      <c r="C110" s="164" t="s">
        <v>462</v>
      </c>
      <c r="D110" s="158" t="s">
        <v>99</v>
      </c>
      <c r="E110" s="131">
        <v>58</v>
      </c>
      <c r="F110" s="32">
        <v>1.61</v>
      </c>
      <c r="G110" s="186">
        <f t="shared" si="1"/>
        <v>93.38</v>
      </c>
      <c r="H110" s="188"/>
      <c r="I110" s="189"/>
    </row>
    <row r="111" spans="1:9" s="25" customFormat="1" ht="41.4" x14ac:dyDescent="0.25">
      <c r="A111" s="16" t="s">
        <v>518</v>
      </c>
      <c r="B111" s="157" t="s">
        <v>307</v>
      </c>
      <c r="C111" s="164" t="s">
        <v>466</v>
      </c>
      <c r="D111" s="158" t="s">
        <v>99</v>
      </c>
      <c r="E111" s="131">
        <v>1</v>
      </c>
      <c r="F111" s="32">
        <v>0.87</v>
      </c>
      <c r="G111" s="186">
        <f t="shared" si="1"/>
        <v>0.87</v>
      </c>
      <c r="H111" s="188"/>
      <c r="I111" s="189"/>
    </row>
    <row r="112" spans="1:9" s="25" customFormat="1" ht="42" thickBot="1" x14ac:dyDescent="0.3">
      <c r="A112" s="16" t="s">
        <v>518</v>
      </c>
      <c r="B112" s="157" t="s">
        <v>309</v>
      </c>
      <c r="C112" s="164" t="s">
        <v>332</v>
      </c>
      <c r="D112" s="158" t="s">
        <v>74</v>
      </c>
      <c r="E112" s="131">
        <v>7</v>
      </c>
      <c r="F112" s="32">
        <v>16.260000000000002</v>
      </c>
      <c r="G112" s="186">
        <f t="shared" si="1"/>
        <v>113.82</v>
      </c>
      <c r="H112" s="188"/>
      <c r="I112" s="189"/>
    </row>
    <row r="113" spans="1:9" s="25" customFormat="1" ht="42" thickBot="1" x14ac:dyDescent="0.3">
      <c r="A113" s="135" t="s">
        <v>518</v>
      </c>
      <c r="B113" s="161" t="s">
        <v>311</v>
      </c>
      <c r="C113" s="152" t="s">
        <v>577</v>
      </c>
      <c r="D113" s="179" t="s">
        <v>74</v>
      </c>
      <c r="E113" s="138">
        <v>3</v>
      </c>
      <c r="F113" s="37">
        <v>16.260000000000002</v>
      </c>
      <c r="G113" s="195">
        <f>ROUND((E113*F113),2)</f>
        <v>48.78</v>
      </c>
      <c r="H113" s="196" t="s">
        <v>317</v>
      </c>
      <c r="I113" s="193">
        <f>ROUND(SUM(G109:G113),2)</f>
        <v>294.08</v>
      </c>
    </row>
    <row r="114" spans="1:9" s="25" customFormat="1" ht="75" customHeight="1" thickBot="1" x14ac:dyDescent="0.3">
      <c r="A114" s="232" t="s">
        <v>579</v>
      </c>
      <c r="B114" s="233" t="s">
        <v>319</v>
      </c>
      <c r="C114" s="234" t="s">
        <v>351</v>
      </c>
      <c r="D114" s="235" t="s">
        <v>76</v>
      </c>
      <c r="E114" s="236">
        <v>1</v>
      </c>
      <c r="F114" s="48">
        <v>1906.38</v>
      </c>
      <c r="G114" s="237">
        <f t="shared" si="1"/>
        <v>1906.38</v>
      </c>
      <c r="H114" s="196" t="s">
        <v>335</v>
      </c>
      <c r="I114" s="193">
        <f>ROUND(SUM(G114:G114),2)</f>
        <v>1906.38</v>
      </c>
    </row>
    <row r="115" spans="1:9" ht="44.25" customHeight="1" thickBot="1" x14ac:dyDescent="0.3">
      <c r="A115" s="40"/>
      <c r="B115" s="40"/>
      <c r="C115" s="40"/>
      <c r="D115" s="41"/>
      <c r="E115" s="60"/>
      <c r="F115" s="42" t="s">
        <v>690</v>
      </c>
      <c r="G115" s="200">
        <f>SUM(G5:G114)</f>
        <v>86694.349999999991</v>
      </c>
      <c r="H115" s="187"/>
      <c r="I115" s="189"/>
    </row>
    <row r="117" spans="1:9" x14ac:dyDescent="0.25">
      <c r="C117" s="43"/>
    </row>
    <row r="118" spans="1:9" x14ac:dyDescent="0.25">
      <c r="F118" s="45" t="s">
        <v>691</v>
      </c>
    </row>
  </sheetData>
  <sheetProtection algorithmName="SHA-512" hashValue="nANGp2bQU3vM3B3X+KgfCnR02KyztWcVky/Chf3xaKTzi6fvgRTLB30DuHoEY3wT7rFNcR/nBgB0hEICbFcbWA==" saltValue="Q/pgkMvp4YWj5+TwtTit7w==" spinCount="100000" sheet="1" objects="1" scenarios="1"/>
  <mergeCells count="3">
    <mergeCell ref="A1:E1"/>
    <mergeCell ref="A3:E3"/>
    <mergeCell ref="H43:H81"/>
  </mergeCells>
  <pageMargins left="0.7" right="0.29375000000000001" top="0.75" bottom="0.75" header="0.3" footer="0.3"/>
  <pageSetup paperSize="9" scale="60"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03"/>
  <sheetViews>
    <sheetView topLeftCell="A95" zoomScale="106" zoomScaleNormal="106" workbookViewId="0">
      <selection activeCell="F5" sqref="F5:F100"/>
    </sheetView>
  </sheetViews>
  <sheetFormatPr defaultColWidth="9.109375" defaultRowHeight="13.8" x14ac:dyDescent="0.25"/>
  <cols>
    <col min="1" max="1" width="31.5546875" style="43" bestFit="1" customWidth="1"/>
    <col min="2" max="2" width="8.44140625" style="43" bestFit="1" customWidth="1"/>
    <col min="3" max="3" width="86.44140625" style="46" customWidth="1"/>
    <col min="4" max="4" width="9.109375" style="44"/>
    <col min="5" max="5" width="16.44140625" style="61" customWidth="1"/>
    <col min="6" max="6" width="21.5546875" style="45" customWidth="1"/>
    <col min="7" max="7" width="14.5546875" style="44"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9" t="s">
        <v>692</v>
      </c>
      <c r="B1" s="339"/>
      <c r="C1" s="339"/>
      <c r="D1" s="339"/>
      <c r="E1" s="339"/>
      <c r="F1" s="1"/>
      <c r="G1" s="1"/>
    </row>
    <row r="2" spans="1:9" ht="21.75" customHeight="1" thickBot="1" x14ac:dyDescent="0.3">
      <c r="A2" s="4"/>
      <c r="B2" s="4"/>
      <c r="C2" s="5"/>
      <c r="D2" s="4"/>
      <c r="E2" s="58"/>
      <c r="F2" s="4"/>
      <c r="G2" s="4"/>
    </row>
    <row r="3" spans="1:9" ht="21.75" customHeight="1" x14ac:dyDescent="0.25">
      <c r="A3" s="345" t="s">
        <v>693</v>
      </c>
      <c r="B3" s="346"/>
      <c r="C3" s="346"/>
      <c r="D3" s="346"/>
      <c r="E3" s="346"/>
      <c r="F3" s="6"/>
      <c r="G3" s="7"/>
    </row>
    <row r="4" spans="1:9" ht="28.2" thickBot="1" x14ac:dyDescent="0.3">
      <c r="A4" s="8" t="s">
        <v>55</v>
      </c>
      <c r="B4" s="9" t="s">
        <v>56</v>
      </c>
      <c r="C4" s="10" t="s">
        <v>57</v>
      </c>
      <c r="D4" s="11" t="s">
        <v>58</v>
      </c>
      <c r="E4" s="59" t="s">
        <v>59</v>
      </c>
      <c r="F4" s="12" t="s">
        <v>60</v>
      </c>
      <c r="G4" s="13" t="s">
        <v>61</v>
      </c>
      <c r="H4" s="91"/>
      <c r="I4" s="44"/>
    </row>
    <row r="5" spans="1:9" x14ac:dyDescent="0.25">
      <c r="A5" s="14" t="s">
        <v>62</v>
      </c>
      <c r="B5" s="124" t="s">
        <v>5</v>
      </c>
      <c r="C5" s="172" t="s">
        <v>63</v>
      </c>
      <c r="D5" s="126" t="s">
        <v>64</v>
      </c>
      <c r="E5" s="127">
        <v>7.0000000000000007E-2</v>
      </c>
      <c r="F5" s="15">
        <v>421.14</v>
      </c>
      <c r="G5" s="185">
        <f t="shared" ref="G5:G76" si="0">ROUND((E5*F5),2)</f>
        <v>29.48</v>
      </c>
      <c r="H5" s="91"/>
      <c r="I5" s="44"/>
    </row>
    <row r="6" spans="1:9" x14ac:dyDescent="0.25">
      <c r="A6" s="16" t="s">
        <v>62</v>
      </c>
      <c r="B6" s="128" t="s">
        <v>9</v>
      </c>
      <c r="C6" s="133" t="s">
        <v>694</v>
      </c>
      <c r="D6" s="130" t="s">
        <v>74</v>
      </c>
      <c r="E6" s="131">
        <v>760</v>
      </c>
      <c r="F6" s="17">
        <v>2.5499999999999998</v>
      </c>
      <c r="G6" s="186">
        <f t="shared" si="0"/>
        <v>1938</v>
      </c>
      <c r="H6" s="188"/>
      <c r="I6" s="189"/>
    </row>
    <row r="7" spans="1:9" ht="16.8" x14ac:dyDescent="0.25">
      <c r="A7" s="16" t="s">
        <v>62</v>
      </c>
      <c r="B7" s="128" t="s">
        <v>11</v>
      </c>
      <c r="C7" s="133" t="s">
        <v>395</v>
      </c>
      <c r="D7" s="130" t="s">
        <v>86</v>
      </c>
      <c r="E7" s="131">
        <v>61</v>
      </c>
      <c r="F7" s="17">
        <v>-9.58</v>
      </c>
      <c r="G7" s="186">
        <f t="shared" si="0"/>
        <v>-584.38</v>
      </c>
      <c r="H7" s="188"/>
      <c r="I7" s="189"/>
    </row>
    <row r="8" spans="1:9" ht="27.6" x14ac:dyDescent="0.25">
      <c r="A8" s="16" t="s">
        <v>62</v>
      </c>
      <c r="B8" s="128" t="s">
        <v>15</v>
      </c>
      <c r="C8" s="133" t="s">
        <v>546</v>
      </c>
      <c r="D8" s="130" t="s">
        <v>86</v>
      </c>
      <c r="E8" s="131">
        <v>61</v>
      </c>
      <c r="F8" s="17">
        <v>2.4300000000000002</v>
      </c>
      <c r="G8" s="186">
        <f t="shared" si="0"/>
        <v>148.22999999999999</v>
      </c>
      <c r="H8" s="188"/>
      <c r="I8" s="189"/>
    </row>
    <row r="9" spans="1:9" x14ac:dyDescent="0.25">
      <c r="A9" s="16" t="s">
        <v>62</v>
      </c>
      <c r="B9" s="128" t="s">
        <v>19</v>
      </c>
      <c r="C9" s="133" t="s">
        <v>686</v>
      </c>
      <c r="D9" s="130" t="s">
        <v>74</v>
      </c>
      <c r="E9" s="131">
        <v>802</v>
      </c>
      <c r="F9" s="17">
        <v>1.07</v>
      </c>
      <c r="G9" s="186">
        <f t="shared" si="0"/>
        <v>858.14</v>
      </c>
      <c r="H9" s="188"/>
      <c r="I9" s="189"/>
    </row>
    <row r="10" spans="1:9" x14ac:dyDescent="0.25">
      <c r="A10" s="16" t="s">
        <v>62</v>
      </c>
      <c r="B10" s="128" t="s">
        <v>23</v>
      </c>
      <c r="C10" s="134" t="s">
        <v>552</v>
      </c>
      <c r="D10" s="130" t="s">
        <v>66</v>
      </c>
      <c r="E10" s="131">
        <v>1</v>
      </c>
      <c r="F10" s="17">
        <v>24.62</v>
      </c>
      <c r="G10" s="186">
        <f t="shared" si="0"/>
        <v>24.62</v>
      </c>
      <c r="H10" s="188"/>
      <c r="I10" s="189"/>
    </row>
    <row r="11" spans="1:9" x14ac:dyDescent="0.25">
      <c r="A11" s="16" t="s">
        <v>62</v>
      </c>
      <c r="B11" s="128" t="s">
        <v>27</v>
      </c>
      <c r="C11" s="134" t="s">
        <v>401</v>
      </c>
      <c r="D11" s="130" t="s">
        <v>66</v>
      </c>
      <c r="E11" s="131">
        <v>1</v>
      </c>
      <c r="F11" s="17">
        <v>8.48</v>
      </c>
      <c r="G11" s="186">
        <f t="shared" si="0"/>
        <v>8.48</v>
      </c>
      <c r="H11" s="188"/>
      <c r="I11" s="189"/>
    </row>
    <row r="12" spans="1:9" ht="14.4" thickBot="1" x14ac:dyDescent="0.3">
      <c r="A12" s="16" t="s">
        <v>62</v>
      </c>
      <c r="B12" s="128" t="s">
        <v>29</v>
      </c>
      <c r="C12" s="134" t="s">
        <v>487</v>
      </c>
      <c r="D12" s="130" t="s">
        <v>66</v>
      </c>
      <c r="E12" s="131">
        <v>1</v>
      </c>
      <c r="F12" s="17">
        <v>65.959999999999994</v>
      </c>
      <c r="G12" s="186">
        <f t="shared" si="0"/>
        <v>65.959999999999994</v>
      </c>
      <c r="H12" s="44"/>
      <c r="I12" s="44"/>
    </row>
    <row r="13" spans="1:9" ht="28.2" thickBot="1" x14ac:dyDescent="0.3">
      <c r="A13" s="135" t="s">
        <v>62</v>
      </c>
      <c r="B13" s="136" t="s">
        <v>31</v>
      </c>
      <c r="C13" s="215" t="s">
        <v>488</v>
      </c>
      <c r="D13" s="137" t="s">
        <v>66</v>
      </c>
      <c r="E13" s="138">
        <v>1</v>
      </c>
      <c r="F13" s="17">
        <v>11.47</v>
      </c>
      <c r="G13" s="186">
        <f t="shared" si="0"/>
        <v>11.47</v>
      </c>
      <c r="H13" s="196" t="s">
        <v>130</v>
      </c>
      <c r="I13" s="193">
        <f>ROUND(SUM(G5:G13),2)</f>
        <v>2500</v>
      </c>
    </row>
    <row r="14" spans="1:9" s="25" customFormat="1" ht="16.8" x14ac:dyDescent="0.25">
      <c r="A14" s="14" t="s">
        <v>131</v>
      </c>
      <c r="B14" s="124" t="s">
        <v>33</v>
      </c>
      <c r="C14" s="139" t="s">
        <v>404</v>
      </c>
      <c r="D14" s="140" t="s">
        <v>133</v>
      </c>
      <c r="E14" s="127">
        <v>80</v>
      </c>
      <c r="F14" s="24">
        <v>6.84</v>
      </c>
      <c r="G14" s="185">
        <f t="shared" si="0"/>
        <v>547.20000000000005</v>
      </c>
      <c r="H14" s="194"/>
      <c r="I14" s="43"/>
    </row>
    <row r="15" spans="1:9" s="25" customFormat="1" ht="16.8" x14ac:dyDescent="0.25">
      <c r="A15" s="16" t="s">
        <v>131</v>
      </c>
      <c r="B15" s="128" t="s">
        <v>134</v>
      </c>
      <c r="C15" s="141" t="s">
        <v>135</v>
      </c>
      <c r="D15" s="142" t="s">
        <v>133</v>
      </c>
      <c r="E15" s="131">
        <v>53</v>
      </c>
      <c r="F15" s="26">
        <v>4.3499999999999996</v>
      </c>
      <c r="G15" s="186">
        <f t="shared" si="0"/>
        <v>230.55</v>
      </c>
      <c r="H15" s="194"/>
      <c r="I15" s="43"/>
    </row>
    <row r="16" spans="1:9" s="25" customFormat="1" ht="16.8" x14ac:dyDescent="0.25">
      <c r="A16" s="16" t="s">
        <v>131</v>
      </c>
      <c r="B16" s="128" t="s">
        <v>136</v>
      </c>
      <c r="C16" s="141" t="s">
        <v>560</v>
      </c>
      <c r="D16" s="142" t="s">
        <v>133</v>
      </c>
      <c r="E16" s="131">
        <v>27</v>
      </c>
      <c r="F16" s="26">
        <v>6.84</v>
      </c>
      <c r="G16" s="186">
        <f t="shared" si="0"/>
        <v>184.68</v>
      </c>
      <c r="H16" s="194"/>
      <c r="I16" s="43"/>
    </row>
    <row r="17" spans="1:9" s="25" customFormat="1" ht="16.8" x14ac:dyDescent="0.25">
      <c r="A17" s="16" t="s">
        <v>131</v>
      </c>
      <c r="B17" s="128" t="s">
        <v>138</v>
      </c>
      <c r="C17" s="141" t="s">
        <v>139</v>
      </c>
      <c r="D17" s="142" t="s">
        <v>133</v>
      </c>
      <c r="E17" s="131">
        <v>462</v>
      </c>
      <c r="F17" s="26">
        <v>5.85</v>
      </c>
      <c r="G17" s="186">
        <f t="shared" si="0"/>
        <v>2702.7</v>
      </c>
      <c r="H17" s="194"/>
      <c r="I17" s="43"/>
    </row>
    <row r="18" spans="1:9" s="25" customFormat="1" ht="16.8" x14ac:dyDescent="0.25">
      <c r="A18" s="16" t="s">
        <v>131</v>
      </c>
      <c r="B18" s="128" t="s">
        <v>140</v>
      </c>
      <c r="C18" s="141" t="s">
        <v>143</v>
      </c>
      <c r="D18" s="142" t="s">
        <v>133</v>
      </c>
      <c r="E18" s="131">
        <v>2898</v>
      </c>
      <c r="F18" s="26">
        <v>4.33</v>
      </c>
      <c r="G18" s="186">
        <f t="shared" si="0"/>
        <v>12548.34</v>
      </c>
      <c r="H18" s="194"/>
      <c r="I18" s="43"/>
    </row>
    <row r="19" spans="1:9" s="25" customFormat="1" ht="16.8" x14ac:dyDescent="0.25">
      <c r="A19" s="16" t="s">
        <v>131</v>
      </c>
      <c r="B19" s="128" t="s">
        <v>142</v>
      </c>
      <c r="C19" s="141" t="s">
        <v>407</v>
      </c>
      <c r="D19" s="142" t="s">
        <v>133</v>
      </c>
      <c r="E19" s="131">
        <v>68</v>
      </c>
      <c r="F19" s="26">
        <v>5.78</v>
      </c>
      <c r="G19" s="186">
        <f t="shared" si="0"/>
        <v>393.04</v>
      </c>
      <c r="H19" s="194"/>
      <c r="I19" s="43"/>
    </row>
    <row r="20" spans="1:9" s="25" customFormat="1" x14ac:dyDescent="0.25">
      <c r="A20" s="16" t="s">
        <v>131</v>
      </c>
      <c r="B20" s="128" t="s">
        <v>144</v>
      </c>
      <c r="C20" s="141" t="s">
        <v>147</v>
      </c>
      <c r="D20" s="130" t="s">
        <v>74</v>
      </c>
      <c r="E20" s="131">
        <v>1663</v>
      </c>
      <c r="F20" s="26">
        <v>0.38</v>
      </c>
      <c r="G20" s="186">
        <f t="shared" si="0"/>
        <v>631.94000000000005</v>
      </c>
      <c r="H20" s="187"/>
      <c r="I20" s="43"/>
    </row>
    <row r="21" spans="1:9" s="25" customFormat="1" ht="18" customHeight="1" x14ac:dyDescent="0.25">
      <c r="A21" s="143" t="s">
        <v>131</v>
      </c>
      <c r="B21" s="128" t="s">
        <v>146</v>
      </c>
      <c r="C21" s="141" t="s">
        <v>149</v>
      </c>
      <c r="D21" s="144" t="s">
        <v>74</v>
      </c>
      <c r="E21" s="145">
        <v>88</v>
      </c>
      <c r="F21" s="27">
        <v>0.83</v>
      </c>
      <c r="G21" s="195">
        <f t="shared" si="0"/>
        <v>73.040000000000006</v>
      </c>
      <c r="H21" s="43"/>
      <c r="I21" s="43"/>
    </row>
    <row r="22" spans="1:9" s="25" customFormat="1" x14ac:dyDescent="0.25">
      <c r="A22" s="16" t="s">
        <v>131</v>
      </c>
      <c r="B22" s="128" t="s">
        <v>148</v>
      </c>
      <c r="C22" s="141" t="s">
        <v>151</v>
      </c>
      <c r="D22" s="130" t="s">
        <v>74</v>
      </c>
      <c r="E22" s="131">
        <v>612</v>
      </c>
      <c r="F22" s="26">
        <v>0.84</v>
      </c>
      <c r="G22" s="186">
        <f t="shared" si="0"/>
        <v>514.08000000000004</v>
      </c>
      <c r="H22" s="188"/>
      <c r="I22" s="189"/>
    </row>
    <row r="23" spans="1:9" s="25" customFormat="1" x14ac:dyDescent="0.25">
      <c r="A23" s="16" t="s">
        <v>131</v>
      </c>
      <c r="B23" s="128" t="s">
        <v>150</v>
      </c>
      <c r="C23" s="141" t="s">
        <v>153</v>
      </c>
      <c r="D23" s="130" t="s">
        <v>74</v>
      </c>
      <c r="E23" s="131">
        <v>74</v>
      </c>
      <c r="F23" s="26">
        <v>0.99</v>
      </c>
      <c r="G23" s="186">
        <f t="shared" si="0"/>
        <v>73.260000000000005</v>
      </c>
      <c r="H23" s="188"/>
      <c r="I23" s="189"/>
    </row>
    <row r="24" spans="1:9" s="25" customFormat="1" x14ac:dyDescent="0.25">
      <c r="A24" s="16" t="s">
        <v>131</v>
      </c>
      <c r="B24" s="128" t="s">
        <v>152</v>
      </c>
      <c r="C24" s="141" t="s">
        <v>155</v>
      </c>
      <c r="D24" s="130" t="s">
        <v>74</v>
      </c>
      <c r="E24" s="131">
        <v>891</v>
      </c>
      <c r="F24" s="26">
        <v>2.0099999999999998</v>
      </c>
      <c r="G24" s="186">
        <f t="shared" si="0"/>
        <v>1790.91</v>
      </c>
      <c r="H24" s="188"/>
      <c r="I24" s="189"/>
    </row>
    <row r="25" spans="1:9" s="25" customFormat="1" ht="14.4" thickBot="1" x14ac:dyDescent="0.3">
      <c r="A25" s="16" t="s">
        <v>131</v>
      </c>
      <c r="B25" s="128" t="s">
        <v>154</v>
      </c>
      <c r="C25" s="146" t="s">
        <v>159</v>
      </c>
      <c r="D25" s="130" t="s">
        <v>74</v>
      </c>
      <c r="E25" s="131">
        <v>75</v>
      </c>
      <c r="F25" s="26">
        <v>9.4600000000000009</v>
      </c>
      <c r="G25" s="186">
        <f t="shared" si="0"/>
        <v>709.5</v>
      </c>
      <c r="H25" s="188"/>
      <c r="I25" s="189"/>
    </row>
    <row r="26" spans="1:9" s="25" customFormat="1" ht="28.2" thickBot="1" x14ac:dyDescent="0.3">
      <c r="A26" s="135" t="s">
        <v>131</v>
      </c>
      <c r="B26" s="136" t="s">
        <v>156</v>
      </c>
      <c r="C26" s="147" t="s">
        <v>177</v>
      </c>
      <c r="D26" s="137" t="s">
        <v>74</v>
      </c>
      <c r="E26" s="138">
        <v>1103</v>
      </c>
      <c r="F26" s="27">
        <v>4.55</v>
      </c>
      <c r="G26" s="195">
        <f t="shared" si="0"/>
        <v>5018.6499999999996</v>
      </c>
      <c r="H26" s="196" t="s">
        <v>178</v>
      </c>
      <c r="I26" s="193">
        <f>ROUND(SUM(G14:G26),2)</f>
        <v>25417.89</v>
      </c>
    </row>
    <row r="27" spans="1:9" s="25" customFormat="1" x14ac:dyDescent="0.25">
      <c r="A27" s="14" t="s">
        <v>179</v>
      </c>
      <c r="B27" s="124" t="s">
        <v>35</v>
      </c>
      <c r="C27" s="150" t="s">
        <v>937</v>
      </c>
      <c r="D27" s="247" t="s">
        <v>99</v>
      </c>
      <c r="E27" s="243">
        <v>27</v>
      </c>
      <c r="F27" s="31">
        <v>26.35</v>
      </c>
      <c r="G27" s="185">
        <f t="shared" si="0"/>
        <v>711.45</v>
      </c>
      <c r="H27" s="194"/>
      <c r="I27" s="43"/>
    </row>
    <row r="28" spans="1:9" s="25" customFormat="1" x14ac:dyDescent="0.25">
      <c r="A28" s="16" t="s">
        <v>179</v>
      </c>
      <c r="B28" s="128" t="s">
        <v>181</v>
      </c>
      <c r="C28" s="151" t="s">
        <v>185</v>
      </c>
      <c r="D28" s="130" t="s">
        <v>74</v>
      </c>
      <c r="E28" s="131">
        <v>54</v>
      </c>
      <c r="F28" s="32">
        <v>1.18</v>
      </c>
      <c r="G28" s="186">
        <f t="shared" si="0"/>
        <v>63.72</v>
      </c>
      <c r="H28" s="194"/>
      <c r="I28" s="43"/>
    </row>
    <row r="29" spans="1:9" s="25" customFormat="1" ht="16.8" x14ac:dyDescent="0.25">
      <c r="A29" s="16" t="s">
        <v>179</v>
      </c>
      <c r="B29" s="128" t="s">
        <v>183</v>
      </c>
      <c r="C29" s="151" t="s">
        <v>187</v>
      </c>
      <c r="D29" s="142" t="s">
        <v>133</v>
      </c>
      <c r="E29" s="131">
        <v>1</v>
      </c>
      <c r="F29" s="32">
        <v>50.6</v>
      </c>
      <c r="G29" s="186">
        <f t="shared" si="0"/>
        <v>50.6</v>
      </c>
      <c r="H29" s="194"/>
      <c r="I29" s="43"/>
    </row>
    <row r="30" spans="1:9" s="25" customFormat="1" ht="17.399999999999999" thickBot="1" x14ac:dyDescent="0.3">
      <c r="A30" s="16" t="s">
        <v>179</v>
      </c>
      <c r="B30" s="128" t="s">
        <v>184</v>
      </c>
      <c r="C30" s="151" t="s">
        <v>189</v>
      </c>
      <c r="D30" s="142" t="s">
        <v>133</v>
      </c>
      <c r="E30" s="131">
        <v>5</v>
      </c>
      <c r="F30" s="32">
        <v>48.11</v>
      </c>
      <c r="G30" s="186">
        <f t="shared" si="0"/>
        <v>240.55</v>
      </c>
      <c r="H30" s="187"/>
      <c r="I30" s="43"/>
    </row>
    <row r="31" spans="1:9" s="25" customFormat="1" ht="28.2" thickBot="1" x14ac:dyDescent="0.3">
      <c r="A31" s="135" t="s">
        <v>179</v>
      </c>
      <c r="B31" s="136" t="s">
        <v>186</v>
      </c>
      <c r="C31" s="152" t="s">
        <v>619</v>
      </c>
      <c r="D31" s="153" t="s">
        <v>133</v>
      </c>
      <c r="E31" s="138">
        <v>8</v>
      </c>
      <c r="F31" s="33">
        <v>19</v>
      </c>
      <c r="G31" s="197">
        <f t="shared" si="0"/>
        <v>152</v>
      </c>
      <c r="H31" s="196" t="s">
        <v>192</v>
      </c>
      <c r="I31" s="193">
        <f>ROUND(SUM(G27:G31),2)</f>
        <v>1218.32</v>
      </c>
    </row>
    <row r="32" spans="1:9" s="25" customFormat="1" ht="14.4" thickBot="1" x14ac:dyDescent="0.3">
      <c r="A32" s="14" t="s">
        <v>193</v>
      </c>
      <c r="B32" s="154" t="s">
        <v>37</v>
      </c>
      <c r="C32" s="155" t="s">
        <v>217</v>
      </c>
      <c r="D32" s="216" t="s">
        <v>74</v>
      </c>
      <c r="E32" s="127">
        <v>41</v>
      </c>
      <c r="F32" s="31">
        <v>0.83</v>
      </c>
      <c r="G32" s="185">
        <f t="shared" si="0"/>
        <v>34.03</v>
      </c>
      <c r="H32" s="188"/>
      <c r="I32" s="189"/>
    </row>
    <row r="33" spans="1:9" s="25" customFormat="1" ht="28.2" thickBot="1" x14ac:dyDescent="0.3">
      <c r="A33" s="135" t="s">
        <v>193</v>
      </c>
      <c r="B33" s="161" t="s">
        <v>195</v>
      </c>
      <c r="C33" s="152" t="s">
        <v>219</v>
      </c>
      <c r="D33" s="245" t="s">
        <v>74</v>
      </c>
      <c r="E33" s="138">
        <v>14</v>
      </c>
      <c r="F33" s="33">
        <v>9.67</v>
      </c>
      <c r="G33" s="197">
        <f t="shared" si="0"/>
        <v>135.38</v>
      </c>
      <c r="H33" s="192" t="s">
        <v>236</v>
      </c>
      <c r="I33" s="193">
        <f>ROUND(SUM(G32:G33),2)</f>
        <v>169.41</v>
      </c>
    </row>
    <row r="34" spans="1:9" s="25" customFormat="1" ht="28.5" customHeight="1" x14ac:dyDescent="0.25">
      <c r="A34" s="14" t="s">
        <v>622</v>
      </c>
      <c r="B34" s="124" t="s">
        <v>238</v>
      </c>
      <c r="C34" s="163" t="s">
        <v>629</v>
      </c>
      <c r="D34" s="140" t="s">
        <v>133</v>
      </c>
      <c r="E34" s="127">
        <v>240</v>
      </c>
      <c r="F34" s="34">
        <v>17.53</v>
      </c>
      <c r="G34" s="198">
        <f t="shared" si="0"/>
        <v>4207.2</v>
      </c>
      <c r="H34" s="336"/>
      <c r="I34" s="189"/>
    </row>
    <row r="35" spans="1:9" s="25" customFormat="1" ht="28.5" customHeight="1" x14ac:dyDescent="0.25">
      <c r="A35" s="16" t="s">
        <v>622</v>
      </c>
      <c r="B35" s="128" t="s">
        <v>241</v>
      </c>
      <c r="C35" s="217" t="s">
        <v>631</v>
      </c>
      <c r="D35" s="142" t="s">
        <v>133</v>
      </c>
      <c r="E35" s="165">
        <v>5</v>
      </c>
      <c r="F35" s="34">
        <v>20.350000000000001</v>
      </c>
      <c r="G35" s="186">
        <f t="shared" si="0"/>
        <v>101.75</v>
      </c>
      <c r="H35" s="336"/>
      <c r="I35" s="189"/>
    </row>
    <row r="36" spans="1:9" s="25" customFormat="1" ht="28.5" customHeight="1" x14ac:dyDescent="0.25">
      <c r="A36" s="16" t="s">
        <v>622</v>
      </c>
      <c r="B36" s="128" t="s">
        <v>243</v>
      </c>
      <c r="C36" s="164" t="s">
        <v>420</v>
      </c>
      <c r="D36" s="130" t="s">
        <v>74</v>
      </c>
      <c r="E36" s="165">
        <v>18</v>
      </c>
      <c r="F36" s="34">
        <v>12.77</v>
      </c>
      <c r="G36" s="186">
        <f t="shared" si="0"/>
        <v>229.86</v>
      </c>
      <c r="H36" s="336"/>
      <c r="I36" s="189"/>
    </row>
    <row r="37" spans="1:9" s="25" customFormat="1" ht="28.5" customHeight="1" x14ac:dyDescent="0.25">
      <c r="A37" s="16" t="s">
        <v>622</v>
      </c>
      <c r="B37" s="128" t="s">
        <v>245</v>
      </c>
      <c r="C37" s="164" t="s">
        <v>416</v>
      </c>
      <c r="D37" s="130" t="s">
        <v>74</v>
      </c>
      <c r="E37" s="165">
        <v>18</v>
      </c>
      <c r="F37" s="34">
        <v>5.52</v>
      </c>
      <c r="G37" s="186">
        <f t="shared" si="0"/>
        <v>99.36</v>
      </c>
      <c r="H37" s="336"/>
      <c r="I37" s="189"/>
    </row>
    <row r="38" spans="1:9" s="25" customFormat="1" ht="28.5" customHeight="1" thickBot="1" x14ac:dyDescent="0.3">
      <c r="A38" s="16" t="s">
        <v>622</v>
      </c>
      <c r="B38" s="128" t="s">
        <v>246</v>
      </c>
      <c r="C38" s="152" t="s">
        <v>421</v>
      </c>
      <c r="D38" s="130" t="s">
        <v>74</v>
      </c>
      <c r="E38" s="165">
        <v>18</v>
      </c>
      <c r="F38" s="34">
        <v>35.49</v>
      </c>
      <c r="G38" s="186">
        <f t="shared" si="0"/>
        <v>638.82000000000005</v>
      </c>
      <c r="H38" s="336"/>
      <c r="I38" s="189"/>
    </row>
    <row r="39" spans="1:9" s="25" customFormat="1" ht="28.5" customHeight="1" x14ac:dyDescent="0.25">
      <c r="A39" s="16" t="s">
        <v>237</v>
      </c>
      <c r="B39" s="128" t="s">
        <v>248</v>
      </c>
      <c r="C39" s="217" t="s">
        <v>567</v>
      </c>
      <c r="D39" s="142" t="s">
        <v>133</v>
      </c>
      <c r="E39" s="165">
        <v>396</v>
      </c>
      <c r="F39" s="34">
        <v>17.53</v>
      </c>
      <c r="G39" s="186">
        <f t="shared" si="0"/>
        <v>6941.88</v>
      </c>
      <c r="H39" s="336"/>
      <c r="I39" s="189"/>
    </row>
    <row r="40" spans="1:9" s="25" customFormat="1" ht="28.5" customHeight="1" x14ac:dyDescent="0.25">
      <c r="A40" s="16" t="s">
        <v>237</v>
      </c>
      <c r="B40" s="128" t="s">
        <v>249</v>
      </c>
      <c r="C40" s="164" t="s">
        <v>242</v>
      </c>
      <c r="D40" s="130" t="s">
        <v>74</v>
      </c>
      <c r="E40" s="165">
        <v>606</v>
      </c>
      <c r="F40" s="34">
        <v>15.41</v>
      </c>
      <c r="G40" s="186">
        <f t="shared" si="0"/>
        <v>9338.4599999999991</v>
      </c>
      <c r="H40" s="336"/>
      <c r="I40" s="189"/>
    </row>
    <row r="41" spans="1:9" s="25" customFormat="1" ht="28.5" customHeight="1" x14ac:dyDescent="0.25">
      <c r="A41" s="16" t="s">
        <v>237</v>
      </c>
      <c r="B41" s="128" t="s">
        <v>251</v>
      </c>
      <c r="C41" s="164" t="s">
        <v>244</v>
      </c>
      <c r="D41" s="130" t="s">
        <v>74</v>
      </c>
      <c r="E41" s="165">
        <v>558</v>
      </c>
      <c r="F41" s="34">
        <v>22.26</v>
      </c>
      <c r="G41" s="186">
        <f t="shared" si="0"/>
        <v>12421.08</v>
      </c>
      <c r="H41" s="336"/>
      <c r="I41" s="189"/>
    </row>
    <row r="42" spans="1:9" s="25" customFormat="1" ht="28.5" customHeight="1" x14ac:dyDescent="0.25">
      <c r="A42" s="16" t="s">
        <v>237</v>
      </c>
      <c r="B42" s="128" t="s">
        <v>253</v>
      </c>
      <c r="C42" s="166" t="s">
        <v>932</v>
      </c>
      <c r="D42" s="167" t="s">
        <v>74</v>
      </c>
      <c r="E42" s="165">
        <v>556</v>
      </c>
      <c r="F42" s="34">
        <v>0.34</v>
      </c>
      <c r="G42" s="186">
        <f t="shared" si="0"/>
        <v>189.04</v>
      </c>
      <c r="H42" s="336"/>
      <c r="I42" s="189"/>
    </row>
    <row r="43" spans="1:9" s="25" customFormat="1" ht="28.5" customHeight="1" x14ac:dyDescent="0.25">
      <c r="A43" s="16" t="s">
        <v>237</v>
      </c>
      <c r="B43" s="128" t="s">
        <v>437</v>
      </c>
      <c r="C43" s="164" t="s">
        <v>247</v>
      </c>
      <c r="D43" s="130" t="s">
        <v>74</v>
      </c>
      <c r="E43" s="165">
        <v>554</v>
      </c>
      <c r="F43" s="34">
        <v>21.14</v>
      </c>
      <c r="G43" s="186">
        <f t="shared" si="0"/>
        <v>11711.56</v>
      </c>
      <c r="H43" s="336"/>
      <c r="I43" s="189"/>
    </row>
    <row r="44" spans="1:9" s="25" customFormat="1" ht="28.5" customHeight="1" x14ac:dyDescent="0.25">
      <c r="A44" s="16" t="s">
        <v>237</v>
      </c>
      <c r="B44" s="128" t="s">
        <v>438</v>
      </c>
      <c r="C44" s="166" t="s">
        <v>933</v>
      </c>
      <c r="D44" s="130" t="s">
        <v>74</v>
      </c>
      <c r="E44" s="165">
        <v>552</v>
      </c>
      <c r="F44" s="34">
        <v>0.28000000000000003</v>
      </c>
      <c r="G44" s="186">
        <f t="shared" si="0"/>
        <v>154.56</v>
      </c>
      <c r="H44" s="336"/>
      <c r="I44" s="189"/>
    </row>
    <row r="45" spans="1:9" s="25" customFormat="1" ht="28.5" customHeight="1" x14ac:dyDescent="0.25">
      <c r="A45" s="16" t="s">
        <v>237</v>
      </c>
      <c r="B45" s="128" t="s">
        <v>623</v>
      </c>
      <c r="C45" s="164" t="s">
        <v>250</v>
      </c>
      <c r="D45" s="130" t="s">
        <v>74</v>
      </c>
      <c r="E45" s="165">
        <v>552</v>
      </c>
      <c r="F45" s="34">
        <v>18.34</v>
      </c>
      <c r="G45" s="186">
        <f t="shared" si="0"/>
        <v>10123.68</v>
      </c>
      <c r="H45" s="336"/>
      <c r="I45" s="189"/>
    </row>
    <row r="46" spans="1:9" s="25" customFormat="1" ht="28.5" customHeight="1" thickBot="1" x14ac:dyDescent="0.3">
      <c r="A46" s="16" t="s">
        <v>237</v>
      </c>
      <c r="B46" s="128" t="s">
        <v>624</v>
      </c>
      <c r="C46" s="152" t="s">
        <v>252</v>
      </c>
      <c r="D46" s="130" t="s">
        <v>74</v>
      </c>
      <c r="E46" s="165">
        <v>550</v>
      </c>
      <c r="F46" s="34">
        <v>0.22</v>
      </c>
      <c r="G46" s="186">
        <f t="shared" si="0"/>
        <v>121</v>
      </c>
      <c r="H46" s="336"/>
      <c r="I46" s="189"/>
    </row>
    <row r="47" spans="1:9" s="25" customFormat="1" ht="33" customHeight="1" x14ac:dyDescent="0.25">
      <c r="A47" s="16" t="s">
        <v>237</v>
      </c>
      <c r="B47" s="128" t="s">
        <v>625</v>
      </c>
      <c r="C47" s="217" t="s">
        <v>654</v>
      </c>
      <c r="D47" s="142" t="s">
        <v>133</v>
      </c>
      <c r="E47" s="165">
        <v>38</v>
      </c>
      <c r="F47" s="34">
        <v>19</v>
      </c>
      <c r="G47" s="186">
        <f t="shared" si="0"/>
        <v>722</v>
      </c>
      <c r="H47" s="336"/>
      <c r="I47" s="189"/>
    </row>
    <row r="48" spans="1:9" s="25" customFormat="1" ht="27.6" x14ac:dyDescent="0.25">
      <c r="A48" s="16" t="s">
        <v>237</v>
      </c>
      <c r="B48" s="128" t="s">
        <v>626</v>
      </c>
      <c r="C48" s="164" t="s">
        <v>656</v>
      </c>
      <c r="D48" s="167" t="s">
        <v>74</v>
      </c>
      <c r="E48" s="165">
        <v>28</v>
      </c>
      <c r="F48" s="34">
        <v>127.85</v>
      </c>
      <c r="G48" s="186">
        <f t="shared" si="0"/>
        <v>3579.8</v>
      </c>
      <c r="H48" s="336"/>
      <c r="I48" s="189"/>
    </row>
    <row r="49" spans="1:9" s="25" customFormat="1" ht="27.6" x14ac:dyDescent="0.25">
      <c r="A49" s="16" t="s">
        <v>237</v>
      </c>
      <c r="B49" s="128" t="s">
        <v>627</v>
      </c>
      <c r="C49" s="164" t="s">
        <v>658</v>
      </c>
      <c r="D49" s="167" t="s">
        <v>74</v>
      </c>
      <c r="E49" s="165">
        <v>28</v>
      </c>
      <c r="F49" s="34">
        <v>15.35</v>
      </c>
      <c r="G49" s="186">
        <f t="shared" si="0"/>
        <v>429.8</v>
      </c>
      <c r="H49" s="336"/>
      <c r="I49" s="189"/>
    </row>
    <row r="50" spans="1:9" s="25" customFormat="1" ht="37.5" customHeight="1" thickBot="1" x14ac:dyDescent="0.3">
      <c r="A50" s="16" t="s">
        <v>237</v>
      </c>
      <c r="B50" s="128" t="s">
        <v>628</v>
      </c>
      <c r="C50" s="152" t="s">
        <v>660</v>
      </c>
      <c r="D50" s="158" t="s">
        <v>74</v>
      </c>
      <c r="E50" s="131">
        <v>28</v>
      </c>
      <c r="F50" s="32">
        <v>104.02</v>
      </c>
      <c r="G50" s="186">
        <f t="shared" si="0"/>
        <v>2912.56</v>
      </c>
      <c r="H50" s="336"/>
      <c r="I50" s="189"/>
    </row>
    <row r="51" spans="1:9" s="25" customFormat="1" ht="28.2" thickBot="1" x14ac:dyDescent="0.3">
      <c r="A51" s="168" t="s">
        <v>237</v>
      </c>
      <c r="B51" s="169" t="s">
        <v>630</v>
      </c>
      <c r="C51" s="170" t="s">
        <v>254</v>
      </c>
      <c r="D51" s="153" t="s">
        <v>133</v>
      </c>
      <c r="E51" s="138">
        <v>154</v>
      </c>
      <c r="F51" s="35">
        <v>17.53</v>
      </c>
      <c r="G51" s="197">
        <f t="shared" si="0"/>
        <v>2699.62</v>
      </c>
      <c r="H51" s="336"/>
      <c r="I51" s="189"/>
    </row>
    <row r="52" spans="1:9" s="25" customFormat="1" ht="30" customHeight="1" x14ac:dyDescent="0.25">
      <c r="A52" s="14" t="s">
        <v>662</v>
      </c>
      <c r="B52" s="124" t="s">
        <v>238</v>
      </c>
      <c r="C52" s="163" t="s">
        <v>629</v>
      </c>
      <c r="D52" s="140" t="s">
        <v>133</v>
      </c>
      <c r="E52" s="127">
        <v>240</v>
      </c>
      <c r="F52" s="31">
        <v>0</v>
      </c>
      <c r="G52" s="185">
        <f t="shared" si="0"/>
        <v>0</v>
      </c>
      <c r="H52" s="336"/>
      <c r="I52" s="189"/>
    </row>
    <row r="53" spans="1:9" s="25" customFormat="1" ht="30" customHeight="1" x14ac:dyDescent="0.25">
      <c r="A53" s="16" t="s">
        <v>662</v>
      </c>
      <c r="B53" s="128" t="s">
        <v>241</v>
      </c>
      <c r="C53" s="164" t="s">
        <v>663</v>
      </c>
      <c r="D53" s="142" t="s">
        <v>133</v>
      </c>
      <c r="E53" s="165">
        <v>5</v>
      </c>
      <c r="F53" s="34">
        <v>0</v>
      </c>
      <c r="G53" s="186">
        <f t="shared" si="0"/>
        <v>0</v>
      </c>
      <c r="H53" s="336"/>
      <c r="I53" s="189"/>
    </row>
    <row r="54" spans="1:9" s="25" customFormat="1" ht="30" customHeight="1" x14ac:dyDescent="0.25">
      <c r="A54" s="16" t="s">
        <v>662</v>
      </c>
      <c r="B54" s="128" t="s">
        <v>243</v>
      </c>
      <c r="C54" s="164" t="s">
        <v>420</v>
      </c>
      <c r="D54" s="130" t="s">
        <v>74</v>
      </c>
      <c r="E54" s="165">
        <v>18</v>
      </c>
      <c r="F54" s="34">
        <v>0</v>
      </c>
      <c r="G54" s="186">
        <f t="shared" si="0"/>
        <v>0</v>
      </c>
      <c r="H54" s="336"/>
      <c r="I54" s="189"/>
    </row>
    <row r="55" spans="1:9" s="25" customFormat="1" ht="30" customHeight="1" x14ac:dyDescent="0.25">
      <c r="A55" s="16" t="s">
        <v>662</v>
      </c>
      <c r="B55" s="128" t="s">
        <v>245</v>
      </c>
      <c r="C55" s="164" t="s">
        <v>416</v>
      </c>
      <c r="D55" s="130" t="s">
        <v>74</v>
      </c>
      <c r="E55" s="165">
        <v>18</v>
      </c>
      <c r="F55" s="34">
        <v>0</v>
      </c>
      <c r="G55" s="186">
        <f t="shared" si="0"/>
        <v>0</v>
      </c>
      <c r="H55" s="336"/>
      <c r="I55" s="189"/>
    </row>
    <row r="56" spans="1:9" s="25" customFormat="1" ht="30" customHeight="1" thickBot="1" x14ac:dyDescent="0.3">
      <c r="A56" s="16" t="s">
        <v>662</v>
      </c>
      <c r="B56" s="128" t="s">
        <v>246</v>
      </c>
      <c r="C56" s="152" t="s">
        <v>421</v>
      </c>
      <c r="D56" s="130" t="s">
        <v>74</v>
      </c>
      <c r="E56" s="165">
        <v>18</v>
      </c>
      <c r="F56" s="34">
        <v>0</v>
      </c>
      <c r="G56" s="186">
        <f t="shared" si="0"/>
        <v>0</v>
      </c>
      <c r="H56" s="336"/>
      <c r="I56" s="189"/>
    </row>
    <row r="57" spans="1:9" s="25" customFormat="1" ht="30" customHeight="1" x14ac:dyDescent="0.25">
      <c r="A57" s="16" t="s">
        <v>255</v>
      </c>
      <c r="B57" s="128" t="s">
        <v>248</v>
      </c>
      <c r="C57" s="217" t="s">
        <v>256</v>
      </c>
      <c r="D57" s="142" t="s">
        <v>133</v>
      </c>
      <c r="E57" s="165">
        <v>341</v>
      </c>
      <c r="F57" s="34">
        <v>0</v>
      </c>
      <c r="G57" s="186">
        <f t="shared" si="0"/>
        <v>0</v>
      </c>
      <c r="H57" s="336"/>
      <c r="I57" s="189"/>
    </row>
    <row r="58" spans="1:9" s="25" customFormat="1" ht="30" customHeight="1" x14ac:dyDescent="0.25">
      <c r="A58" s="16" t="s">
        <v>255</v>
      </c>
      <c r="B58" s="128" t="s">
        <v>249</v>
      </c>
      <c r="C58" s="164" t="s">
        <v>257</v>
      </c>
      <c r="D58" s="130" t="s">
        <v>74</v>
      </c>
      <c r="E58" s="165">
        <v>612</v>
      </c>
      <c r="F58" s="34">
        <v>0</v>
      </c>
      <c r="G58" s="186">
        <f t="shared" si="0"/>
        <v>0</v>
      </c>
      <c r="H58" s="336"/>
      <c r="I58" s="189"/>
    </row>
    <row r="59" spans="1:9" s="25" customFormat="1" ht="30" customHeight="1" x14ac:dyDescent="0.25">
      <c r="A59" s="16" t="s">
        <v>255</v>
      </c>
      <c r="B59" s="128" t="s">
        <v>251</v>
      </c>
      <c r="C59" s="164" t="s">
        <v>244</v>
      </c>
      <c r="D59" s="130" t="s">
        <v>74</v>
      </c>
      <c r="E59" s="165">
        <v>558</v>
      </c>
      <c r="F59" s="34">
        <v>0</v>
      </c>
      <c r="G59" s="186">
        <f t="shared" si="0"/>
        <v>0</v>
      </c>
      <c r="H59" s="336"/>
      <c r="I59" s="189"/>
    </row>
    <row r="60" spans="1:9" s="25" customFormat="1" ht="30" customHeight="1" x14ac:dyDescent="0.25">
      <c r="A60" s="16" t="s">
        <v>255</v>
      </c>
      <c r="B60" s="128" t="s">
        <v>253</v>
      </c>
      <c r="C60" s="166" t="s">
        <v>932</v>
      </c>
      <c r="D60" s="167" t="s">
        <v>74</v>
      </c>
      <c r="E60" s="165">
        <v>556</v>
      </c>
      <c r="F60" s="34">
        <v>0</v>
      </c>
      <c r="G60" s="186">
        <f t="shared" si="0"/>
        <v>0</v>
      </c>
      <c r="H60" s="336"/>
      <c r="I60" s="189"/>
    </row>
    <row r="61" spans="1:9" s="25" customFormat="1" ht="30" customHeight="1" x14ac:dyDescent="0.25">
      <c r="A61" s="16" t="s">
        <v>255</v>
      </c>
      <c r="B61" s="128" t="s">
        <v>437</v>
      </c>
      <c r="C61" s="164" t="s">
        <v>247</v>
      </c>
      <c r="D61" s="130" t="s">
        <v>74</v>
      </c>
      <c r="E61" s="165">
        <v>554</v>
      </c>
      <c r="F61" s="34">
        <v>0</v>
      </c>
      <c r="G61" s="186">
        <f t="shared" si="0"/>
        <v>0</v>
      </c>
      <c r="H61" s="336"/>
      <c r="I61" s="189"/>
    </row>
    <row r="62" spans="1:9" s="25" customFormat="1" ht="30" customHeight="1" x14ac:dyDescent="0.25">
      <c r="A62" s="16" t="s">
        <v>255</v>
      </c>
      <c r="B62" s="128" t="s">
        <v>438</v>
      </c>
      <c r="C62" s="166" t="s">
        <v>933</v>
      </c>
      <c r="D62" s="130" t="s">
        <v>74</v>
      </c>
      <c r="E62" s="165">
        <v>552</v>
      </c>
      <c r="F62" s="34">
        <v>0</v>
      </c>
      <c r="G62" s="186">
        <f t="shared" si="0"/>
        <v>0</v>
      </c>
      <c r="H62" s="336"/>
      <c r="I62" s="189"/>
    </row>
    <row r="63" spans="1:9" s="25" customFormat="1" ht="30" customHeight="1" x14ac:dyDescent="0.25">
      <c r="A63" s="16" t="s">
        <v>255</v>
      </c>
      <c r="B63" s="128" t="s">
        <v>623</v>
      </c>
      <c r="C63" s="164" t="s">
        <v>250</v>
      </c>
      <c r="D63" s="130" t="s">
        <v>74</v>
      </c>
      <c r="E63" s="165">
        <v>552</v>
      </c>
      <c r="F63" s="34">
        <v>0</v>
      </c>
      <c r="G63" s="186">
        <f t="shared" si="0"/>
        <v>0</v>
      </c>
      <c r="H63" s="336"/>
      <c r="I63" s="189"/>
    </row>
    <row r="64" spans="1:9" s="25" customFormat="1" ht="30" customHeight="1" thickBot="1" x14ac:dyDescent="0.3">
      <c r="A64" s="16" t="s">
        <v>255</v>
      </c>
      <c r="B64" s="128" t="s">
        <v>624</v>
      </c>
      <c r="C64" s="152" t="s">
        <v>252</v>
      </c>
      <c r="D64" s="130" t="s">
        <v>74</v>
      </c>
      <c r="E64" s="165">
        <v>550</v>
      </c>
      <c r="F64" s="34">
        <v>0</v>
      </c>
      <c r="G64" s="186">
        <f t="shared" si="0"/>
        <v>0</v>
      </c>
      <c r="H64" s="336"/>
      <c r="I64" s="189"/>
    </row>
    <row r="65" spans="1:9" s="25" customFormat="1" ht="30" customHeight="1" x14ac:dyDescent="0.25">
      <c r="A65" s="16" t="s">
        <v>255</v>
      </c>
      <c r="B65" s="128" t="s">
        <v>625</v>
      </c>
      <c r="C65" s="217" t="s">
        <v>665</v>
      </c>
      <c r="D65" s="142" t="s">
        <v>133</v>
      </c>
      <c r="E65" s="165">
        <v>38</v>
      </c>
      <c r="F65" s="34">
        <v>0</v>
      </c>
      <c r="G65" s="186">
        <f t="shared" si="0"/>
        <v>0</v>
      </c>
      <c r="H65" s="336"/>
      <c r="I65" s="189"/>
    </row>
    <row r="66" spans="1:9" s="25" customFormat="1" ht="30" customHeight="1" x14ac:dyDescent="0.25">
      <c r="A66" s="16" t="s">
        <v>255</v>
      </c>
      <c r="B66" s="128" t="s">
        <v>626</v>
      </c>
      <c r="C66" s="164" t="s">
        <v>666</v>
      </c>
      <c r="D66" s="167" t="s">
        <v>74</v>
      </c>
      <c r="E66" s="165">
        <v>28</v>
      </c>
      <c r="F66" s="34">
        <v>0</v>
      </c>
      <c r="G66" s="186">
        <f t="shared" si="0"/>
        <v>0</v>
      </c>
      <c r="H66" s="336"/>
      <c r="I66" s="189"/>
    </row>
    <row r="67" spans="1:9" s="25" customFormat="1" ht="30" customHeight="1" x14ac:dyDescent="0.25">
      <c r="A67" s="16" t="s">
        <v>255</v>
      </c>
      <c r="B67" s="128" t="s">
        <v>627</v>
      </c>
      <c r="C67" s="164" t="s">
        <v>658</v>
      </c>
      <c r="D67" s="158" t="s">
        <v>74</v>
      </c>
      <c r="E67" s="131">
        <v>28</v>
      </c>
      <c r="F67" s="32">
        <v>0</v>
      </c>
      <c r="G67" s="186">
        <f t="shared" si="0"/>
        <v>0</v>
      </c>
      <c r="H67" s="336"/>
      <c r="I67" s="189"/>
    </row>
    <row r="68" spans="1:9" s="25" customFormat="1" ht="30" customHeight="1" thickBot="1" x14ac:dyDescent="0.3">
      <c r="A68" s="16" t="s">
        <v>255</v>
      </c>
      <c r="B68" s="128" t="s">
        <v>628</v>
      </c>
      <c r="C68" s="152" t="s">
        <v>660</v>
      </c>
      <c r="D68" s="158" t="s">
        <v>74</v>
      </c>
      <c r="E68" s="131">
        <v>28</v>
      </c>
      <c r="F68" s="32">
        <v>0</v>
      </c>
      <c r="G68" s="186">
        <f t="shared" si="0"/>
        <v>0</v>
      </c>
      <c r="H68" s="338"/>
      <c r="I68" s="43"/>
    </row>
    <row r="69" spans="1:9" s="25" customFormat="1" ht="30" customHeight="1" thickBot="1" x14ac:dyDescent="0.3">
      <c r="A69" s="135" t="s">
        <v>255</v>
      </c>
      <c r="B69" s="169" t="s">
        <v>630</v>
      </c>
      <c r="C69" s="170" t="s">
        <v>254</v>
      </c>
      <c r="D69" s="162" t="s">
        <v>133</v>
      </c>
      <c r="E69" s="138">
        <v>154</v>
      </c>
      <c r="F69" s="33">
        <v>0</v>
      </c>
      <c r="G69" s="197">
        <f t="shared" si="0"/>
        <v>0</v>
      </c>
      <c r="H69" s="192" t="s">
        <v>258</v>
      </c>
      <c r="I69" s="193">
        <f>ROUND(SUM(G34:G69),2)</f>
        <v>66622.03</v>
      </c>
    </row>
    <row r="70" spans="1:9" s="25" customFormat="1" ht="30" customHeight="1" x14ac:dyDescent="0.25">
      <c r="A70" s="14" t="s">
        <v>507</v>
      </c>
      <c r="B70" s="124" t="s">
        <v>260</v>
      </c>
      <c r="C70" s="163" t="s">
        <v>435</v>
      </c>
      <c r="D70" s="148" t="s">
        <v>99</v>
      </c>
      <c r="E70" s="127">
        <v>18</v>
      </c>
      <c r="F70" s="34">
        <v>21.15</v>
      </c>
      <c r="G70" s="198">
        <f t="shared" si="0"/>
        <v>380.7</v>
      </c>
      <c r="H70" s="194"/>
      <c r="I70" s="43"/>
    </row>
    <row r="71" spans="1:9" s="25" customFormat="1" ht="27.6" x14ac:dyDescent="0.25">
      <c r="A71" s="16" t="s">
        <v>507</v>
      </c>
      <c r="B71" s="128" t="s">
        <v>262</v>
      </c>
      <c r="C71" s="164" t="s">
        <v>667</v>
      </c>
      <c r="D71" s="149" t="s">
        <v>99</v>
      </c>
      <c r="E71" s="131">
        <v>15</v>
      </c>
      <c r="F71" s="32">
        <v>60.98</v>
      </c>
      <c r="G71" s="186">
        <f t="shared" si="0"/>
        <v>914.7</v>
      </c>
      <c r="H71" s="194"/>
      <c r="I71" s="43"/>
    </row>
    <row r="72" spans="1:9" s="25" customFormat="1" ht="27.6" x14ac:dyDescent="0.25">
      <c r="A72" s="16" t="s">
        <v>507</v>
      </c>
      <c r="B72" s="128" t="s">
        <v>263</v>
      </c>
      <c r="C72" s="164" t="s">
        <v>669</v>
      </c>
      <c r="D72" s="149" t="s">
        <v>99</v>
      </c>
      <c r="E72" s="131">
        <v>8</v>
      </c>
      <c r="F72" s="32">
        <v>70.849999999999994</v>
      </c>
      <c r="G72" s="186">
        <f t="shared" si="0"/>
        <v>566.79999999999995</v>
      </c>
      <c r="H72" s="194"/>
      <c r="I72" s="43"/>
    </row>
    <row r="73" spans="1:9" s="25" customFormat="1" ht="28.2" thickBot="1" x14ac:dyDescent="0.3">
      <c r="A73" s="16" t="s">
        <v>507</v>
      </c>
      <c r="B73" s="128" t="s">
        <v>441</v>
      </c>
      <c r="C73" s="164" t="s">
        <v>671</v>
      </c>
      <c r="D73" s="149" t="s">
        <v>99</v>
      </c>
      <c r="E73" s="131">
        <v>7</v>
      </c>
      <c r="F73" s="32">
        <v>69.239999999999995</v>
      </c>
      <c r="G73" s="186">
        <f>ROUND((E73*F73),2)</f>
        <v>484.68</v>
      </c>
      <c r="H73" s="194"/>
      <c r="I73" s="43"/>
    </row>
    <row r="74" spans="1:9" s="25" customFormat="1" ht="30" customHeight="1" x14ac:dyDescent="0.25">
      <c r="A74" s="16" t="s">
        <v>920</v>
      </c>
      <c r="B74" s="128" t="s">
        <v>928</v>
      </c>
      <c r="C74" s="164" t="s">
        <v>919</v>
      </c>
      <c r="D74" s="149" t="s">
        <v>99</v>
      </c>
      <c r="E74" s="131">
        <v>14</v>
      </c>
      <c r="F74" s="32">
        <v>157.04</v>
      </c>
      <c r="G74" s="186">
        <f t="shared" si="0"/>
        <v>2198.56</v>
      </c>
      <c r="H74" s="337" t="s">
        <v>240</v>
      </c>
      <c r="I74" s="43"/>
    </row>
    <row r="75" spans="1:9" s="25" customFormat="1" ht="30" customHeight="1" x14ac:dyDescent="0.25">
      <c r="A75" s="16" t="s">
        <v>925</v>
      </c>
      <c r="B75" s="128" t="s">
        <v>929</v>
      </c>
      <c r="C75" s="164" t="s">
        <v>926</v>
      </c>
      <c r="D75" s="149" t="s">
        <v>99</v>
      </c>
      <c r="E75" s="248">
        <v>14</v>
      </c>
      <c r="F75" s="32">
        <v>0</v>
      </c>
      <c r="G75" s="186">
        <f t="shared" si="0"/>
        <v>0</v>
      </c>
      <c r="H75" s="336"/>
      <c r="I75" s="43"/>
    </row>
    <row r="76" spans="1:9" s="25" customFormat="1" ht="30" customHeight="1" x14ac:dyDescent="0.25">
      <c r="A76" s="16" t="s">
        <v>507</v>
      </c>
      <c r="B76" s="128" t="s">
        <v>508</v>
      </c>
      <c r="C76" s="164" t="s">
        <v>672</v>
      </c>
      <c r="D76" s="149" t="s">
        <v>339</v>
      </c>
      <c r="E76" s="131">
        <v>0.04</v>
      </c>
      <c r="F76" s="32">
        <v>3218.5</v>
      </c>
      <c r="G76" s="186">
        <f t="shared" si="0"/>
        <v>128.74</v>
      </c>
      <c r="H76" s="336"/>
      <c r="I76" s="43"/>
    </row>
    <row r="77" spans="1:9" s="25" customFormat="1" ht="30" customHeight="1" x14ac:dyDescent="0.25">
      <c r="A77" s="16" t="s">
        <v>920</v>
      </c>
      <c r="B77" s="128" t="s">
        <v>930</v>
      </c>
      <c r="C77" s="164" t="s">
        <v>918</v>
      </c>
      <c r="D77" s="149" t="s">
        <v>99</v>
      </c>
      <c r="E77" s="131">
        <v>7</v>
      </c>
      <c r="F77" s="32">
        <v>30.81</v>
      </c>
      <c r="G77" s="186">
        <f t="shared" ref="G77:G100" si="1">ROUND((E77*F77),2)</f>
        <v>215.67</v>
      </c>
      <c r="H77" s="336"/>
      <c r="I77" s="43"/>
    </row>
    <row r="78" spans="1:9" s="25" customFormat="1" ht="30" customHeight="1" thickBot="1" x14ac:dyDescent="0.3">
      <c r="A78" s="16" t="s">
        <v>925</v>
      </c>
      <c r="B78" s="128" t="s">
        <v>931</v>
      </c>
      <c r="C78" s="164" t="s">
        <v>927</v>
      </c>
      <c r="D78" s="149" t="s">
        <v>99</v>
      </c>
      <c r="E78" s="248">
        <v>7</v>
      </c>
      <c r="F78" s="32">
        <v>0</v>
      </c>
      <c r="G78" s="186">
        <f t="shared" si="1"/>
        <v>0</v>
      </c>
      <c r="H78" s="338"/>
      <c r="I78" s="43"/>
    </row>
    <row r="79" spans="1:9" s="25" customFormat="1" ht="30" customHeight="1" x14ac:dyDescent="0.25">
      <c r="A79" s="16" t="s">
        <v>507</v>
      </c>
      <c r="B79" s="128" t="s">
        <v>510</v>
      </c>
      <c r="C79" s="164" t="s">
        <v>271</v>
      </c>
      <c r="D79" s="149" t="s">
        <v>99</v>
      </c>
      <c r="E79" s="131">
        <v>95</v>
      </c>
      <c r="F79" s="32">
        <v>0.36</v>
      </c>
      <c r="G79" s="186">
        <f t="shared" si="1"/>
        <v>34.200000000000003</v>
      </c>
      <c r="H79" s="188"/>
      <c r="I79" s="189"/>
    </row>
    <row r="80" spans="1:9" s="25" customFormat="1" ht="30" customHeight="1" x14ac:dyDescent="0.25">
      <c r="A80" s="16" t="s">
        <v>507</v>
      </c>
      <c r="B80" s="128" t="s">
        <v>511</v>
      </c>
      <c r="C80" s="164" t="s">
        <v>272</v>
      </c>
      <c r="D80" s="149" t="s">
        <v>99</v>
      </c>
      <c r="E80" s="131">
        <v>95</v>
      </c>
      <c r="F80" s="32">
        <v>0.48</v>
      </c>
      <c r="G80" s="186">
        <f t="shared" si="1"/>
        <v>45.6</v>
      </c>
      <c r="H80" s="188"/>
      <c r="I80" s="189"/>
    </row>
    <row r="81" spans="1:9" s="25" customFormat="1" ht="27.6" x14ac:dyDescent="0.25">
      <c r="A81" s="16" t="s">
        <v>507</v>
      </c>
      <c r="B81" s="128" t="s">
        <v>569</v>
      </c>
      <c r="C81" s="164" t="s">
        <v>273</v>
      </c>
      <c r="D81" s="149" t="s">
        <v>99</v>
      </c>
      <c r="E81" s="131">
        <v>95</v>
      </c>
      <c r="F81" s="32">
        <v>0.54</v>
      </c>
      <c r="G81" s="186">
        <f t="shared" si="1"/>
        <v>51.3</v>
      </c>
      <c r="H81" s="188"/>
      <c r="I81" s="189"/>
    </row>
    <row r="82" spans="1:9" s="25" customFormat="1" ht="27.6" x14ac:dyDescent="0.25">
      <c r="A82" s="16" t="s">
        <v>507</v>
      </c>
      <c r="B82" s="128" t="s">
        <v>570</v>
      </c>
      <c r="C82" s="164" t="s">
        <v>275</v>
      </c>
      <c r="D82" s="149" t="s">
        <v>99</v>
      </c>
      <c r="E82" s="131">
        <v>23</v>
      </c>
      <c r="F82" s="32">
        <v>2.66</v>
      </c>
      <c r="G82" s="186">
        <f t="shared" si="1"/>
        <v>61.18</v>
      </c>
      <c r="H82" s="188"/>
      <c r="I82" s="189"/>
    </row>
    <row r="83" spans="1:9" s="25" customFormat="1" ht="27.6" x14ac:dyDescent="0.25">
      <c r="A83" s="16" t="s">
        <v>507</v>
      </c>
      <c r="B83" s="128" t="s">
        <v>571</v>
      </c>
      <c r="C83" s="164" t="s">
        <v>276</v>
      </c>
      <c r="D83" s="149" t="s">
        <v>99</v>
      </c>
      <c r="E83" s="131">
        <v>23</v>
      </c>
      <c r="F83" s="32">
        <v>0.25</v>
      </c>
      <c r="G83" s="186">
        <f t="shared" si="1"/>
        <v>5.75</v>
      </c>
      <c r="H83" s="188"/>
      <c r="I83" s="189"/>
    </row>
    <row r="84" spans="1:9" s="25" customFormat="1" ht="27.6" x14ac:dyDescent="0.25">
      <c r="A84" s="16" t="s">
        <v>507</v>
      </c>
      <c r="B84" s="128" t="s">
        <v>673</v>
      </c>
      <c r="C84" s="164" t="s">
        <v>277</v>
      </c>
      <c r="D84" s="130" t="s">
        <v>74</v>
      </c>
      <c r="E84" s="131">
        <v>113</v>
      </c>
      <c r="F84" s="32">
        <v>5.03</v>
      </c>
      <c r="G84" s="186">
        <f t="shared" si="1"/>
        <v>568.39</v>
      </c>
      <c r="H84" s="188"/>
      <c r="I84" s="189"/>
    </row>
    <row r="85" spans="1:9" s="25" customFormat="1" ht="28.2" thickBot="1" x14ac:dyDescent="0.3">
      <c r="A85" s="16" t="s">
        <v>507</v>
      </c>
      <c r="B85" s="128" t="s">
        <v>674</v>
      </c>
      <c r="C85" s="164" t="s">
        <v>278</v>
      </c>
      <c r="D85" s="130" t="s">
        <v>74</v>
      </c>
      <c r="E85" s="131">
        <v>120</v>
      </c>
      <c r="F85" s="32">
        <v>2.15</v>
      </c>
      <c r="G85" s="186">
        <f t="shared" si="1"/>
        <v>258</v>
      </c>
      <c r="H85" s="188"/>
      <c r="I85" s="189"/>
    </row>
    <row r="86" spans="1:9" s="25" customFormat="1" ht="28.2" thickBot="1" x14ac:dyDescent="0.3">
      <c r="A86" s="135" t="s">
        <v>507</v>
      </c>
      <c r="B86" s="136" t="s">
        <v>675</v>
      </c>
      <c r="C86" s="152" t="s">
        <v>279</v>
      </c>
      <c r="D86" s="137" t="s">
        <v>74</v>
      </c>
      <c r="E86" s="138">
        <v>6</v>
      </c>
      <c r="F86" s="33">
        <v>2.78</v>
      </c>
      <c r="G86" s="197">
        <f t="shared" si="1"/>
        <v>16.68</v>
      </c>
      <c r="H86" s="192" t="s">
        <v>267</v>
      </c>
      <c r="I86" s="193">
        <f>ROUND(SUM(G70:G86),2)</f>
        <v>5930.95</v>
      </c>
    </row>
    <row r="87" spans="1:9" s="25" customFormat="1" ht="42" thickBot="1" x14ac:dyDescent="0.3">
      <c r="A87" s="249" t="s">
        <v>445</v>
      </c>
      <c r="B87" s="250" t="s">
        <v>446</v>
      </c>
      <c r="C87" s="251" t="s">
        <v>291</v>
      </c>
      <c r="D87" s="252" t="s">
        <v>99</v>
      </c>
      <c r="E87" s="253">
        <v>43</v>
      </c>
      <c r="F87" s="38">
        <v>27.14</v>
      </c>
      <c r="G87" s="199">
        <f t="shared" si="1"/>
        <v>1167.02</v>
      </c>
      <c r="H87" s="192" t="s">
        <v>280</v>
      </c>
      <c r="I87" s="193">
        <f>ROUND(SUM(G87:G87),2)</f>
        <v>1167.02</v>
      </c>
    </row>
    <row r="88" spans="1:9" s="25" customFormat="1" ht="30" customHeight="1" x14ac:dyDescent="0.25">
      <c r="A88" s="14" t="s">
        <v>454</v>
      </c>
      <c r="B88" s="124" t="s">
        <v>282</v>
      </c>
      <c r="C88" s="163" t="s">
        <v>304</v>
      </c>
      <c r="D88" s="148" t="s">
        <v>66</v>
      </c>
      <c r="E88" s="127">
        <v>5</v>
      </c>
      <c r="F88" s="31">
        <v>22.4</v>
      </c>
      <c r="G88" s="185">
        <f t="shared" si="1"/>
        <v>112</v>
      </c>
      <c r="H88" s="194"/>
      <c r="I88" s="43"/>
    </row>
    <row r="89" spans="1:9" s="25" customFormat="1" ht="30" customHeight="1" x14ac:dyDescent="0.25">
      <c r="A89" s="16" t="s">
        <v>454</v>
      </c>
      <c r="B89" s="128" t="s">
        <v>284</v>
      </c>
      <c r="C89" s="164" t="s">
        <v>308</v>
      </c>
      <c r="D89" s="149" t="s">
        <v>66</v>
      </c>
      <c r="E89" s="131">
        <v>6</v>
      </c>
      <c r="F89" s="32">
        <v>58.6</v>
      </c>
      <c r="G89" s="186">
        <f t="shared" si="1"/>
        <v>351.6</v>
      </c>
      <c r="H89" s="194"/>
      <c r="I89" s="43"/>
    </row>
    <row r="90" spans="1:9" s="25" customFormat="1" ht="30" customHeight="1" x14ac:dyDescent="0.25">
      <c r="A90" s="16" t="s">
        <v>454</v>
      </c>
      <c r="B90" s="128" t="s">
        <v>286</v>
      </c>
      <c r="C90" s="164" t="s">
        <v>310</v>
      </c>
      <c r="D90" s="149" t="s">
        <v>99</v>
      </c>
      <c r="E90" s="131">
        <v>24</v>
      </c>
      <c r="F90" s="32">
        <v>21</v>
      </c>
      <c r="G90" s="186">
        <f t="shared" si="1"/>
        <v>504</v>
      </c>
      <c r="H90" s="194"/>
      <c r="I90" s="43"/>
    </row>
    <row r="91" spans="1:9" s="25" customFormat="1" ht="30" customHeight="1" x14ac:dyDescent="0.25">
      <c r="A91" s="16" t="s">
        <v>454</v>
      </c>
      <c r="B91" s="128" t="s">
        <v>287</v>
      </c>
      <c r="C91" s="164" t="s">
        <v>312</v>
      </c>
      <c r="D91" s="149" t="s">
        <v>66</v>
      </c>
      <c r="E91" s="131">
        <v>9</v>
      </c>
      <c r="F91" s="32">
        <v>29.19</v>
      </c>
      <c r="G91" s="186">
        <f t="shared" si="1"/>
        <v>262.70999999999998</v>
      </c>
      <c r="H91" s="194"/>
      <c r="I91" s="43"/>
    </row>
    <row r="92" spans="1:9" s="25" customFormat="1" ht="30" customHeight="1" thickBot="1" x14ac:dyDescent="0.3">
      <c r="A92" s="16" t="s">
        <v>454</v>
      </c>
      <c r="B92" s="128" t="s">
        <v>456</v>
      </c>
      <c r="C92" s="164" t="s">
        <v>458</v>
      </c>
      <c r="D92" s="149" t="s">
        <v>66</v>
      </c>
      <c r="E92" s="131">
        <v>3</v>
      </c>
      <c r="F92" s="32">
        <v>43.73</v>
      </c>
      <c r="G92" s="186">
        <f t="shared" si="1"/>
        <v>131.19</v>
      </c>
      <c r="H92" s="194"/>
      <c r="I92" s="43"/>
    </row>
    <row r="93" spans="1:9" s="25" customFormat="1" ht="30" customHeight="1" thickBot="1" x14ac:dyDescent="0.3">
      <c r="A93" s="135" t="s">
        <v>454</v>
      </c>
      <c r="B93" s="136" t="s">
        <v>457</v>
      </c>
      <c r="C93" s="152" t="s">
        <v>316</v>
      </c>
      <c r="D93" s="171" t="s">
        <v>74</v>
      </c>
      <c r="E93" s="138">
        <v>11</v>
      </c>
      <c r="F93" s="33">
        <v>117.18</v>
      </c>
      <c r="G93" s="197">
        <f t="shared" si="1"/>
        <v>1288.98</v>
      </c>
      <c r="H93" s="196" t="s">
        <v>288</v>
      </c>
      <c r="I93" s="193">
        <f>ROUND(SUM(G88:G93),2)</f>
        <v>2650.48</v>
      </c>
    </row>
    <row r="94" spans="1:9" s="25" customFormat="1" ht="41.4" x14ac:dyDescent="0.25">
      <c r="A94" s="174" t="s">
        <v>460</v>
      </c>
      <c r="B94" s="175" t="s">
        <v>290</v>
      </c>
      <c r="C94" s="176" t="s">
        <v>461</v>
      </c>
      <c r="D94" s="177" t="s">
        <v>99</v>
      </c>
      <c r="E94" s="178">
        <v>50</v>
      </c>
      <c r="F94" s="38">
        <v>1.61</v>
      </c>
      <c r="G94" s="199">
        <f t="shared" si="1"/>
        <v>80.5</v>
      </c>
      <c r="H94" s="43"/>
      <c r="I94" s="43"/>
    </row>
    <row r="95" spans="1:9" s="25" customFormat="1" ht="41.4" x14ac:dyDescent="0.25">
      <c r="A95" s="16" t="s">
        <v>460</v>
      </c>
      <c r="B95" s="157" t="s">
        <v>292</v>
      </c>
      <c r="C95" s="164" t="s">
        <v>462</v>
      </c>
      <c r="D95" s="158" t="s">
        <v>99</v>
      </c>
      <c r="E95" s="131">
        <v>3</v>
      </c>
      <c r="F95" s="32">
        <v>1.61</v>
      </c>
      <c r="G95" s="186">
        <f t="shared" si="1"/>
        <v>4.83</v>
      </c>
      <c r="H95" s="188"/>
      <c r="I95" s="189"/>
    </row>
    <row r="96" spans="1:9" s="25" customFormat="1" ht="41.4" x14ac:dyDescent="0.25">
      <c r="A96" s="16" t="s">
        <v>460</v>
      </c>
      <c r="B96" s="157" t="s">
        <v>293</v>
      </c>
      <c r="C96" s="164" t="s">
        <v>465</v>
      </c>
      <c r="D96" s="158" t="s">
        <v>99</v>
      </c>
      <c r="E96" s="131">
        <v>56</v>
      </c>
      <c r="F96" s="32">
        <v>0.86</v>
      </c>
      <c r="G96" s="186">
        <f t="shared" si="1"/>
        <v>48.16</v>
      </c>
      <c r="H96" s="188"/>
      <c r="I96" s="189"/>
    </row>
    <row r="97" spans="1:9" s="25" customFormat="1" ht="42" thickBot="1" x14ac:dyDescent="0.3">
      <c r="A97" s="16" t="s">
        <v>460</v>
      </c>
      <c r="B97" s="157" t="s">
        <v>294</v>
      </c>
      <c r="C97" s="164" t="s">
        <v>330</v>
      </c>
      <c r="D97" s="173" t="s">
        <v>74</v>
      </c>
      <c r="E97" s="131">
        <v>3</v>
      </c>
      <c r="F97" s="32">
        <v>29.08</v>
      </c>
      <c r="G97" s="186">
        <f t="shared" si="1"/>
        <v>87.24</v>
      </c>
      <c r="H97" s="188"/>
      <c r="I97" s="189"/>
    </row>
    <row r="98" spans="1:9" s="25" customFormat="1" ht="42" thickBot="1" x14ac:dyDescent="0.3">
      <c r="A98" s="135" t="s">
        <v>460</v>
      </c>
      <c r="B98" s="161" t="s">
        <v>295</v>
      </c>
      <c r="C98" s="152" t="s">
        <v>577</v>
      </c>
      <c r="D98" s="179" t="s">
        <v>74</v>
      </c>
      <c r="E98" s="138">
        <v>3</v>
      </c>
      <c r="F98" s="37">
        <v>16.260000000000002</v>
      </c>
      <c r="G98" s="195">
        <f>ROUND((E98*F98),2)</f>
        <v>48.78</v>
      </c>
      <c r="H98" s="196" t="s">
        <v>301</v>
      </c>
      <c r="I98" s="193">
        <f>ROUND(SUM(G94:G98),2)</f>
        <v>269.51</v>
      </c>
    </row>
    <row r="99" spans="1:9" s="25" customFormat="1" ht="17.399999999999999" thickBot="1" x14ac:dyDescent="0.3">
      <c r="A99" s="14" t="s">
        <v>472</v>
      </c>
      <c r="B99" s="154" t="s">
        <v>303</v>
      </c>
      <c r="C99" s="163" t="s">
        <v>338</v>
      </c>
      <c r="D99" s="216" t="s">
        <v>339</v>
      </c>
      <c r="E99" s="127">
        <v>80</v>
      </c>
      <c r="F99" s="31">
        <v>124.35</v>
      </c>
      <c r="G99" s="185">
        <f t="shared" si="1"/>
        <v>9948</v>
      </c>
      <c r="H99" s="188"/>
      <c r="I99" s="189"/>
    </row>
    <row r="100" spans="1:9" s="25" customFormat="1" ht="75" customHeight="1" thickBot="1" x14ac:dyDescent="0.3">
      <c r="A100" s="180" t="s">
        <v>472</v>
      </c>
      <c r="B100" s="181" t="s">
        <v>305</v>
      </c>
      <c r="C100" s="182" t="s">
        <v>351</v>
      </c>
      <c r="D100" s="183" t="s">
        <v>76</v>
      </c>
      <c r="E100" s="184">
        <v>1</v>
      </c>
      <c r="F100" s="39">
        <v>1906.38</v>
      </c>
      <c r="G100" s="197">
        <f t="shared" si="1"/>
        <v>1906.38</v>
      </c>
      <c r="H100" s="196" t="s">
        <v>317</v>
      </c>
      <c r="I100" s="193">
        <f>ROUND(SUM(G99:G100),2)</f>
        <v>11854.38</v>
      </c>
    </row>
    <row r="101" spans="1:9" ht="44.25" customHeight="1" thickBot="1" x14ac:dyDescent="0.3">
      <c r="A101" s="40"/>
      <c r="B101" s="40"/>
      <c r="C101" s="40"/>
      <c r="D101" s="41"/>
      <c r="E101" s="60"/>
      <c r="F101" s="42" t="s">
        <v>695</v>
      </c>
      <c r="G101" s="200">
        <f>SUM(G5:G100)</f>
        <v>117799.99</v>
      </c>
      <c r="H101" s="187"/>
      <c r="I101" s="189"/>
    </row>
    <row r="103" spans="1:9" x14ac:dyDescent="0.25">
      <c r="C103" s="43"/>
    </row>
  </sheetData>
  <sheetProtection algorithmName="SHA-512" hashValue="dz/Cc0xVn3P3QyBeK2dQlcb4mAjcdCDHXVmePWD94zd3MuxoBTNP5Iox7Q1ZOLuwqt0PVtWtNhi+33zDGeiBIA==" saltValue="y8P1ZBfA/ruHpVk+P0gFhA==" spinCount="100000" sheet="1" objects="1" scenarios="1"/>
  <mergeCells count="4">
    <mergeCell ref="A1:E1"/>
    <mergeCell ref="A3:E3"/>
    <mergeCell ref="H34:H68"/>
    <mergeCell ref="H74:H78"/>
  </mergeCells>
  <pageMargins left="0.7" right="0.3" top="0.75" bottom="0.75" header="0.3" footer="0.3"/>
  <pageSetup paperSize="9" scale="60" orientation="portrait" r:id="rId1"/>
  <colBreaks count="1" manualBreakCount="1">
    <brk id="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61"/>
  <sheetViews>
    <sheetView topLeftCell="A36" zoomScale="96" zoomScaleNormal="96" workbookViewId="0">
      <selection activeCell="F5" sqref="F5:F59"/>
    </sheetView>
  </sheetViews>
  <sheetFormatPr defaultColWidth="9.109375" defaultRowHeight="13.8" x14ac:dyDescent="0.25"/>
  <cols>
    <col min="1" max="1" width="30.88671875" style="25" customWidth="1"/>
    <col min="2" max="2" width="9.109375" style="44" customWidth="1"/>
    <col min="3" max="3" width="74.44140625" style="44" customWidth="1"/>
    <col min="4" max="4" width="9.109375" style="83"/>
    <col min="5" max="5" width="14.44140625" style="82" customWidth="1"/>
    <col min="6" max="6" width="16.109375" style="45" customWidth="1"/>
    <col min="7" max="7" width="12.5546875" style="83" customWidth="1"/>
    <col min="8" max="8" width="16.44140625" style="3" customWidth="1"/>
    <col min="9" max="9" width="11" style="3" customWidth="1"/>
    <col min="10" max="16384" width="9.109375" style="3"/>
  </cols>
  <sheetData>
    <row r="1" spans="1:9" ht="28.5" customHeight="1" thickBot="1" x14ac:dyDescent="0.3">
      <c r="A1" s="351" t="s">
        <v>696</v>
      </c>
      <c r="B1" s="352"/>
      <c r="C1" s="352"/>
      <c r="D1" s="352"/>
      <c r="E1" s="352"/>
      <c r="F1" s="51"/>
      <c r="G1" s="52"/>
    </row>
    <row r="2" spans="1:9" ht="14.4" thickBot="1" x14ac:dyDescent="0.3">
      <c r="A2" s="3"/>
      <c r="B2" s="4"/>
      <c r="C2" s="4"/>
      <c r="D2" s="4"/>
      <c r="E2" s="53"/>
      <c r="F2" s="54"/>
      <c r="G2" s="4"/>
    </row>
    <row r="3" spans="1:9" ht="14.4" thickBot="1" x14ac:dyDescent="0.3">
      <c r="A3" s="68" t="s">
        <v>697</v>
      </c>
      <c r="B3" s="69"/>
      <c r="C3" s="69"/>
      <c r="D3" s="69"/>
      <c r="E3" s="70"/>
      <c r="F3" s="69"/>
      <c r="G3" s="71"/>
    </row>
    <row r="4" spans="1:9" ht="42" thickBot="1" x14ac:dyDescent="0.3">
      <c r="A4" s="255" t="s">
        <v>55</v>
      </c>
      <c r="B4" s="72" t="s">
        <v>56</v>
      </c>
      <c r="C4" s="72" t="s">
        <v>57</v>
      </c>
      <c r="D4" s="72" t="s">
        <v>698</v>
      </c>
      <c r="E4" s="73" t="s">
        <v>59</v>
      </c>
      <c r="F4" s="74" t="s">
        <v>699</v>
      </c>
      <c r="G4" s="75" t="s">
        <v>61</v>
      </c>
      <c r="H4" s="44"/>
      <c r="I4" s="44"/>
    </row>
    <row r="5" spans="1:9" x14ac:dyDescent="0.25">
      <c r="A5" s="256" t="s">
        <v>700</v>
      </c>
      <c r="B5" s="257" t="s">
        <v>5</v>
      </c>
      <c r="C5" s="258" t="s">
        <v>701</v>
      </c>
      <c r="D5" s="257" t="s">
        <v>702</v>
      </c>
      <c r="E5" s="259">
        <v>230</v>
      </c>
      <c r="F5" s="24">
        <v>7.19</v>
      </c>
      <c r="G5" s="185">
        <f t="shared" ref="G5:G59" si="0">ROUND((E5*F5),2)</f>
        <v>1653.7</v>
      </c>
      <c r="H5" s="44"/>
      <c r="I5" s="44"/>
    </row>
    <row r="6" spans="1:9" x14ac:dyDescent="0.25">
      <c r="A6" s="260" t="s">
        <v>700</v>
      </c>
      <c r="B6" s="218" t="s">
        <v>9</v>
      </c>
      <c r="C6" s="254" t="s">
        <v>703</v>
      </c>
      <c r="D6" s="218" t="s">
        <v>702</v>
      </c>
      <c r="E6" s="261">
        <v>45</v>
      </c>
      <c r="F6" s="26">
        <v>29.54</v>
      </c>
      <c r="G6" s="186">
        <f t="shared" si="0"/>
        <v>1329.3</v>
      </c>
      <c r="H6" s="44"/>
      <c r="I6" s="44"/>
    </row>
    <row r="7" spans="1:9" x14ac:dyDescent="0.25">
      <c r="A7" s="260" t="s">
        <v>700</v>
      </c>
      <c r="B7" s="218" t="s">
        <v>11</v>
      </c>
      <c r="C7" s="254" t="s">
        <v>704</v>
      </c>
      <c r="D7" s="218" t="s">
        <v>705</v>
      </c>
      <c r="E7" s="261">
        <v>50</v>
      </c>
      <c r="F7" s="26">
        <v>32.97</v>
      </c>
      <c r="G7" s="186">
        <f t="shared" si="0"/>
        <v>1648.5</v>
      </c>
      <c r="H7" s="44"/>
      <c r="I7" s="44"/>
    </row>
    <row r="8" spans="1:9" ht="27.6" x14ac:dyDescent="0.25">
      <c r="A8" s="260" t="s">
        <v>700</v>
      </c>
      <c r="B8" s="218" t="s">
        <v>15</v>
      </c>
      <c r="C8" s="254" t="s">
        <v>706</v>
      </c>
      <c r="D8" s="218" t="s">
        <v>99</v>
      </c>
      <c r="E8" s="261">
        <v>15</v>
      </c>
      <c r="F8" s="26">
        <v>32.200000000000003</v>
      </c>
      <c r="G8" s="186">
        <f t="shared" si="0"/>
        <v>483</v>
      </c>
      <c r="H8" s="44"/>
      <c r="I8" s="44"/>
    </row>
    <row r="9" spans="1:9" ht="27.6" x14ac:dyDescent="0.25">
      <c r="A9" s="260" t="s">
        <v>700</v>
      </c>
      <c r="B9" s="218" t="s">
        <v>19</v>
      </c>
      <c r="C9" s="254" t="s">
        <v>707</v>
      </c>
      <c r="D9" s="218" t="s">
        <v>99</v>
      </c>
      <c r="E9" s="261">
        <v>15</v>
      </c>
      <c r="F9" s="26">
        <v>27.24</v>
      </c>
      <c r="G9" s="186">
        <f t="shared" si="0"/>
        <v>408.6</v>
      </c>
      <c r="H9" s="44"/>
      <c r="I9" s="44"/>
    </row>
    <row r="10" spans="1:9" ht="27.6" x14ac:dyDescent="0.25">
      <c r="A10" s="260" t="s">
        <v>700</v>
      </c>
      <c r="B10" s="218" t="s">
        <v>23</v>
      </c>
      <c r="C10" s="254" t="s">
        <v>708</v>
      </c>
      <c r="D10" s="218" t="s">
        <v>99</v>
      </c>
      <c r="E10" s="261">
        <v>57</v>
      </c>
      <c r="F10" s="26">
        <v>27.24</v>
      </c>
      <c r="G10" s="186">
        <f t="shared" si="0"/>
        <v>1552.68</v>
      </c>
      <c r="H10" s="44"/>
      <c r="I10" s="44"/>
    </row>
    <row r="11" spans="1:9" ht="27.6" x14ac:dyDescent="0.25">
      <c r="A11" s="260" t="s">
        <v>700</v>
      </c>
      <c r="B11" s="218" t="s">
        <v>27</v>
      </c>
      <c r="C11" s="254" t="s">
        <v>709</v>
      </c>
      <c r="D11" s="218" t="s">
        <v>99</v>
      </c>
      <c r="E11" s="261">
        <v>29</v>
      </c>
      <c r="F11" s="26">
        <v>29.42</v>
      </c>
      <c r="G11" s="186">
        <f t="shared" si="0"/>
        <v>853.18</v>
      </c>
      <c r="H11" s="44"/>
      <c r="I11" s="44"/>
    </row>
    <row r="12" spans="1:9" x14ac:dyDescent="0.25">
      <c r="A12" s="260" t="s">
        <v>700</v>
      </c>
      <c r="B12" s="218" t="s">
        <v>29</v>
      </c>
      <c r="C12" s="254" t="s">
        <v>710</v>
      </c>
      <c r="D12" s="218" t="s">
        <v>99</v>
      </c>
      <c r="E12" s="261">
        <v>52</v>
      </c>
      <c r="F12" s="26">
        <v>46.66</v>
      </c>
      <c r="G12" s="186">
        <f t="shared" si="0"/>
        <v>2426.3200000000002</v>
      </c>
      <c r="H12" s="44"/>
      <c r="I12" s="44"/>
    </row>
    <row r="13" spans="1:9" x14ac:dyDescent="0.25">
      <c r="A13" s="260" t="s">
        <v>700</v>
      </c>
      <c r="B13" s="218" t="s">
        <v>31</v>
      </c>
      <c r="C13" s="254" t="s">
        <v>711</v>
      </c>
      <c r="D13" s="218" t="s">
        <v>99</v>
      </c>
      <c r="E13" s="261">
        <v>153</v>
      </c>
      <c r="F13" s="26">
        <v>50.52</v>
      </c>
      <c r="G13" s="186">
        <f t="shared" si="0"/>
        <v>7729.56</v>
      </c>
      <c r="H13" s="44"/>
      <c r="I13" s="44"/>
    </row>
    <row r="14" spans="1:9" x14ac:dyDescent="0.25">
      <c r="A14" s="260" t="s">
        <v>700</v>
      </c>
      <c r="B14" s="218" t="s">
        <v>77</v>
      </c>
      <c r="C14" s="254" t="s">
        <v>712</v>
      </c>
      <c r="D14" s="218" t="s">
        <v>99</v>
      </c>
      <c r="E14" s="261">
        <v>115</v>
      </c>
      <c r="F14" s="26">
        <v>56.93</v>
      </c>
      <c r="G14" s="186">
        <f t="shared" si="0"/>
        <v>6546.95</v>
      </c>
      <c r="H14" s="44"/>
      <c r="I14" s="44"/>
    </row>
    <row r="15" spans="1:9" ht="27" customHeight="1" x14ac:dyDescent="0.25">
      <c r="A15" s="260" t="s">
        <v>700</v>
      </c>
      <c r="B15" s="218" t="s">
        <v>79</v>
      </c>
      <c r="C15" s="254" t="s">
        <v>713</v>
      </c>
      <c r="D15" s="218" t="s">
        <v>99</v>
      </c>
      <c r="E15" s="261">
        <v>11.18</v>
      </c>
      <c r="F15" s="26">
        <v>69.97</v>
      </c>
      <c r="G15" s="186">
        <f t="shared" si="0"/>
        <v>782.26</v>
      </c>
      <c r="H15" s="44"/>
      <c r="I15" s="44"/>
    </row>
    <row r="16" spans="1:9" ht="27.6" customHeight="1" x14ac:dyDescent="0.25">
      <c r="A16" s="260" t="s">
        <v>700</v>
      </c>
      <c r="B16" s="218" t="s">
        <v>82</v>
      </c>
      <c r="C16" s="254" t="s">
        <v>714</v>
      </c>
      <c r="D16" s="218" t="s">
        <v>99</v>
      </c>
      <c r="E16" s="261">
        <v>13</v>
      </c>
      <c r="F16" s="26">
        <v>26.97</v>
      </c>
      <c r="G16" s="186">
        <f t="shared" si="0"/>
        <v>350.61</v>
      </c>
      <c r="H16" s="44"/>
      <c r="I16" s="44"/>
    </row>
    <row r="17" spans="1:9" ht="27.6" x14ac:dyDescent="0.25">
      <c r="A17" s="260" t="s">
        <v>700</v>
      </c>
      <c r="B17" s="218" t="s">
        <v>84</v>
      </c>
      <c r="C17" s="254" t="s">
        <v>715</v>
      </c>
      <c r="D17" s="218" t="s">
        <v>99</v>
      </c>
      <c r="E17" s="261">
        <v>6</v>
      </c>
      <c r="F17" s="26">
        <v>56.3</v>
      </c>
      <c r="G17" s="186">
        <f t="shared" si="0"/>
        <v>337.8</v>
      </c>
      <c r="H17" s="44"/>
      <c r="I17" s="44"/>
    </row>
    <row r="18" spans="1:9" ht="27.6" x14ac:dyDescent="0.25">
      <c r="A18" s="260" t="s">
        <v>700</v>
      </c>
      <c r="B18" s="218" t="s">
        <v>87</v>
      </c>
      <c r="C18" s="254" t="s">
        <v>716</v>
      </c>
      <c r="D18" s="218" t="s">
        <v>99</v>
      </c>
      <c r="E18" s="261">
        <v>12.5</v>
      </c>
      <c r="F18" s="26">
        <v>561.36</v>
      </c>
      <c r="G18" s="186">
        <f t="shared" si="0"/>
        <v>7017</v>
      </c>
      <c r="H18" s="44"/>
      <c r="I18" s="44"/>
    </row>
    <row r="19" spans="1:9" x14ac:dyDescent="0.25">
      <c r="A19" s="260" t="s">
        <v>700</v>
      </c>
      <c r="B19" s="218" t="s">
        <v>89</v>
      </c>
      <c r="C19" s="254" t="s">
        <v>717</v>
      </c>
      <c r="D19" s="218" t="s">
        <v>66</v>
      </c>
      <c r="E19" s="261">
        <v>5</v>
      </c>
      <c r="F19" s="26">
        <v>476.42</v>
      </c>
      <c r="G19" s="186">
        <f t="shared" si="0"/>
        <v>2382.1</v>
      </c>
      <c r="H19" s="44"/>
      <c r="I19" s="44"/>
    </row>
    <row r="20" spans="1:9" x14ac:dyDescent="0.25">
      <c r="A20" s="260" t="s">
        <v>700</v>
      </c>
      <c r="B20" s="218" t="s">
        <v>91</v>
      </c>
      <c r="C20" s="254" t="s">
        <v>718</v>
      </c>
      <c r="D20" s="218" t="s">
        <v>66</v>
      </c>
      <c r="E20" s="261">
        <v>1</v>
      </c>
      <c r="F20" s="26">
        <v>975.11</v>
      </c>
      <c r="G20" s="186">
        <f t="shared" si="0"/>
        <v>975.11</v>
      </c>
      <c r="H20" s="44"/>
      <c r="I20" s="44"/>
    </row>
    <row r="21" spans="1:9" x14ac:dyDescent="0.25">
      <c r="A21" s="260" t="s">
        <v>700</v>
      </c>
      <c r="B21" s="218" t="s">
        <v>93</v>
      </c>
      <c r="C21" s="254" t="s">
        <v>719</v>
      </c>
      <c r="D21" s="218" t="s">
        <v>66</v>
      </c>
      <c r="E21" s="261">
        <v>4</v>
      </c>
      <c r="F21" s="26">
        <v>1090.73</v>
      </c>
      <c r="G21" s="186">
        <f t="shared" si="0"/>
        <v>4362.92</v>
      </c>
      <c r="H21" s="44"/>
      <c r="I21" s="44"/>
    </row>
    <row r="22" spans="1:9" x14ac:dyDescent="0.25">
      <c r="A22" s="260" t="s">
        <v>700</v>
      </c>
      <c r="B22" s="218" t="s">
        <v>95</v>
      </c>
      <c r="C22" s="254" t="s">
        <v>720</v>
      </c>
      <c r="D22" s="218" t="s">
        <v>66</v>
      </c>
      <c r="E22" s="261">
        <v>3</v>
      </c>
      <c r="F22" s="26">
        <v>1357.18</v>
      </c>
      <c r="G22" s="186">
        <f t="shared" si="0"/>
        <v>4071.54</v>
      </c>
      <c r="H22" s="44"/>
      <c r="I22" s="44"/>
    </row>
    <row r="23" spans="1:9" x14ac:dyDescent="0.25">
      <c r="A23" s="260" t="s">
        <v>700</v>
      </c>
      <c r="B23" s="218" t="s">
        <v>97</v>
      </c>
      <c r="C23" s="254" t="s">
        <v>721</v>
      </c>
      <c r="D23" s="218" t="s">
        <v>702</v>
      </c>
      <c r="E23" s="261">
        <v>1</v>
      </c>
      <c r="F23" s="26">
        <v>210.26</v>
      </c>
      <c r="G23" s="186">
        <f t="shared" si="0"/>
        <v>210.26</v>
      </c>
      <c r="H23" s="44"/>
      <c r="I23" s="44"/>
    </row>
    <row r="24" spans="1:9" x14ac:dyDescent="0.25">
      <c r="A24" s="260" t="s">
        <v>700</v>
      </c>
      <c r="B24" s="218" t="s">
        <v>100</v>
      </c>
      <c r="C24" s="254" t="s">
        <v>722</v>
      </c>
      <c r="D24" s="218" t="s">
        <v>389</v>
      </c>
      <c r="E24" s="261">
        <v>1</v>
      </c>
      <c r="F24" s="26">
        <v>314.57</v>
      </c>
      <c r="G24" s="186">
        <f t="shared" si="0"/>
        <v>314.57</v>
      </c>
      <c r="H24" s="44"/>
      <c r="I24" s="44"/>
    </row>
    <row r="25" spans="1:9" x14ac:dyDescent="0.25">
      <c r="A25" s="260" t="s">
        <v>700</v>
      </c>
      <c r="B25" s="218" t="s">
        <v>102</v>
      </c>
      <c r="C25" s="254" t="s">
        <v>723</v>
      </c>
      <c r="D25" s="218" t="s">
        <v>389</v>
      </c>
      <c r="E25" s="261">
        <v>1</v>
      </c>
      <c r="F25" s="26">
        <v>281.70999999999998</v>
      </c>
      <c r="G25" s="186">
        <f t="shared" si="0"/>
        <v>281.70999999999998</v>
      </c>
      <c r="H25" s="44"/>
      <c r="I25" s="44"/>
    </row>
    <row r="26" spans="1:9" x14ac:dyDescent="0.25">
      <c r="A26" s="260" t="s">
        <v>700</v>
      </c>
      <c r="B26" s="218" t="s">
        <v>104</v>
      </c>
      <c r="C26" s="254" t="s">
        <v>724</v>
      </c>
      <c r="D26" s="218" t="s">
        <v>725</v>
      </c>
      <c r="E26" s="261">
        <v>2</v>
      </c>
      <c r="F26" s="26">
        <v>306.18</v>
      </c>
      <c r="G26" s="186">
        <f t="shared" si="0"/>
        <v>612.36</v>
      </c>
      <c r="H26" s="44"/>
      <c r="I26" s="44"/>
    </row>
    <row r="27" spans="1:9" x14ac:dyDescent="0.25">
      <c r="A27" s="260" t="s">
        <v>700</v>
      </c>
      <c r="B27" s="218" t="s">
        <v>106</v>
      </c>
      <c r="C27" s="254" t="s">
        <v>726</v>
      </c>
      <c r="D27" s="218" t="s">
        <v>725</v>
      </c>
      <c r="E27" s="261">
        <v>1</v>
      </c>
      <c r="F27" s="26">
        <v>185.8</v>
      </c>
      <c r="G27" s="186">
        <f t="shared" si="0"/>
        <v>185.8</v>
      </c>
      <c r="H27" s="44"/>
      <c r="I27" s="44"/>
    </row>
    <row r="28" spans="1:9" x14ac:dyDescent="0.25">
      <c r="A28" s="260" t="s">
        <v>700</v>
      </c>
      <c r="B28" s="218" t="s">
        <v>108</v>
      </c>
      <c r="C28" s="254" t="s">
        <v>727</v>
      </c>
      <c r="D28" s="218" t="s">
        <v>725</v>
      </c>
      <c r="E28" s="261">
        <v>1</v>
      </c>
      <c r="F28" s="26">
        <v>1503.18</v>
      </c>
      <c r="G28" s="186">
        <f t="shared" si="0"/>
        <v>1503.18</v>
      </c>
      <c r="H28" s="44"/>
      <c r="I28" s="44"/>
    </row>
    <row r="29" spans="1:9" x14ac:dyDescent="0.25">
      <c r="A29" s="260" t="s">
        <v>700</v>
      </c>
      <c r="B29" s="218" t="s">
        <v>110</v>
      </c>
      <c r="C29" s="254" t="s">
        <v>728</v>
      </c>
      <c r="D29" s="218" t="s">
        <v>725</v>
      </c>
      <c r="E29" s="261">
        <v>13</v>
      </c>
      <c r="F29" s="26">
        <v>324.99</v>
      </c>
      <c r="G29" s="186">
        <f t="shared" si="0"/>
        <v>4224.87</v>
      </c>
      <c r="H29" s="44"/>
      <c r="I29" s="44"/>
    </row>
    <row r="30" spans="1:9" x14ac:dyDescent="0.25">
      <c r="A30" s="260" t="s">
        <v>700</v>
      </c>
      <c r="B30" s="218" t="s">
        <v>112</v>
      </c>
      <c r="C30" s="44" t="s">
        <v>729</v>
      </c>
      <c r="D30" s="218" t="s">
        <v>730</v>
      </c>
      <c r="E30" s="261">
        <v>1</v>
      </c>
      <c r="F30" s="26">
        <v>213.22</v>
      </c>
      <c r="G30" s="186">
        <f t="shared" si="0"/>
        <v>213.22</v>
      </c>
      <c r="H30" s="44"/>
      <c r="I30" s="44"/>
    </row>
    <row r="31" spans="1:9" x14ac:dyDescent="0.25">
      <c r="A31" s="260" t="s">
        <v>700</v>
      </c>
      <c r="B31" s="218" t="s">
        <v>114</v>
      </c>
      <c r="C31" s="254" t="s">
        <v>731</v>
      </c>
      <c r="D31" s="218" t="s">
        <v>730</v>
      </c>
      <c r="E31" s="261">
        <v>1</v>
      </c>
      <c r="F31" s="26">
        <v>264.31</v>
      </c>
      <c r="G31" s="186">
        <f t="shared" si="0"/>
        <v>264.31</v>
      </c>
      <c r="H31" s="44"/>
      <c r="I31" s="44"/>
    </row>
    <row r="32" spans="1:9" x14ac:dyDescent="0.25">
      <c r="A32" s="260" t="s">
        <v>700</v>
      </c>
      <c r="B32" s="218" t="s">
        <v>116</v>
      </c>
      <c r="C32" s="254" t="s">
        <v>732</v>
      </c>
      <c r="D32" s="218" t="s">
        <v>730</v>
      </c>
      <c r="E32" s="261">
        <v>1</v>
      </c>
      <c r="F32" s="26">
        <v>1472.72</v>
      </c>
      <c r="G32" s="186">
        <f t="shared" si="0"/>
        <v>1472.72</v>
      </c>
      <c r="H32" s="44"/>
      <c r="I32" s="44"/>
    </row>
    <row r="33" spans="1:9" x14ac:dyDescent="0.25">
      <c r="A33" s="260" t="s">
        <v>700</v>
      </c>
      <c r="B33" s="218" t="s">
        <v>118</v>
      </c>
      <c r="C33" s="254" t="s">
        <v>733</v>
      </c>
      <c r="D33" s="218" t="s">
        <v>99</v>
      </c>
      <c r="E33" s="261">
        <v>2665.66</v>
      </c>
      <c r="F33" s="26">
        <v>0.98</v>
      </c>
      <c r="G33" s="186">
        <f t="shared" si="0"/>
        <v>2612.35</v>
      </c>
      <c r="H33" s="44"/>
      <c r="I33" s="44"/>
    </row>
    <row r="34" spans="1:9" x14ac:dyDescent="0.25">
      <c r="A34" s="260" t="s">
        <v>700</v>
      </c>
      <c r="B34" s="218" t="s">
        <v>120</v>
      </c>
      <c r="C34" s="254" t="s">
        <v>734</v>
      </c>
      <c r="D34" s="218" t="s">
        <v>66</v>
      </c>
      <c r="E34" s="261">
        <v>6</v>
      </c>
      <c r="F34" s="26">
        <v>41.54</v>
      </c>
      <c r="G34" s="186">
        <f t="shared" si="0"/>
        <v>249.24</v>
      </c>
      <c r="H34" s="44"/>
      <c r="I34" s="44"/>
    </row>
    <row r="35" spans="1:9" x14ac:dyDescent="0.25">
      <c r="A35" s="260" t="s">
        <v>700</v>
      </c>
      <c r="B35" s="218" t="s">
        <v>122</v>
      </c>
      <c r="C35" s="254" t="s">
        <v>735</v>
      </c>
      <c r="D35" s="218" t="s">
        <v>66</v>
      </c>
      <c r="E35" s="261">
        <v>2</v>
      </c>
      <c r="F35" s="26">
        <v>141.88</v>
      </c>
      <c r="G35" s="186">
        <f t="shared" si="0"/>
        <v>283.76</v>
      </c>
      <c r="H35" s="44"/>
      <c r="I35" s="44"/>
    </row>
    <row r="36" spans="1:9" x14ac:dyDescent="0.25">
      <c r="A36" s="260" t="s">
        <v>700</v>
      </c>
      <c r="B36" s="218" t="s">
        <v>124</v>
      </c>
      <c r="C36" s="254" t="s">
        <v>736</v>
      </c>
      <c r="D36" s="218" t="s">
        <v>66</v>
      </c>
      <c r="E36" s="261">
        <v>3</v>
      </c>
      <c r="F36" s="26">
        <v>181.15</v>
      </c>
      <c r="G36" s="186">
        <f t="shared" si="0"/>
        <v>543.45000000000005</v>
      </c>
      <c r="H36" s="44"/>
      <c r="I36" s="44"/>
    </row>
    <row r="37" spans="1:9" x14ac:dyDescent="0.25">
      <c r="A37" s="260" t="s">
        <v>700</v>
      </c>
      <c r="B37" s="218" t="s">
        <v>126</v>
      </c>
      <c r="C37" s="254" t="s">
        <v>737</v>
      </c>
      <c r="D37" s="218" t="s">
        <v>66</v>
      </c>
      <c r="E37" s="261">
        <v>1</v>
      </c>
      <c r="F37" s="26">
        <v>201.27</v>
      </c>
      <c r="G37" s="186">
        <f t="shared" si="0"/>
        <v>201.27</v>
      </c>
      <c r="H37" s="44"/>
      <c r="I37" s="44"/>
    </row>
    <row r="38" spans="1:9" x14ac:dyDescent="0.25">
      <c r="A38" s="260" t="s">
        <v>700</v>
      </c>
      <c r="B38" s="218" t="s">
        <v>128</v>
      </c>
      <c r="C38" s="254" t="s">
        <v>738</v>
      </c>
      <c r="D38" s="218" t="s">
        <v>66</v>
      </c>
      <c r="E38" s="261">
        <v>1</v>
      </c>
      <c r="F38" s="26">
        <v>291.14</v>
      </c>
      <c r="G38" s="186">
        <f t="shared" si="0"/>
        <v>291.14</v>
      </c>
      <c r="H38" s="44"/>
      <c r="I38" s="44"/>
    </row>
    <row r="39" spans="1:9" x14ac:dyDescent="0.25">
      <c r="A39" s="260" t="s">
        <v>700</v>
      </c>
      <c r="B39" s="218" t="s">
        <v>739</v>
      </c>
      <c r="C39" s="254" t="s">
        <v>740</v>
      </c>
      <c r="D39" s="218" t="s">
        <v>66</v>
      </c>
      <c r="E39" s="261">
        <v>33</v>
      </c>
      <c r="F39" s="26">
        <v>33.159999999999997</v>
      </c>
      <c r="G39" s="186">
        <f t="shared" si="0"/>
        <v>1094.28</v>
      </c>
      <c r="H39" s="44"/>
      <c r="I39" s="44"/>
    </row>
    <row r="40" spans="1:9" x14ac:dyDescent="0.25">
      <c r="A40" s="260" t="s">
        <v>700</v>
      </c>
      <c r="B40" s="218" t="s">
        <v>741</v>
      </c>
      <c r="C40" s="254" t="s">
        <v>742</v>
      </c>
      <c r="D40" s="218" t="s">
        <v>702</v>
      </c>
      <c r="E40" s="261">
        <v>150</v>
      </c>
      <c r="F40" s="26">
        <v>3.12</v>
      </c>
      <c r="G40" s="186">
        <f t="shared" si="0"/>
        <v>468</v>
      </c>
      <c r="H40" s="44"/>
      <c r="I40" s="44"/>
    </row>
    <row r="41" spans="1:9" x14ac:dyDescent="0.25">
      <c r="A41" s="260" t="s">
        <v>700</v>
      </c>
      <c r="B41" s="218" t="s">
        <v>743</v>
      </c>
      <c r="C41" s="254" t="s">
        <v>744</v>
      </c>
      <c r="D41" s="218" t="s">
        <v>99</v>
      </c>
      <c r="E41" s="261">
        <v>51</v>
      </c>
      <c r="F41" s="26">
        <v>25.69</v>
      </c>
      <c r="G41" s="186">
        <f t="shared" si="0"/>
        <v>1310.19</v>
      </c>
      <c r="H41" s="44"/>
      <c r="I41" s="44"/>
    </row>
    <row r="42" spans="1:9" x14ac:dyDescent="0.25">
      <c r="A42" s="260" t="s">
        <v>700</v>
      </c>
      <c r="B42" s="218" t="s">
        <v>745</v>
      </c>
      <c r="C42" s="254" t="s">
        <v>746</v>
      </c>
      <c r="D42" s="218" t="s">
        <v>702</v>
      </c>
      <c r="E42" s="261">
        <v>65</v>
      </c>
      <c r="F42" s="26">
        <v>152.47999999999999</v>
      </c>
      <c r="G42" s="186">
        <f t="shared" si="0"/>
        <v>9911.2000000000007</v>
      </c>
      <c r="H42" s="44"/>
      <c r="I42" s="44"/>
    </row>
    <row r="43" spans="1:9" x14ac:dyDescent="0.25">
      <c r="A43" s="260" t="s">
        <v>700</v>
      </c>
      <c r="B43" s="218" t="s">
        <v>747</v>
      </c>
      <c r="C43" s="254" t="s">
        <v>748</v>
      </c>
      <c r="D43" s="218" t="s">
        <v>702</v>
      </c>
      <c r="E43" s="261">
        <v>20</v>
      </c>
      <c r="F43" s="26">
        <v>34.46</v>
      </c>
      <c r="G43" s="186">
        <f t="shared" si="0"/>
        <v>689.2</v>
      </c>
      <c r="H43" s="44"/>
      <c r="I43" s="44"/>
    </row>
    <row r="44" spans="1:9" x14ac:dyDescent="0.25">
      <c r="A44" s="260" t="s">
        <v>700</v>
      </c>
      <c r="B44" s="218" t="s">
        <v>749</v>
      </c>
      <c r="C44" s="254" t="s">
        <v>750</v>
      </c>
      <c r="D44" s="218" t="s">
        <v>702</v>
      </c>
      <c r="E44" s="261">
        <v>150</v>
      </c>
      <c r="F44" s="26">
        <v>2.46</v>
      </c>
      <c r="G44" s="186">
        <f t="shared" si="0"/>
        <v>369</v>
      </c>
      <c r="H44" s="44"/>
      <c r="I44" s="44"/>
    </row>
    <row r="45" spans="1:9" x14ac:dyDescent="0.25">
      <c r="A45" s="260" t="s">
        <v>700</v>
      </c>
      <c r="B45" s="218" t="s">
        <v>751</v>
      </c>
      <c r="C45" s="254" t="s">
        <v>752</v>
      </c>
      <c r="D45" s="218" t="s">
        <v>99</v>
      </c>
      <c r="E45" s="261">
        <v>5.0999999999999996</v>
      </c>
      <c r="F45" s="26">
        <v>183.92</v>
      </c>
      <c r="G45" s="186">
        <f t="shared" si="0"/>
        <v>937.99</v>
      </c>
      <c r="H45" s="44"/>
      <c r="I45" s="44"/>
    </row>
    <row r="46" spans="1:9" x14ac:dyDescent="0.25">
      <c r="A46" s="260" t="s">
        <v>700</v>
      </c>
      <c r="B46" s="218" t="s">
        <v>753</v>
      </c>
      <c r="C46" s="254" t="s">
        <v>754</v>
      </c>
      <c r="D46" s="218" t="s">
        <v>99</v>
      </c>
      <c r="E46" s="261">
        <v>20</v>
      </c>
      <c r="F46" s="26">
        <v>3.11</v>
      </c>
      <c r="G46" s="186">
        <f t="shared" si="0"/>
        <v>62.2</v>
      </c>
      <c r="H46" s="44"/>
      <c r="I46" s="44"/>
    </row>
    <row r="47" spans="1:9" x14ac:dyDescent="0.25">
      <c r="A47" s="260" t="s">
        <v>700</v>
      </c>
      <c r="B47" s="218" t="s">
        <v>755</v>
      </c>
      <c r="C47" s="254" t="s">
        <v>756</v>
      </c>
      <c r="D47" s="218" t="s">
        <v>99</v>
      </c>
      <c r="E47" s="261">
        <v>829</v>
      </c>
      <c r="F47" s="26">
        <v>4.3499999999999996</v>
      </c>
      <c r="G47" s="186">
        <f t="shared" si="0"/>
        <v>3606.15</v>
      </c>
      <c r="H47" s="44"/>
      <c r="I47" s="44"/>
    </row>
    <row r="48" spans="1:9" x14ac:dyDescent="0.25">
      <c r="A48" s="260" t="s">
        <v>700</v>
      </c>
      <c r="B48" s="218" t="s">
        <v>757</v>
      </c>
      <c r="C48" s="44" t="s">
        <v>758</v>
      </c>
      <c r="D48" s="218" t="s">
        <v>702</v>
      </c>
      <c r="E48" s="261">
        <v>105</v>
      </c>
      <c r="F48" s="26">
        <v>5.33</v>
      </c>
      <c r="G48" s="186">
        <f t="shared" si="0"/>
        <v>559.65</v>
      </c>
      <c r="H48" s="44"/>
      <c r="I48" s="44"/>
    </row>
    <row r="49" spans="1:9" ht="27.6" x14ac:dyDescent="0.25">
      <c r="A49" s="260" t="s">
        <v>700</v>
      </c>
      <c r="B49" s="218" t="s">
        <v>759</v>
      </c>
      <c r="C49" s="254" t="s">
        <v>760</v>
      </c>
      <c r="D49" s="218" t="s">
        <v>702</v>
      </c>
      <c r="E49" s="261">
        <v>361</v>
      </c>
      <c r="F49" s="26">
        <v>0.9</v>
      </c>
      <c r="G49" s="186">
        <f t="shared" si="0"/>
        <v>324.89999999999998</v>
      </c>
      <c r="H49" s="44"/>
      <c r="I49" s="44"/>
    </row>
    <row r="50" spans="1:9" ht="27.6" x14ac:dyDescent="0.25">
      <c r="A50" s="260" t="s">
        <v>700</v>
      </c>
      <c r="B50" s="218" t="s">
        <v>761</v>
      </c>
      <c r="C50" s="254" t="s">
        <v>762</v>
      </c>
      <c r="D50" s="218" t="s">
        <v>72</v>
      </c>
      <c r="E50" s="261">
        <v>0.4</v>
      </c>
      <c r="F50" s="26">
        <v>1064.5999999999999</v>
      </c>
      <c r="G50" s="186">
        <f t="shared" si="0"/>
        <v>425.84</v>
      </c>
      <c r="H50" s="44"/>
      <c r="I50" s="44"/>
    </row>
    <row r="51" spans="1:9" x14ac:dyDescent="0.25">
      <c r="A51" s="260" t="s">
        <v>700</v>
      </c>
      <c r="B51" s="218" t="s">
        <v>763</v>
      </c>
      <c r="C51" s="254" t="s">
        <v>764</v>
      </c>
      <c r="D51" s="218" t="s">
        <v>765</v>
      </c>
      <c r="E51" s="261">
        <v>1240</v>
      </c>
      <c r="F51" s="26">
        <v>1.32</v>
      </c>
      <c r="G51" s="186">
        <f t="shared" si="0"/>
        <v>1636.8</v>
      </c>
      <c r="H51" s="44"/>
      <c r="I51" s="44"/>
    </row>
    <row r="52" spans="1:9" x14ac:dyDescent="0.25">
      <c r="A52" s="260" t="s">
        <v>700</v>
      </c>
      <c r="B52" s="218" t="s">
        <v>766</v>
      </c>
      <c r="C52" s="254" t="s">
        <v>767</v>
      </c>
      <c r="D52" s="218" t="s">
        <v>765</v>
      </c>
      <c r="E52" s="261">
        <v>5940</v>
      </c>
      <c r="F52" s="26">
        <v>0.1</v>
      </c>
      <c r="G52" s="186">
        <f t="shared" si="0"/>
        <v>594</v>
      </c>
      <c r="H52" s="44"/>
      <c r="I52" s="44"/>
    </row>
    <row r="53" spans="1:9" x14ac:dyDescent="0.25">
      <c r="A53" s="260" t="s">
        <v>700</v>
      </c>
      <c r="B53" s="218" t="s">
        <v>768</v>
      </c>
      <c r="C53" s="254" t="s">
        <v>769</v>
      </c>
      <c r="D53" s="218" t="s">
        <v>765</v>
      </c>
      <c r="E53" s="261">
        <v>2550</v>
      </c>
      <c r="F53" s="26">
        <v>0.15</v>
      </c>
      <c r="G53" s="186">
        <f t="shared" si="0"/>
        <v>382.5</v>
      </c>
      <c r="H53" s="44"/>
      <c r="I53" s="44"/>
    </row>
    <row r="54" spans="1:9" x14ac:dyDescent="0.25">
      <c r="A54" s="260" t="s">
        <v>700</v>
      </c>
      <c r="B54" s="218" t="s">
        <v>770</v>
      </c>
      <c r="C54" s="254" t="s">
        <v>771</v>
      </c>
      <c r="D54" s="218" t="s">
        <v>765</v>
      </c>
      <c r="E54" s="261">
        <v>190</v>
      </c>
      <c r="F54" s="26">
        <v>0.08</v>
      </c>
      <c r="G54" s="186">
        <f t="shared" si="0"/>
        <v>15.2</v>
      </c>
      <c r="H54" s="44"/>
      <c r="I54" s="44"/>
    </row>
    <row r="55" spans="1:9" x14ac:dyDescent="0.25">
      <c r="A55" s="260" t="s">
        <v>700</v>
      </c>
      <c r="B55" s="218" t="s">
        <v>772</v>
      </c>
      <c r="C55" s="44" t="s">
        <v>773</v>
      </c>
      <c r="D55" s="218" t="s">
        <v>765</v>
      </c>
      <c r="E55" s="261">
        <v>1755</v>
      </c>
      <c r="F55" s="26">
        <v>0.02</v>
      </c>
      <c r="G55" s="186">
        <f t="shared" si="0"/>
        <v>35.1</v>
      </c>
      <c r="H55" s="44"/>
      <c r="I55" s="44"/>
    </row>
    <row r="56" spans="1:9" ht="27.6" x14ac:dyDescent="0.25">
      <c r="A56" s="260" t="s">
        <v>700</v>
      </c>
      <c r="B56" s="218" t="s">
        <v>774</v>
      </c>
      <c r="C56" s="254" t="s">
        <v>775</v>
      </c>
      <c r="D56" s="218" t="s">
        <v>72</v>
      </c>
      <c r="E56" s="261">
        <v>0.02</v>
      </c>
      <c r="F56" s="26">
        <v>1297</v>
      </c>
      <c r="G56" s="186">
        <f t="shared" si="0"/>
        <v>25.94</v>
      </c>
      <c r="H56" s="44"/>
      <c r="I56" s="44"/>
    </row>
    <row r="57" spans="1:9" ht="27.6" x14ac:dyDescent="0.25">
      <c r="A57" s="260" t="s">
        <v>700</v>
      </c>
      <c r="B57" s="218" t="s">
        <v>776</v>
      </c>
      <c r="C57" s="254" t="s">
        <v>777</v>
      </c>
      <c r="D57" s="218" t="s">
        <v>72</v>
      </c>
      <c r="E57" s="261">
        <v>0.17</v>
      </c>
      <c r="F57" s="26">
        <v>618</v>
      </c>
      <c r="G57" s="186">
        <f t="shared" si="0"/>
        <v>105.06</v>
      </c>
      <c r="H57" s="44"/>
      <c r="I57" s="44"/>
    </row>
    <row r="58" spans="1:9" ht="14.4" thickBot="1" x14ac:dyDescent="0.3">
      <c r="A58" s="260" t="s">
        <v>700</v>
      </c>
      <c r="B58" s="218" t="s">
        <v>778</v>
      </c>
      <c r="C58" s="254" t="s">
        <v>779</v>
      </c>
      <c r="D58" s="218" t="s">
        <v>702</v>
      </c>
      <c r="E58" s="261">
        <v>30</v>
      </c>
      <c r="F58" s="26">
        <v>1.83</v>
      </c>
      <c r="G58" s="186">
        <f t="shared" si="0"/>
        <v>54.9</v>
      </c>
      <c r="H58" s="44"/>
      <c r="I58" s="44"/>
    </row>
    <row r="59" spans="1:9" ht="28.2" thickBot="1" x14ac:dyDescent="0.3">
      <c r="A59" s="262" t="s">
        <v>700</v>
      </c>
      <c r="B59" s="263" t="s">
        <v>780</v>
      </c>
      <c r="C59" s="264" t="s">
        <v>781</v>
      </c>
      <c r="D59" s="263" t="s">
        <v>81</v>
      </c>
      <c r="E59" s="265">
        <v>5</v>
      </c>
      <c r="F59" s="47">
        <v>30.27</v>
      </c>
      <c r="G59" s="186">
        <f t="shared" si="0"/>
        <v>151.35</v>
      </c>
      <c r="H59" s="266" t="s">
        <v>782</v>
      </c>
      <c r="I59" s="193">
        <f>ROUND(SUM(G5:G59),2)</f>
        <v>81134.789999999994</v>
      </c>
    </row>
    <row r="60" spans="1:9" ht="14.4" thickBot="1" x14ac:dyDescent="0.3">
      <c r="B60" s="76"/>
      <c r="C60" s="77"/>
      <c r="D60" s="78"/>
      <c r="E60" s="79" t="s">
        <v>783</v>
      </c>
      <c r="F60" s="80"/>
      <c r="G60" s="267">
        <f>SUM(G5:G59)</f>
        <v>81134.789999999979</v>
      </c>
      <c r="H60" s="44"/>
      <c r="I60" s="44"/>
    </row>
    <row r="61" spans="1:9" x14ac:dyDescent="0.25">
      <c r="D61" s="81"/>
    </row>
  </sheetData>
  <sheetProtection algorithmName="SHA-512" hashValue="0uOxn1qr6sc306mVUK6L3YJLxSbetR66Axvkknc23asfkKNLLp21MEig90CkkADbkUjEMA2YfhFXgNOui4jmcQ==" saltValue="3X3+pZw5OgniVhC8u5UkVQ==" spinCount="100000" sheet="1" objects="1" scenarios="1"/>
  <mergeCells count="1">
    <mergeCell ref="A1:E1"/>
  </mergeCells>
  <pageMargins left="0.82677165354330717" right="0.23622047244094491" top="0.74803149606299213" bottom="0.74803149606299213" header="0.31496062992125984" footer="0.31496062992125984"/>
  <pageSetup paperSize="9" scale="7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70"/>
  <sheetViews>
    <sheetView topLeftCell="A49" zoomScaleNormal="100" workbookViewId="0">
      <selection activeCell="I57" sqref="I57"/>
    </sheetView>
  </sheetViews>
  <sheetFormatPr defaultColWidth="9.109375" defaultRowHeight="13.8" x14ac:dyDescent="0.25"/>
  <cols>
    <col min="1" max="1" width="30.88671875" style="25" customWidth="1"/>
    <col min="2" max="2" width="9.109375" style="44" customWidth="1"/>
    <col min="3" max="3" width="67.109375" style="44" customWidth="1"/>
    <col min="4" max="4" width="9.109375" style="83"/>
    <col min="5" max="5" width="14.44140625" style="82" customWidth="1"/>
    <col min="6" max="6" width="16.109375" style="45" customWidth="1"/>
    <col min="7" max="7" width="12.5546875" style="83" customWidth="1"/>
    <col min="8" max="8" width="16.44140625" style="3" customWidth="1"/>
    <col min="9" max="9" width="11" style="3" customWidth="1"/>
    <col min="10" max="16384" width="9.109375" style="3"/>
  </cols>
  <sheetData>
    <row r="1" spans="1:9" ht="28.5" customHeight="1" thickBot="1" x14ac:dyDescent="0.3">
      <c r="A1" s="351" t="s">
        <v>784</v>
      </c>
      <c r="B1" s="352"/>
      <c r="C1" s="352"/>
      <c r="D1" s="352"/>
      <c r="E1" s="352"/>
      <c r="F1" s="51"/>
      <c r="G1" s="52"/>
    </row>
    <row r="2" spans="1:9" ht="14.4" thickBot="1" x14ac:dyDescent="0.3">
      <c r="A2" s="3"/>
      <c r="B2" s="4"/>
      <c r="C2" s="4"/>
      <c r="D2" s="4"/>
      <c r="E2" s="53"/>
      <c r="F2" s="54"/>
      <c r="G2" s="4"/>
    </row>
    <row r="3" spans="1:9" ht="14.4" thickBot="1" x14ac:dyDescent="0.3">
      <c r="A3" s="68" t="s">
        <v>785</v>
      </c>
      <c r="B3" s="69"/>
      <c r="C3" s="69"/>
      <c r="D3" s="69"/>
      <c r="E3" s="70"/>
      <c r="F3" s="69"/>
      <c r="G3" s="71"/>
    </row>
    <row r="4" spans="1:9" ht="42" thickBot="1" x14ac:dyDescent="0.3">
      <c r="A4" s="255" t="s">
        <v>55</v>
      </c>
      <c r="B4" s="72" t="s">
        <v>56</v>
      </c>
      <c r="C4" s="72" t="s">
        <v>57</v>
      </c>
      <c r="D4" s="72" t="s">
        <v>698</v>
      </c>
      <c r="E4" s="73" t="s">
        <v>59</v>
      </c>
      <c r="F4" s="74" t="s">
        <v>699</v>
      </c>
      <c r="G4" s="75" t="s">
        <v>61</v>
      </c>
      <c r="H4" s="44"/>
      <c r="I4" s="44"/>
    </row>
    <row r="5" spans="1:9" x14ac:dyDescent="0.25">
      <c r="A5" s="256" t="s">
        <v>700</v>
      </c>
      <c r="B5" s="257" t="s">
        <v>5</v>
      </c>
      <c r="C5" s="258" t="s">
        <v>786</v>
      </c>
      <c r="D5" s="257" t="s">
        <v>86</v>
      </c>
      <c r="E5" s="259">
        <v>6880</v>
      </c>
      <c r="F5" s="24">
        <v>5.85</v>
      </c>
      <c r="G5" s="185">
        <f t="shared" ref="G5:G65" si="0">ROUND((E5*F5),2)</f>
        <v>40248</v>
      </c>
      <c r="H5" s="44"/>
      <c r="I5" s="44"/>
    </row>
    <row r="6" spans="1:9" x14ac:dyDescent="0.25">
      <c r="A6" s="260" t="s">
        <v>700</v>
      </c>
      <c r="B6" s="218" t="s">
        <v>9</v>
      </c>
      <c r="C6" s="254" t="s">
        <v>787</v>
      </c>
      <c r="D6" s="218" t="s">
        <v>788</v>
      </c>
      <c r="E6" s="261">
        <v>2160</v>
      </c>
      <c r="F6" s="26">
        <v>5.03</v>
      </c>
      <c r="G6" s="186">
        <f t="shared" si="0"/>
        <v>10864.8</v>
      </c>
      <c r="H6" s="44"/>
      <c r="I6" s="44"/>
    </row>
    <row r="7" spans="1:9" ht="27.6" x14ac:dyDescent="0.25">
      <c r="A7" s="260" t="s">
        <v>700</v>
      </c>
      <c r="B7" s="218" t="s">
        <v>11</v>
      </c>
      <c r="C7" s="254" t="s">
        <v>789</v>
      </c>
      <c r="D7" s="218" t="s">
        <v>81</v>
      </c>
      <c r="E7" s="261">
        <v>63</v>
      </c>
      <c r="F7" s="26">
        <v>136.91</v>
      </c>
      <c r="G7" s="186">
        <f t="shared" si="0"/>
        <v>8625.33</v>
      </c>
      <c r="H7" s="44"/>
      <c r="I7" s="44"/>
    </row>
    <row r="8" spans="1:9" x14ac:dyDescent="0.25">
      <c r="A8" s="260" t="s">
        <v>700</v>
      </c>
      <c r="B8" s="218" t="s">
        <v>15</v>
      </c>
      <c r="C8" s="254" t="s">
        <v>790</v>
      </c>
      <c r="D8" s="218" t="s">
        <v>66</v>
      </c>
      <c r="E8" s="261">
        <v>2</v>
      </c>
      <c r="F8" s="26">
        <v>1992.5</v>
      </c>
      <c r="G8" s="186">
        <f t="shared" si="0"/>
        <v>3985</v>
      </c>
      <c r="H8" s="44"/>
      <c r="I8" s="44"/>
    </row>
    <row r="9" spans="1:9" x14ac:dyDescent="0.25">
      <c r="A9" s="260" t="s">
        <v>700</v>
      </c>
      <c r="B9" s="218" t="s">
        <v>19</v>
      </c>
      <c r="C9" s="254" t="s">
        <v>791</v>
      </c>
      <c r="D9" s="218" t="s">
        <v>66</v>
      </c>
      <c r="E9" s="261">
        <v>2</v>
      </c>
      <c r="F9" s="26">
        <v>3231.08</v>
      </c>
      <c r="G9" s="186">
        <f t="shared" si="0"/>
        <v>6462.16</v>
      </c>
      <c r="H9" s="44"/>
      <c r="I9" s="44"/>
    </row>
    <row r="10" spans="1:9" ht="27.6" x14ac:dyDescent="0.25">
      <c r="A10" s="260" t="s">
        <v>700</v>
      </c>
      <c r="B10" s="218" t="s">
        <v>23</v>
      </c>
      <c r="C10" s="254" t="s">
        <v>792</v>
      </c>
      <c r="D10" s="218" t="s">
        <v>86</v>
      </c>
      <c r="E10" s="261">
        <v>205.1</v>
      </c>
      <c r="F10" s="26">
        <v>226.18</v>
      </c>
      <c r="G10" s="186">
        <f t="shared" si="0"/>
        <v>46389.52</v>
      </c>
      <c r="H10" s="44"/>
      <c r="I10" s="44"/>
    </row>
    <row r="11" spans="1:9" x14ac:dyDescent="0.25">
      <c r="A11" s="260" t="s">
        <v>700</v>
      </c>
      <c r="B11" s="218" t="s">
        <v>27</v>
      </c>
      <c r="C11" s="254" t="s">
        <v>793</v>
      </c>
      <c r="D11" s="218" t="s">
        <v>86</v>
      </c>
      <c r="E11" s="261">
        <v>205.1</v>
      </c>
      <c r="F11" s="26">
        <v>164.79</v>
      </c>
      <c r="G11" s="186">
        <f t="shared" si="0"/>
        <v>33798.43</v>
      </c>
      <c r="H11" s="44"/>
      <c r="I11" s="44"/>
    </row>
    <row r="12" spans="1:9" x14ac:dyDescent="0.25">
      <c r="A12" s="260" t="s">
        <v>700</v>
      </c>
      <c r="B12" s="218" t="s">
        <v>29</v>
      </c>
      <c r="C12" s="254" t="s">
        <v>794</v>
      </c>
      <c r="D12" s="218" t="s">
        <v>364</v>
      </c>
      <c r="E12" s="261">
        <v>26475</v>
      </c>
      <c r="F12" s="26">
        <v>1.24</v>
      </c>
      <c r="G12" s="186">
        <f t="shared" si="0"/>
        <v>32829</v>
      </c>
      <c r="H12" s="44"/>
      <c r="I12" s="44"/>
    </row>
    <row r="13" spans="1:9" x14ac:dyDescent="0.25">
      <c r="A13" s="260" t="s">
        <v>700</v>
      </c>
      <c r="B13" s="218" t="s">
        <v>31</v>
      </c>
      <c r="C13" s="254" t="s">
        <v>795</v>
      </c>
      <c r="D13" s="218" t="s">
        <v>86</v>
      </c>
      <c r="E13" s="261">
        <v>279.39999999999998</v>
      </c>
      <c r="F13" s="26">
        <v>523.16</v>
      </c>
      <c r="G13" s="186">
        <f t="shared" si="0"/>
        <v>146170.9</v>
      </c>
      <c r="H13" s="44"/>
      <c r="I13" s="44"/>
    </row>
    <row r="14" spans="1:9" x14ac:dyDescent="0.25">
      <c r="A14" s="260" t="s">
        <v>700</v>
      </c>
      <c r="B14" s="218" t="s">
        <v>77</v>
      </c>
      <c r="C14" s="254" t="s">
        <v>796</v>
      </c>
      <c r="D14" s="218" t="s">
        <v>364</v>
      </c>
      <c r="E14" s="261">
        <v>63503</v>
      </c>
      <c r="F14" s="26">
        <v>1.86</v>
      </c>
      <c r="G14" s="186">
        <f t="shared" si="0"/>
        <v>118115.58</v>
      </c>
      <c r="H14" s="44"/>
      <c r="I14" s="44"/>
    </row>
    <row r="15" spans="1:9" ht="16.5" customHeight="1" x14ac:dyDescent="0.25">
      <c r="A15" s="260" t="s">
        <v>700</v>
      </c>
      <c r="B15" s="218" t="s">
        <v>79</v>
      </c>
      <c r="C15" s="254" t="s">
        <v>797</v>
      </c>
      <c r="D15" s="218" t="s">
        <v>66</v>
      </c>
      <c r="E15" s="261">
        <v>88</v>
      </c>
      <c r="F15" s="26">
        <v>67.12</v>
      </c>
      <c r="G15" s="186">
        <f t="shared" si="0"/>
        <v>5906.56</v>
      </c>
      <c r="H15" s="44"/>
      <c r="I15" s="44"/>
    </row>
    <row r="16" spans="1:9" ht="16.5" customHeight="1" x14ac:dyDescent="0.25">
      <c r="A16" s="260" t="s">
        <v>700</v>
      </c>
      <c r="B16" s="218" t="s">
        <v>82</v>
      </c>
      <c r="C16" s="254" t="s">
        <v>798</v>
      </c>
      <c r="D16" s="218" t="s">
        <v>86</v>
      </c>
      <c r="E16" s="261">
        <v>132.69999999999999</v>
      </c>
      <c r="F16" s="26">
        <v>1227.1600000000001</v>
      </c>
      <c r="G16" s="186">
        <f t="shared" si="0"/>
        <v>162844.13</v>
      </c>
      <c r="H16" s="44"/>
      <c r="I16" s="44"/>
    </row>
    <row r="17" spans="1:9" ht="27.6" x14ac:dyDescent="0.25">
      <c r="A17" s="260" t="s">
        <v>700</v>
      </c>
      <c r="B17" s="218" t="s">
        <v>87</v>
      </c>
      <c r="C17" s="254" t="s">
        <v>799</v>
      </c>
      <c r="D17" s="218" t="s">
        <v>86</v>
      </c>
      <c r="E17" s="261">
        <v>0.6</v>
      </c>
      <c r="F17" s="26">
        <v>7603.55</v>
      </c>
      <c r="G17" s="186">
        <f t="shared" si="0"/>
        <v>4562.13</v>
      </c>
      <c r="H17" s="44"/>
      <c r="I17" s="44"/>
    </row>
    <row r="18" spans="1:9" x14ac:dyDescent="0.25">
      <c r="A18" s="260" t="s">
        <v>700</v>
      </c>
      <c r="B18" s="218" t="s">
        <v>89</v>
      </c>
      <c r="C18" s="254" t="s">
        <v>800</v>
      </c>
      <c r="D18" s="218" t="s">
        <v>99</v>
      </c>
      <c r="E18" s="261">
        <v>302</v>
      </c>
      <c r="F18" s="26">
        <v>34.659999999999997</v>
      </c>
      <c r="G18" s="186">
        <f t="shared" si="0"/>
        <v>10467.32</v>
      </c>
      <c r="H18" s="44"/>
      <c r="I18" s="44"/>
    </row>
    <row r="19" spans="1:9" x14ac:dyDescent="0.25">
      <c r="A19" s="260" t="s">
        <v>700</v>
      </c>
      <c r="B19" s="218" t="s">
        <v>91</v>
      </c>
      <c r="C19" s="254" t="s">
        <v>801</v>
      </c>
      <c r="D19" s="218" t="s">
        <v>86</v>
      </c>
      <c r="E19" s="268">
        <v>57.1</v>
      </c>
      <c r="F19" s="26">
        <v>101.69</v>
      </c>
      <c r="G19" s="186">
        <f t="shared" si="0"/>
        <v>5806.5</v>
      </c>
      <c r="H19" s="44"/>
      <c r="I19" s="44"/>
    </row>
    <row r="20" spans="1:9" x14ac:dyDescent="0.25">
      <c r="A20" s="260" t="s">
        <v>700</v>
      </c>
      <c r="B20" s="218" t="s">
        <v>93</v>
      </c>
      <c r="C20" s="254" t="s">
        <v>802</v>
      </c>
      <c r="D20" s="218" t="s">
        <v>86</v>
      </c>
      <c r="E20" s="261">
        <v>3.4</v>
      </c>
      <c r="F20" s="26">
        <v>327.73</v>
      </c>
      <c r="G20" s="186">
        <f t="shared" si="0"/>
        <v>1114.28</v>
      </c>
      <c r="H20" s="44"/>
      <c r="I20" s="44"/>
    </row>
    <row r="21" spans="1:9" x14ac:dyDescent="0.25">
      <c r="A21" s="260" t="s">
        <v>700</v>
      </c>
      <c r="B21" s="218" t="s">
        <v>95</v>
      </c>
      <c r="C21" s="254" t="s">
        <v>803</v>
      </c>
      <c r="D21" s="218" t="s">
        <v>86</v>
      </c>
      <c r="E21" s="261">
        <v>7.2</v>
      </c>
      <c r="F21" s="26">
        <v>718.66</v>
      </c>
      <c r="G21" s="186">
        <f t="shared" si="0"/>
        <v>5174.3500000000004</v>
      </c>
      <c r="H21" s="44"/>
      <c r="I21" s="44"/>
    </row>
    <row r="22" spans="1:9" x14ac:dyDescent="0.25">
      <c r="A22" s="260" t="s">
        <v>700</v>
      </c>
      <c r="B22" s="218" t="s">
        <v>97</v>
      </c>
      <c r="C22" s="254" t="s">
        <v>804</v>
      </c>
      <c r="D22" s="218" t="s">
        <v>364</v>
      </c>
      <c r="E22" s="261">
        <v>340</v>
      </c>
      <c r="F22" s="26">
        <v>2.38</v>
      </c>
      <c r="G22" s="186">
        <f t="shared" si="0"/>
        <v>809.2</v>
      </c>
      <c r="H22" s="44"/>
      <c r="I22" s="44"/>
    </row>
    <row r="23" spans="1:9" x14ac:dyDescent="0.25">
      <c r="A23" s="260" t="s">
        <v>700</v>
      </c>
      <c r="B23" s="218" t="s">
        <v>100</v>
      </c>
      <c r="C23" s="254" t="s">
        <v>805</v>
      </c>
      <c r="D23" s="218" t="s">
        <v>86</v>
      </c>
      <c r="E23" s="261">
        <v>0.12</v>
      </c>
      <c r="F23" s="26">
        <v>7861.17</v>
      </c>
      <c r="G23" s="186">
        <f t="shared" si="0"/>
        <v>943.34</v>
      </c>
      <c r="H23" s="44"/>
      <c r="I23" s="44"/>
    </row>
    <row r="24" spans="1:9" x14ac:dyDescent="0.25">
      <c r="A24" s="260" t="s">
        <v>700</v>
      </c>
      <c r="B24" s="218" t="s">
        <v>102</v>
      </c>
      <c r="C24" s="254" t="s">
        <v>806</v>
      </c>
      <c r="D24" s="218" t="s">
        <v>99</v>
      </c>
      <c r="E24" s="261">
        <v>31</v>
      </c>
      <c r="F24" s="26">
        <v>34.659999999999997</v>
      </c>
      <c r="G24" s="186">
        <f t="shared" si="0"/>
        <v>1074.46</v>
      </c>
      <c r="H24" s="44"/>
      <c r="I24" s="44"/>
    </row>
    <row r="25" spans="1:9" x14ac:dyDescent="0.25">
      <c r="A25" s="260" t="s">
        <v>700</v>
      </c>
      <c r="B25" s="218" t="s">
        <v>104</v>
      </c>
      <c r="C25" s="254" t="s">
        <v>807</v>
      </c>
      <c r="D25" s="218" t="s">
        <v>86</v>
      </c>
      <c r="E25" s="261">
        <v>0.1</v>
      </c>
      <c r="F25" s="26">
        <v>1518.9</v>
      </c>
      <c r="G25" s="186">
        <f t="shared" si="0"/>
        <v>151.88999999999999</v>
      </c>
      <c r="H25" s="44"/>
      <c r="I25" s="44"/>
    </row>
    <row r="26" spans="1:9" x14ac:dyDescent="0.25">
      <c r="A26" s="260" t="s">
        <v>700</v>
      </c>
      <c r="B26" s="218" t="s">
        <v>106</v>
      </c>
      <c r="C26" s="254" t="s">
        <v>808</v>
      </c>
      <c r="D26" s="218" t="s">
        <v>765</v>
      </c>
      <c r="E26" s="261">
        <v>304</v>
      </c>
      <c r="F26" s="26">
        <v>194.26</v>
      </c>
      <c r="G26" s="186">
        <f t="shared" si="0"/>
        <v>59055.040000000001</v>
      </c>
      <c r="H26" s="44"/>
      <c r="I26" s="44"/>
    </row>
    <row r="27" spans="1:9" x14ac:dyDescent="0.25">
      <c r="A27" s="260" t="s">
        <v>700</v>
      </c>
      <c r="B27" s="218" t="s">
        <v>108</v>
      </c>
      <c r="C27" s="254" t="s">
        <v>809</v>
      </c>
      <c r="D27" s="218" t="s">
        <v>86</v>
      </c>
      <c r="E27" s="261">
        <v>47</v>
      </c>
      <c r="F27" s="26">
        <v>81.569999999999993</v>
      </c>
      <c r="G27" s="186">
        <f t="shared" si="0"/>
        <v>3833.79</v>
      </c>
      <c r="H27" s="44"/>
      <c r="I27" s="44"/>
    </row>
    <row r="28" spans="1:9" x14ac:dyDescent="0.25">
      <c r="A28" s="260" t="s">
        <v>700</v>
      </c>
      <c r="B28" s="218" t="s">
        <v>110</v>
      </c>
      <c r="C28" s="254" t="s">
        <v>810</v>
      </c>
      <c r="D28" s="218" t="s">
        <v>765</v>
      </c>
      <c r="E28" s="261">
        <v>249</v>
      </c>
      <c r="F28" s="26">
        <v>11.08</v>
      </c>
      <c r="G28" s="186">
        <f t="shared" si="0"/>
        <v>2758.92</v>
      </c>
      <c r="H28" s="44"/>
      <c r="I28" s="44"/>
    </row>
    <row r="29" spans="1:9" x14ac:dyDescent="0.25">
      <c r="A29" s="260" t="s">
        <v>700</v>
      </c>
      <c r="B29" s="218" t="s">
        <v>112</v>
      </c>
      <c r="C29" s="44" t="s">
        <v>811</v>
      </c>
      <c r="D29" s="218" t="s">
        <v>765</v>
      </c>
      <c r="E29" s="261">
        <v>467</v>
      </c>
      <c r="F29" s="26">
        <v>44.69</v>
      </c>
      <c r="G29" s="186">
        <f t="shared" si="0"/>
        <v>20870.23</v>
      </c>
      <c r="H29" s="44"/>
      <c r="I29" s="44"/>
    </row>
    <row r="30" spans="1:9" x14ac:dyDescent="0.25">
      <c r="A30" s="260" t="s">
        <v>700</v>
      </c>
      <c r="B30" s="218" t="s">
        <v>114</v>
      </c>
      <c r="C30" s="254" t="s">
        <v>812</v>
      </c>
      <c r="D30" s="218" t="s">
        <v>765</v>
      </c>
      <c r="E30" s="261">
        <v>467</v>
      </c>
      <c r="F30" s="26">
        <v>6.02</v>
      </c>
      <c r="G30" s="186">
        <f t="shared" si="0"/>
        <v>2811.34</v>
      </c>
      <c r="H30" s="44"/>
      <c r="I30" s="44"/>
    </row>
    <row r="31" spans="1:9" x14ac:dyDescent="0.25">
      <c r="A31" s="260" t="s">
        <v>700</v>
      </c>
      <c r="B31" s="218" t="s">
        <v>116</v>
      </c>
      <c r="C31" s="254" t="s">
        <v>813</v>
      </c>
      <c r="D31" s="218" t="s">
        <v>765</v>
      </c>
      <c r="E31" s="261">
        <v>20</v>
      </c>
      <c r="F31" s="26">
        <v>1.54</v>
      </c>
      <c r="G31" s="186">
        <f t="shared" si="0"/>
        <v>30.8</v>
      </c>
      <c r="H31" s="44"/>
      <c r="I31" s="44"/>
    </row>
    <row r="32" spans="1:9" x14ac:dyDescent="0.25">
      <c r="A32" s="260" t="s">
        <v>700</v>
      </c>
      <c r="B32" s="218" t="s">
        <v>118</v>
      </c>
      <c r="C32" s="254" t="s">
        <v>814</v>
      </c>
      <c r="D32" s="218" t="s">
        <v>86</v>
      </c>
      <c r="E32" s="261">
        <v>3.7</v>
      </c>
      <c r="F32" s="26">
        <v>342.67</v>
      </c>
      <c r="G32" s="186">
        <f t="shared" si="0"/>
        <v>1267.8800000000001</v>
      </c>
      <c r="H32" s="44"/>
      <c r="I32" s="44"/>
    </row>
    <row r="33" spans="1:9" x14ac:dyDescent="0.25">
      <c r="A33" s="260" t="s">
        <v>700</v>
      </c>
      <c r="B33" s="218" t="s">
        <v>120</v>
      </c>
      <c r="C33" s="254" t="s">
        <v>815</v>
      </c>
      <c r="D33" s="218" t="s">
        <v>99</v>
      </c>
      <c r="E33" s="261">
        <v>20</v>
      </c>
      <c r="F33" s="26">
        <v>79.790000000000006</v>
      </c>
      <c r="G33" s="186">
        <f t="shared" si="0"/>
        <v>1595.8</v>
      </c>
      <c r="H33" s="44"/>
      <c r="I33" s="44"/>
    </row>
    <row r="34" spans="1:9" x14ac:dyDescent="0.25">
      <c r="A34" s="260" t="s">
        <v>700</v>
      </c>
      <c r="B34" s="218" t="s">
        <v>122</v>
      </c>
      <c r="C34" s="254" t="s">
        <v>816</v>
      </c>
      <c r="D34" s="218" t="s">
        <v>86</v>
      </c>
      <c r="E34" s="261">
        <v>1.1000000000000001</v>
      </c>
      <c r="F34" s="26">
        <v>101.69</v>
      </c>
      <c r="G34" s="186">
        <f t="shared" si="0"/>
        <v>111.86</v>
      </c>
      <c r="H34" s="44"/>
      <c r="I34" s="44"/>
    </row>
    <row r="35" spans="1:9" x14ac:dyDescent="0.25">
      <c r="A35" s="260" t="s">
        <v>700</v>
      </c>
      <c r="B35" s="218" t="s">
        <v>124</v>
      </c>
      <c r="C35" s="254" t="s">
        <v>817</v>
      </c>
      <c r="D35" s="218" t="s">
        <v>99</v>
      </c>
      <c r="E35" s="261">
        <v>94</v>
      </c>
      <c r="F35" s="26">
        <v>9.4</v>
      </c>
      <c r="G35" s="186">
        <f t="shared" si="0"/>
        <v>883.6</v>
      </c>
      <c r="H35" s="44"/>
      <c r="I35" s="44"/>
    </row>
    <row r="36" spans="1:9" x14ac:dyDescent="0.25">
      <c r="A36" s="260" t="s">
        <v>700</v>
      </c>
      <c r="B36" s="218" t="s">
        <v>126</v>
      </c>
      <c r="C36" s="254" t="s">
        <v>818</v>
      </c>
      <c r="D36" s="218" t="s">
        <v>765</v>
      </c>
      <c r="E36" s="261">
        <v>4176</v>
      </c>
      <c r="F36" s="26">
        <v>6.42</v>
      </c>
      <c r="G36" s="186">
        <f t="shared" si="0"/>
        <v>26809.919999999998</v>
      </c>
      <c r="H36" s="44"/>
      <c r="I36" s="44"/>
    </row>
    <row r="37" spans="1:9" x14ac:dyDescent="0.25">
      <c r="A37" s="260" t="s">
        <v>700</v>
      </c>
      <c r="B37" s="218" t="s">
        <v>128</v>
      </c>
      <c r="C37" s="254" t="s">
        <v>819</v>
      </c>
      <c r="D37" s="218" t="s">
        <v>86</v>
      </c>
      <c r="E37" s="261">
        <v>30.1</v>
      </c>
      <c r="F37" s="26">
        <v>1299.6400000000001</v>
      </c>
      <c r="G37" s="186">
        <f t="shared" si="0"/>
        <v>39119.160000000003</v>
      </c>
      <c r="H37" s="44"/>
      <c r="I37" s="44"/>
    </row>
    <row r="38" spans="1:9" ht="27.6" x14ac:dyDescent="0.25">
      <c r="A38" s="260" t="s">
        <v>700</v>
      </c>
      <c r="B38" s="218" t="s">
        <v>741</v>
      </c>
      <c r="C38" s="254" t="s">
        <v>820</v>
      </c>
      <c r="D38" s="218" t="s">
        <v>86</v>
      </c>
      <c r="E38" s="261">
        <v>1.7</v>
      </c>
      <c r="F38" s="26">
        <v>393.12</v>
      </c>
      <c r="G38" s="186">
        <f t="shared" si="0"/>
        <v>668.3</v>
      </c>
      <c r="H38" s="44"/>
      <c r="I38" s="44"/>
    </row>
    <row r="39" spans="1:9" x14ac:dyDescent="0.25">
      <c r="A39" s="260" t="s">
        <v>700</v>
      </c>
      <c r="B39" s="218" t="s">
        <v>743</v>
      </c>
      <c r="C39" s="254" t="s">
        <v>821</v>
      </c>
      <c r="D39" s="218" t="s">
        <v>86</v>
      </c>
      <c r="E39" s="261">
        <v>1.7</v>
      </c>
      <c r="F39" s="26">
        <v>281.08999999999997</v>
      </c>
      <c r="G39" s="186">
        <f t="shared" si="0"/>
        <v>477.85</v>
      </c>
      <c r="H39" s="44"/>
      <c r="I39" s="44"/>
    </row>
    <row r="40" spans="1:9" x14ac:dyDescent="0.25">
      <c r="A40" s="260" t="s">
        <v>700</v>
      </c>
      <c r="B40" s="218" t="s">
        <v>745</v>
      </c>
      <c r="C40" s="254" t="s">
        <v>794</v>
      </c>
      <c r="D40" s="218" t="s">
        <v>364</v>
      </c>
      <c r="E40" s="261">
        <v>182</v>
      </c>
      <c r="F40" s="26">
        <v>1.24</v>
      </c>
      <c r="G40" s="186">
        <f t="shared" si="0"/>
        <v>225.68</v>
      </c>
      <c r="H40" s="44"/>
      <c r="I40" s="44"/>
    </row>
    <row r="41" spans="1:9" ht="41.4" x14ac:dyDescent="0.25">
      <c r="A41" s="260" t="s">
        <v>700</v>
      </c>
      <c r="B41" s="218" t="s">
        <v>747</v>
      </c>
      <c r="C41" s="279" t="s">
        <v>938</v>
      </c>
      <c r="D41" s="218" t="s">
        <v>86</v>
      </c>
      <c r="E41" s="261">
        <v>1.6</v>
      </c>
      <c r="F41" s="26">
        <v>751.6</v>
      </c>
      <c r="G41" s="186">
        <f t="shared" si="0"/>
        <v>1202.56</v>
      </c>
      <c r="H41" s="44"/>
      <c r="I41" s="44"/>
    </row>
    <row r="42" spans="1:9" x14ac:dyDescent="0.25">
      <c r="A42" s="260" t="s">
        <v>700</v>
      </c>
      <c r="B42" s="218" t="s">
        <v>749</v>
      </c>
      <c r="C42" s="254" t="s">
        <v>822</v>
      </c>
      <c r="D42" s="218" t="s">
        <v>364</v>
      </c>
      <c r="E42" s="261">
        <v>54</v>
      </c>
      <c r="F42" s="26">
        <v>3.12</v>
      </c>
      <c r="G42" s="186">
        <f t="shared" si="0"/>
        <v>168.48</v>
      </c>
      <c r="H42" s="44"/>
      <c r="I42" s="44"/>
    </row>
    <row r="43" spans="1:9" x14ac:dyDescent="0.25">
      <c r="A43" s="260" t="s">
        <v>700</v>
      </c>
      <c r="B43" s="218" t="s">
        <v>751</v>
      </c>
      <c r="C43" s="254" t="s">
        <v>823</v>
      </c>
      <c r="D43" s="218" t="s">
        <v>99</v>
      </c>
      <c r="E43" s="261">
        <v>81</v>
      </c>
      <c r="F43" s="26">
        <v>61.35</v>
      </c>
      <c r="G43" s="186">
        <f t="shared" si="0"/>
        <v>4969.3500000000004</v>
      </c>
      <c r="H43" s="44"/>
      <c r="I43" s="44"/>
    </row>
    <row r="44" spans="1:9" x14ac:dyDescent="0.25">
      <c r="A44" s="260" t="s">
        <v>700</v>
      </c>
      <c r="B44" s="218" t="s">
        <v>753</v>
      </c>
      <c r="C44" s="254" t="s">
        <v>824</v>
      </c>
      <c r="D44" s="218" t="s">
        <v>765</v>
      </c>
      <c r="E44" s="261">
        <v>502</v>
      </c>
      <c r="F44" s="26">
        <v>1.57</v>
      </c>
      <c r="G44" s="186">
        <f t="shared" si="0"/>
        <v>788.14</v>
      </c>
      <c r="H44" s="44"/>
      <c r="I44" s="44"/>
    </row>
    <row r="45" spans="1:9" x14ac:dyDescent="0.25">
      <c r="A45" s="260" t="s">
        <v>700</v>
      </c>
      <c r="B45" s="218" t="s">
        <v>755</v>
      </c>
      <c r="C45" s="254" t="s">
        <v>825</v>
      </c>
      <c r="D45" s="218" t="s">
        <v>86</v>
      </c>
      <c r="E45" s="261">
        <v>7.4</v>
      </c>
      <c r="F45" s="26">
        <v>18.61</v>
      </c>
      <c r="G45" s="186">
        <f t="shared" si="0"/>
        <v>137.71</v>
      </c>
      <c r="H45" s="44"/>
      <c r="I45" s="44"/>
    </row>
    <row r="46" spans="1:9" x14ac:dyDescent="0.25">
      <c r="A46" s="260" t="s">
        <v>700</v>
      </c>
      <c r="B46" s="218" t="s">
        <v>757</v>
      </c>
      <c r="C46" s="44" t="s">
        <v>826</v>
      </c>
      <c r="D46" s="218" t="s">
        <v>86</v>
      </c>
      <c r="E46" s="261">
        <v>117</v>
      </c>
      <c r="F46" s="26">
        <v>17.079999999999998</v>
      </c>
      <c r="G46" s="186">
        <f t="shared" si="0"/>
        <v>1998.36</v>
      </c>
      <c r="H46" s="44"/>
      <c r="I46" s="44"/>
    </row>
    <row r="47" spans="1:9" ht="27.6" x14ac:dyDescent="0.25">
      <c r="A47" s="260" t="s">
        <v>700</v>
      </c>
      <c r="B47" s="218" t="s">
        <v>759</v>
      </c>
      <c r="C47" s="254" t="s">
        <v>827</v>
      </c>
      <c r="D47" s="218" t="s">
        <v>765</v>
      </c>
      <c r="E47" s="261">
        <v>85</v>
      </c>
      <c r="F47" s="26">
        <v>120.93</v>
      </c>
      <c r="G47" s="186">
        <f t="shared" si="0"/>
        <v>10279.049999999999</v>
      </c>
      <c r="H47" s="44"/>
      <c r="I47" s="44"/>
    </row>
    <row r="48" spans="1:9" x14ac:dyDescent="0.25">
      <c r="A48" s="260" t="s">
        <v>700</v>
      </c>
      <c r="B48" s="218" t="s">
        <v>761</v>
      </c>
      <c r="C48" s="254" t="s">
        <v>828</v>
      </c>
      <c r="D48" s="218" t="s">
        <v>765</v>
      </c>
      <c r="E48" s="261">
        <v>1566</v>
      </c>
      <c r="F48" s="26">
        <v>2.54</v>
      </c>
      <c r="G48" s="186">
        <f t="shared" si="0"/>
        <v>3977.64</v>
      </c>
      <c r="H48" s="44"/>
      <c r="I48" s="44"/>
    </row>
    <row r="49" spans="1:9" x14ac:dyDescent="0.25">
      <c r="A49" s="260" t="s">
        <v>700</v>
      </c>
      <c r="B49" s="218" t="s">
        <v>763</v>
      </c>
      <c r="C49" s="254" t="s">
        <v>829</v>
      </c>
      <c r="D49" s="218" t="s">
        <v>86</v>
      </c>
      <c r="E49" s="261">
        <v>3230</v>
      </c>
      <c r="F49" s="26">
        <v>22.44</v>
      </c>
      <c r="G49" s="186">
        <f t="shared" si="0"/>
        <v>72481.2</v>
      </c>
      <c r="H49" s="44"/>
      <c r="I49" s="44"/>
    </row>
    <row r="50" spans="1:9" x14ac:dyDescent="0.25">
      <c r="A50" s="260" t="s">
        <v>700</v>
      </c>
      <c r="B50" s="218" t="s">
        <v>766</v>
      </c>
      <c r="C50" s="254" t="s">
        <v>830</v>
      </c>
      <c r="D50" s="218" t="s">
        <v>86</v>
      </c>
      <c r="E50" s="261">
        <v>68.5</v>
      </c>
      <c r="F50" s="26">
        <v>822.53</v>
      </c>
      <c r="G50" s="186">
        <f t="shared" si="0"/>
        <v>56343.31</v>
      </c>
      <c r="H50" s="44"/>
      <c r="I50" s="44"/>
    </row>
    <row r="51" spans="1:9" x14ac:dyDescent="0.25">
      <c r="A51" s="260" t="s">
        <v>700</v>
      </c>
      <c r="B51" s="218" t="s">
        <v>770</v>
      </c>
      <c r="C51" s="254" t="s">
        <v>831</v>
      </c>
      <c r="D51" s="218" t="s">
        <v>99</v>
      </c>
      <c r="E51" s="261">
        <v>42</v>
      </c>
      <c r="F51" s="26">
        <v>5.0599999999999996</v>
      </c>
      <c r="G51" s="186">
        <f t="shared" si="0"/>
        <v>212.52</v>
      </c>
      <c r="H51" s="44"/>
      <c r="I51" s="44"/>
    </row>
    <row r="52" spans="1:9" x14ac:dyDescent="0.25">
      <c r="A52" s="260" t="s">
        <v>700</v>
      </c>
      <c r="B52" s="218" t="s">
        <v>772</v>
      </c>
      <c r="C52" s="254" t="s">
        <v>832</v>
      </c>
      <c r="D52" s="218" t="s">
        <v>99</v>
      </c>
      <c r="E52" s="261">
        <v>42</v>
      </c>
      <c r="F52" s="26">
        <v>6.44</v>
      </c>
      <c r="G52" s="186">
        <f t="shared" si="0"/>
        <v>270.48</v>
      </c>
      <c r="H52" s="44"/>
      <c r="I52" s="44"/>
    </row>
    <row r="53" spans="1:9" x14ac:dyDescent="0.25">
      <c r="A53" s="260" t="s">
        <v>700</v>
      </c>
      <c r="B53" s="218" t="s">
        <v>774</v>
      </c>
      <c r="C53" s="254" t="s">
        <v>800</v>
      </c>
      <c r="D53" s="218" t="s">
        <v>99</v>
      </c>
      <c r="E53" s="261">
        <v>189</v>
      </c>
      <c r="F53" s="26">
        <v>34.659999999999997</v>
      </c>
      <c r="G53" s="186">
        <f t="shared" si="0"/>
        <v>6550.74</v>
      </c>
      <c r="H53" s="44"/>
      <c r="I53" s="44"/>
    </row>
    <row r="54" spans="1:9" ht="27.6" x14ac:dyDescent="0.25">
      <c r="A54" s="260" t="s">
        <v>700</v>
      </c>
      <c r="B54" s="218" t="s">
        <v>776</v>
      </c>
      <c r="C54" s="254" t="s">
        <v>833</v>
      </c>
      <c r="D54" s="218" t="s">
        <v>364</v>
      </c>
      <c r="E54" s="261">
        <v>3028</v>
      </c>
      <c r="F54" s="26">
        <v>2.94</v>
      </c>
      <c r="G54" s="186">
        <f t="shared" si="0"/>
        <v>8902.32</v>
      </c>
      <c r="H54" s="44"/>
      <c r="I54" s="44"/>
    </row>
    <row r="55" spans="1:9" x14ac:dyDescent="0.25">
      <c r="A55" s="260" t="s">
        <v>700</v>
      </c>
      <c r="B55" s="218" t="s">
        <v>778</v>
      </c>
      <c r="C55" s="254" t="s">
        <v>834</v>
      </c>
      <c r="D55" s="218" t="s">
        <v>99</v>
      </c>
      <c r="E55" s="261">
        <v>42</v>
      </c>
      <c r="F55" s="26">
        <v>194.51</v>
      </c>
      <c r="G55" s="186">
        <f t="shared" si="0"/>
        <v>8169.42</v>
      </c>
      <c r="H55" s="44"/>
      <c r="I55" s="44"/>
    </row>
    <row r="56" spans="1:9" x14ac:dyDescent="0.25">
      <c r="A56" s="260" t="s">
        <v>700</v>
      </c>
      <c r="B56" s="218" t="s">
        <v>780</v>
      </c>
      <c r="C56" s="254" t="s">
        <v>835</v>
      </c>
      <c r="D56" s="218" t="s">
        <v>99</v>
      </c>
      <c r="E56" s="261">
        <v>76</v>
      </c>
      <c r="F56" s="26">
        <v>91.47</v>
      </c>
      <c r="G56" s="186">
        <f t="shared" si="0"/>
        <v>6951.72</v>
      </c>
      <c r="H56" s="44"/>
      <c r="I56" s="44"/>
    </row>
    <row r="57" spans="1:9" x14ac:dyDescent="0.25">
      <c r="A57" s="260" t="s">
        <v>700</v>
      </c>
      <c r="B57" s="218" t="s">
        <v>836</v>
      </c>
      <c r="C57" s="254" t="s">
        <v>837</v>
      </c>
      <c r="D57" s="218" t="s">
        <v>99</v>
      </c>
      <c r="E57" s="261">
        <v>7</v>
      </c>
      <c r="F57" s="26">
        <v>57.66</v>
      </c>
      <c r="G57" s="186">
        <f t="shared" si="0"/>
        <v>403.62</v>
      </c>
      <c r="H57" s="44"/>
      <c r="I57" s="44"/>
    </row>
    <row r="58" spans="1:9" ht="27.6" x14ac:dyDescent="0.25">
      <c r="A58" s="260" t="s">
        <v>700</v>
      </c>
      <c r="B58" s="218" t="s">
        <v>838</v>
      </c>
      <c r="C58" s="254" t="s">
        <v>839</v>
      </c>
      <c r="D58" s="218" t="s">
        <v>765</v>
      </c>
      <c r="E58" s="261">
        <v>7.1</v>
      </c>
      <c r="F58" s="26">
        <v>122.94</v>
      </c>
      <c r="G58" s="186">
        <f t="shared" si="0"/>
        <v>872.87</v>
      </c>
      <c r="H58" s="44"/>
      <c r="I58" s="44"/>
    </row>
    <row r="59" spans="1:9" x14ac:dyDescent="0.25">
      <c r="A59" s="260" t="s">
        <v>700</v>
      </c>
      <c r="B59" s="218" t="s">
        <v>840</v>
      </c>
      <c r="C59" s="254" t="s">
        <v>841</v>
      </c>
      <c r="D59" s="218" t="s">
        <v>765</v>
      </c>
      <c r="E59" s="261">
        <v>907</v>
      </c>
      <c r="F59" s="26">
        <v>19.38</v>
      </c>
      <c r="G59" s="186">
        <f t="shared" si="0"/>
        <v>17577.66</v>
      </c>
      <c r="H59" s="44"/>
      <c r="I59" s="44"/>
    </row>
    <row r="60" spans="1:9" x14ac:dyDescent="0.25">
      <c r="A60" s="260" t="s">
        <v>700</v>
      </c>
      <c r="B60" s="218" t="s">
        <v>842</v>
      </c>
      <c r="C60" s="254" t="s">
        <v>843</v>
      </c>
      <c r="D60" s="218" t="s">
        <v>99</v>
      </c>
      <c r="E60" s="261">
        <v>85</v>
      </c>
      <c r="F60" s="26">
        <v>122.1</v>
      </c>
      <c r="G60" s="186">
        <f t="shared" si="0"/>
        <v>10378.5</v>
      </c>
      <c r="H60" s="44"/>
      <c r="I60" s="44"/>
    </row>
    <row r="61" spans="1:9" x14ac:dyDescent="0.25">
      <c r="A61" s="260" t="s">
        <v>700</v>
      </c>
      <c r="B61" s="218" t="s">
        <v>844</v>
      </c>
      <c r="C61" s="254" t="s">
        <v>845</v>
      </c>
      <c r="D61" s="218" t="s">
        <v>765</v>
      </c>
      <c r="E61" s="261">
        <v>84</v>
      </c>
      <c r="F61" s="26">
        <v>77.55</v>
      </c>
      <c r="G61" s="186">
        <f t="shared" si="0"/>
        <v>6514.2</v>
      </c>
      <c r="H61" s="44"/>
      <c r="I61" s="44"/>
    </row>
    <row r="62" spans="1:9" x14ac:dyDescent="0.25">
      <c r="A62" s="260" t="s">
        <v>700</v>
      </c>
      <c r="B62" s="218" t="s">
        <v>846</v>
      </c>
      <c r="C62" s="254" t="s">
        <v>847</v>
      </c>
      <c r="D62" s="218" t="s">
        <v>66</v>
      </c>
      <c r="E62" s="261">
        <v>30</v>
      </c>
      <c r="F62" s="26">
        <v>21.85</v>
      </c>
      <c r="G62" s="186">
        <f t="shared" si="0"/>
        <v>655.5</v>
      </c>
      <c r="H62" s="44"/>
      <c r="I62" s="44"/>
    </row>
    <row r="63" spans="1:9" x14ac:dyDescent="0.25">
      <c r="A63" s="260" t="s">
        <v>700</v>
      </c>
      <c r="B63" s="218" t="s">
        <v>848</v>
      </c>
      <c r="C63" s="141" t="s">
        <v>849</v>
      </c>
      <c r="D63" s="218" t="s">
        <v>66</v>
      </c>
      <c r="E63" s="261">
        <v>10</v>
      </c>
      <c r="F63" s="26">
        <v>37.82</v>
      </c>
      <c r="G63" s="186">
        <f t="shared" si="0"/>
        <v>378.2</v>
      </c>
      <c r="H63" s="44"/>
      <c r="I63" s="44"/>
    </row>
    <row r="64" spans="1:9" x14ac:dyDescent="0.25">
      <c r="A64" s="260" t="s">
        <v>700</v>
      </c>
      <c r="B64" s="218" t="s">
        <v>850</v>
      </c>
      <c r="C64" s="254" t="s">
        <v>851</v>
      </c>
      <c r="D64" s="218" t="s">
        <v>765</v>
      </c>
      <c r="E64" s="261">
        <v>266</v>
      </c>
      <c r="F64" s="26">
        <v>1.54</v>
      </c>
      <c r="G64" s="186">
        <f t="shared" si="0"/>
        <v>409.64</v>
      </c>
      <c r="H64" s="44"/>
      <c r="I64" s="44"/>
    </row>
    <row r="65" spans="1:9" x14ac:dyDescent="0.25">
      <c r="A65" s="260" t="s">
        <v>700</v>
      </c>
      <c r="B65" s="218" t="s">
        <v>852</v>
      </c>
      <c r="C65" s="254" t="s">
        <v>853</v>
      </c>
      <c r="D65" s="218" t="s">
        <v>81</v>
      </c>
      <c r="E65" s="261">
        <v>70</v>
      </c>
      <c r="F65" s="26">
        <v>55.33</v>
      </c>
      <c r="G65" s="186">
        <f t="shared" si="0"/>
        <v>3873.1</v>
      </c>
      <c r="H65" s="44"/>
      <c r="I65" s="44"/>
    </row>
    <row r="66" spans="1:9" x14ac:dyDescent="0.25">
      <c r="A66" s="260" t="s">
        <v>700</v>
      </c>
      <c r="B66" s="218" t="s">
        <v>854</v>
      </c>
      <c r="C66" s="254" t="s">
        <v>855</v>
      </c>
      <c r="D66" s="218" t="s">
        <v>66</v>
      </c>
      <c r="E66" s="261">
        <v>24</v>
      </c>
      <c r="F66" s="26">
        <v>35.69</v>
      </c>
      <c r="G66" s="186">
        <f>ROUND((E66*F66),2)</f>
        <v>856.56</v>
      </c>
      <c r="H66" s="44"/>
      <c r="I66" s="44"/>
    </row>
    <row r="67" spans="1:9" ht="14.4" thickBot="1" x14ac:dyDescent="0.3">
      <c r="A67" s="260" t="s">
        <v>700</v>
      </c>
      <c r="B67" s="218" t="s">
        <v>856</v>
      </c>
      <c r="C67" s="254" t="s">
        <v>857</v>
      </c>
      <c r="D67" s="218" t="s">
        <v>81</v>
      </c>
      <c r="E67" s="261">
        <v>7</v>
      </c>
      <c r="F67" s="26">
        <v>35.42</v>
      </c>
      <c r="G67" s="186">
        <f>ROUND((E67*F67),2)</f>
        <v>247.94</v>
      </c>
      <c r="H67" s="44"/>
      <c r="I67" s="44"/>
    </row>
    <row r="68" spans="1:9" ht="28.2" thickBot="1" x14ac:dyDescent="0.3">
      <c r="A68" s="260" t="s">
        <v>700</v>
      </c>
      <c r="B68" s="218" t="s">
        <v>858</v>
      </c>
      <c r="C68" s="264" t="s">
        <v>859</v>
      </c>
      <c r="D68" s="263" t="s">
        <v>99</v>
      </c>
      <c r="E68" s="265">
        <v>51</v>
      </c>
      <c r="F68" s="47">
        <v>16.84</v>
      </c>
      <c r="G68" s="186">
        <f>ROUND((E68*F68),2)</f>
        <v>858.84</v>
      </c>
      <c r="H68" s="266" t="s">
        <v>782</v>
      </c>
      <c r="I68" s="193">
        <f>ROUND(SUM(G5:G68),2)</f>
        <v>1033292.68</v>
      </c>
    </row>
    <row r="69" spans="1:9" ht="14.4" thickBot="1" x14ac:dyDescent="0.3">
      <c r="A69" s="43"/>
      <c r="B69" s="76"/>
      <c r="C69" s="77"/>
      <c r="D69" s="78"/>
      <c r="E69" s="79" t="s">
        <v>860</v>
      </c>
      <c r="F69" s="80"/>
      <c r="G69" s="267">
        <f>SUM(G5:G68)</f>
        <v>1033292.6799999999</v>
      </c>
      <c r="H69" s="44"/>
      <c r="I69" s="44"/>
    </row>
    <row r="70" spans="1:9" x14ac:dyDescent="0.25">
      <c r="D70" s="81"/>
    </row>
  </sheetData>
  <sheetProtection algorithmName="SHA-512" hashValue="d530u0l+Q2qc23BdtpXOPZufP80+ps8xdNNylmQ7mAP7dilLc3tcveoKkJC1xakopakirf1WrdbQdx3nLEDERw==" saltValue="iCj25pMXttcDZCdiwcQUKA==" spinCount="100000" sheet="1" objects="1" scenarios="1"/>
  <mergeCells count="1">
    <mergeCell ref="A1:E1"/>
  </mergeCells>
  <pageMargins left="0.82677165354330717" right="0.23622047244094491" top="0.74803149606299213" bottom="0.74803149606299213" header="0.31496062992125984" footer="0.31496062992125984"/>
  <pageSetup paperSize="9" scale="7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46"/>
  <sheetViews>
    <sheetView topLeftCell="A39" zoomScaleNormal="100" workbookViewId="0">
      <selection activeCell="F27" sqref="F27:F45"/>
    </sheetView>
  </sheetViews>
  <sheetFormatPr defaultColWidth="9.109375" defaultRowHeight="13.8" x14ac:dyDescent="0.25"/>
  <cols>
    <col min="1" max="1" width="30.88671875" style="25" customWidth="1"/>
    <col min="2" max="2" width="9.109375" style="44" customWidth="1"/>
    <col min="3" max="3" width="67.109375" style="44" customWidth="1"/>
    <col min="4" max="4" width="9.109375" style="83"/>
    <col min="5" max="5" width="14.44140625" style="83" customWidth="1"/>
    <col min="6" max="6" width="16.109375" style="45" customWidth="1"/>
    <col min="7" max="7" width="12.5546875" style="83" customWidth="1"/>
    <col min="8" max="8" width="16.44140625" style="3" customWidth="1"/>
    <col min="9" max="9" width="11" style="3" customWidth="1"/>
    <col min="10" max="16384" width="9.109375" style="3"/>
  </cols>
  <sheetData>
    <row r="1" spans="1:12" ht="28.5" customHeight="1" thickBot="1" x14ac:dyDescent="0.3">
      <c r="A1" s="351" t="s">
        <v>861</v>
      </c>
      <c r="B1" s="352"/>
      <c r="C1" s="352"/>
      <c r="D1" s="352"/>
      <c r="E1" s="352"/>
      <c r="F1" s="51"/>
      <c r="G1" s="52"/>
    </row>
    <row r="2" spans="1:12" ht="14.4" thickBot="1" x14ac:dyDescent="0.3">
      <c r="A2" s="3"/>
      <c r="B2" s="4"/>
      <c r="C2" s="4"/>
      <c r="D2" s="4"/>
      <c r="E2" s="55"/>
      <c r="F2" s="54"/>
      <c r="G2" s="4"/>
    </row>
    <row r="3" spans="1:12" ht="14.4" thickBot="1" x14ac:dyDescent="0.3">
      <c r="A3" s="68" t="s">
        <v>862</v>
      </c>
      <c r="B3" s="69"/>
      <c r="C3" s="69"/>
      <c r="D3" s="69"/>
      <c r="E3" s="69"/>
      <c r="F3" s="69"/>
      <c r="G3" s="71"/>
    </row>
    <row r="4" spans="1:12" ht="42" thickBot="1" x14ac:dyDescent="0.3">
      <c r="A4" s="255" t="s">
        <v>55</v>
      </c>
      <c r="B4" s="72" t="s">
        <v>56</v>
      </c>
      <c r="C4" s="72" t="s">
        <v>57</v>
      </c>
      <c r="D4" s="72" t="s">
        <v>698</v>
      </c>
      <c r="E4" s="84" t="s">
        <v>59</v>
      </c>
      <c r="F4" s="74" t="s">
        <v>699</v>
      </c>
      <c r="G4" s="75" t="s">
        <v>61</v>
      </c>
      <c r="H4" s="44"/>
      <c r="I4" s="44"/>
    </row>
    <row r="5" spans="1:12" x14ac:dyDescent="0.25">
      <c r="A5" s="269" t="s">
        <v>863</v>
      </c>
      <c r="B5" s="257" t="s">
        <v>5</v>
      </c>
      <c r="C5" s="258" t="s">
        <v>864</v>
      </c>
      <c r="D5" s="257" t="s">
        <v>865</v>
      </c>
      <c r="E5" s="259">
        <v>180</v>
      </c>
      <c r="F5" s="24">
        <v>10.77</v>
      </c>
      <c r="G5" s="185">
        <f t="shared" ref="G5:G45" si="0">ROUND((E5*F5),2)</f>
        <v>1938.6</v>
      </c>
      <c r="H5" s="44"/>
      <c r="I5" s="44"/>
    </row>
    <row r="6" spans="1:12" x14ac:dyDescent="0.25">
      <c r="A6" s="270" t="s">
        <v>863</v>
      </c>
      <c r="B6" s="218" t="s">
        <v>9</v>
      </c>
      <c r="C6" s="254" t="s">
        <v>866</v>
      </c>
      <c r="D6" s="218" t="s">
        <v>865</v>
      </c>
      <c r="E6" s="261">
        <v>500</v>
      </c>
      <c r="F6" s="26">
        <v>3.24</v>
      </c>
      <c r="G6" s="186">
        <f t="shared" si="0"/>
        <v>1620</v>
      </c>
      <c r="H6" s="44"/>
      <c r="I6" s="44"/>
    </row>
    <row r="7" spans="1:12" x14ac:dyDescent="0.25">
      <c r="A7" s="270" t="s">
        <v>863</v>
      </c>
      <c r="B7" s="218" t="s">
        <v>11</v>
      </c>
      <c r="C7" s="254" t="s">
        <v>867</v>
      </c>
      <c r="D7" s="218" t="s">
        <v>389</v>
      </c>
      <c r="E7" s="261">
        <v>22</v>
      </c>
      <c r="F7" s="26">
        <v>80.78</v>
      </c>
      <c r="G7" s="186">
        <f t="shared" si="0"/>
        <v>1777.16</v>
      </c>
      <c r="H7" s="44"/>
      <c r="I7" s="44"/>
    </row>
    <row r="8" spans="1:12" x14ac:dyDescent="0.25">
      <c r="A8" s="270" t="s">
        <v>863</v>
      </c>
      <c r="B8" s="218" t="s">
        <v>15</v>
      </c>
      <c r="C8" s="254" t="s">
        <v>868</v>
      </c>
      <c r="D8" s="218" t="s">
        <v>389</v>
      </c>
      <c r="E8" s="261">
        <v>22</v>
      </c>
      <c r="F8" s="26">
        <v>64.63</v>
      </c>
      <c r="G8" s="186">
        <f t="shared" si="0"/>
        <v>1421.86</v>
      </c>
      <c r="H8" s="44"/>
      <c r="I8" s="44"/>
    </row>
    <row r="9" spans="1:12" x14ac:dyDescent="0.25">
      <c r="A9" s="270" t="s">
        <v>863</v>
      </c>
      <c r="B9" s="218" t="s">
        <v>19</v>
      </c>
      <c r="C9" s="254" t="s">
        <v>869</v>
      </c>
      <c r="D9" s="218" t="s">
        <v>389</v>
      </c>
      <c r="E9" s="261">
        <v>20</v>
      </c>
      <c r="F9" s="26">
        <v>26.93</v>
      </c>
      <c r="G9" s="186">
        <f t="shared" si="0"/>
        <v>538.6</v>
      </c>
      <c r="H9" s="44"/>
      <c r="I9" s="44"/>
    </row>
    <row r="10" spans="1:12" x14ac:dyDescent="0.25">
      <c r="A10" s="270" t="s">
        <v>863</v>
      </c>
      <c r="B10" s="218" t="s">
        <v>23</v>
      </c>
      <c r="C10" s="254" t="s">
        <v>870</v>
      </c>
      <c r="D10" s="218" t="s">
        <v>389</v>
      </c>
      <c r="E10" s="271">
        <v>22</v>
      </c>
      <c r="F10" s="26">
        <v>32.31</v>
      </c>
      <c r="G10" s="186">
        <f t="shared" si="0"/>
        <v>710.82</v>
      </c>
      <c r="H10" s="44"/>
      <c r="I10" s="44"/>
    </row>
    <row r="11" spans="1:12" x14ac:dyDescent="0.25">
      <c r="A11" s="270" t="s">
        <v>863</v>
      </c>
      <c r="B11" s="218" t="s">
        <v>27</v>
      </c>
      <c r="C11" s="254" t="s">
        <v>871</v>
      </c>
      <c r="D11" s="218" t="s">
        <v>389</v>
      </c>
      <c r="E11" s="271">
        <v>22</v>
      </c>
      <c r="F11" s="26">
        <v>59.24</v>
      </c>
      <c r="G11" s="186">
        <f t="shared" si="0"/>
        <v>1303.28</v>
      </c>
      <c r="H11" s="44"/>
      <c r="I11" s="44"/>
    </row>
    <row r="12" spans="1:12" x14ac:dyDescent="0.25">
      <c r="A12" s="270" t="s">
        <v>863</v>
      </c>
      <c r="B12" s="218" t="s">
        <v>29</v>
      </c>
      <c r="C12" s="254" t="s">
        <v>872</v>
      </c>
      <c r="D12" s="218" t="s">
        <v>99</v>
      </c>
      <c r="E12" s="271">
        <v>92</v>
      </c>
      <c r="F12" s="26">
        <v>2.69</v>
      </c>
      <c r="G12" s="186">
        <f t="shared" si="0"/>
        <v>247.48</v>
      </c>
      <c r="H12" s="44"/>
      <c r="I12" s="44"/>
    </row>
    <row r="13" spans="1:12" x14ac:dyDescent="0.25">
      <c r="A13" s="270" t="s">
        <v>863</v>
      </c>
      <c r="B13" s="218" t="s">
        <v>31</v>
      </c>
      <c r="C13" s="254" t="s">
        <v>873</v>
      </c>
      <c r="D13" s="218" t="s">
        <v>99</v>
      </c>
      <c r="E13" s="271">
        <v>212</v>
      </c>
      <c r="F13" s="26">
        <v>1.08</v>
      </c>
      <c r="G13" s="186">
        <f t="shared" si="0"/>
        <v>228.96</v>
      </c>
      <c r="H13" s="44"/>
      <c r="I13" s="44"/>
    </row>
    <row r="14" spans="1:12" x14ac:dyDescent="0.25">
      <c r="A14" s="270" t="s">
        <v>863</v>
      </c>
      <c r="B14" s="218" t="s">
        <v>77</v>
      </c>
      <c r="C14" s="254" t="s">
        <v>874</v>
      </c>
      <c r="D14" s="218" t="s">
        <v>865</v>
      </c>
      <c r="E14" s="271">
        <v>680</v>
      </c>
      <c r="F14" s="26">
        <v>1.94</v>
      </c>
      <c r="G14" s="186">
        <f t="shared" si="0"/>
        <v>1319.2</v>
      </c>
      <c r="H14" s="44"/>
      <c r="I14" s="44"/>
    </row>
    <row r="15" spans="1:12" x14ac:dyDescent="0.25">
      <c r="A15" s="270" t="s">
        <v>863</v>
      </c>
      <c r="B15" s="218" t="s">
        <v>79</v>
      </c>
      <c r="C15" s="254" t="s">
        <v>875</v>
      </c>
      <c r="D15" s="218" t="s">
        <v>99</v>
      </c>
      <c r="E15" s="271">
        <v>680</v>
      </c>
      <c r="F15" s="26">
        <v>2.81</v>
      </c>
      <c r="G15" s="186">
        <f t="shared" si="0"/>
        <v>1910.8</v>
      </c>
      <c r="H15" s="44"/>
      <c r="I15" s="44"/>
    </row>
    <row r="16" spans="1:12" x14ac:dyDescent="0.25">
      <c r="A16" s="270" t="s">
        <v>863</v>
      </c>
      <c r="B16" s="218" t="s">
        <v>82</v>
      </c>
      <c r="C16" s="254" t="s">
        <v>876</v>
      </c>
      <c r="D16" s="218" t="s">
        <v>389</v>
      </c>
      <c r="E16" s="271">
        <v>46</v>
      </c>
      <c r="F16" s="26">
        <v>16.16</v>
      </c>
      <c r="G16" s="186">
        <f t="shared" si="0"/>
        <v>743.36</v>
      </c>
      <c r="H16" s="44"/>
      <c r="I16" s="44"/>
      <c r="L16" s="44"/>
    </row>
    <row r="17" spans="1:9" x14ac:dyDescent="0.25">
      <c r="A17" s="270" t="s">
        <v>863</v>
      </c>
      <c r="B17" s="218" t="s">
        <v>84</v>
      </c>
      <c r="C17" s="254" t="s">
        <v>877</v>
      </c>
      <c r="D17" s="218" t="s">
        <v>389</v>
      </c>
      <c r="E17" s="271">
        <v>23</v>
      </c>
      <c r="F17" s="26">
        <v>7</v>
      </c>
      <c r="G17" s="186">
        <f t="shared" si="0"/>
        <v>161</v>
      </c>
      <c r="H17" s="44"/>
      <c r="I17" s="44"/>
    </row>
    <row r="18" spans="1:9" x14ac:dyDescent="0.25">
      <c r="A18" s="270" t="s">
        <v>863</v>
      </c>
      <c r="B18" s="218" t="s">
        <v>87</v>
      </c>
      <c r="C18" s="272" t="s">
        <v>878</v>
      </c>
      <c r="D18" s="218" t="s">
        <v>76</v>
      </c>
      <c r="E18" s="271">
        <v>1</v>
      </c>
      <c r="F18" s="26">
        <v>96.93</v>
      </c>
      <c r="G18" s="186">
        <f t="shared" si="0"/>
        <v>96.93</v>
      </c>
      <c r="H18" s="44"/>
      <c r="I18" s="44"/>
    </row>
    <row r="19" spans="1:9" x14ac:dyDescent="0.25">
      <c r="A19" s="270" t="s">
        <v>863</v>
      </c>
      <c r="B19" s="218" t="s">
        <v>89</v>
      </c>
      <c r="C19" s="272" t="s">
        <v>879</v>
      </c>
      <c r="D19" s="218" t="s">
        <v>76</v>
      </c>
      <c r="E19" s="271">
        <v>22</v>
      </c>
      <c r="F19" s="26">
        <v>64.63</v>
      </c>
      <c r="G19" s="186">
        <f t="shared" si="0"/>
        <v>1421.86</v>
      </c>
      <c r="H19" s="44"/>
      <c r="I19" s="44"/>
    </row>
    <row r="20" spans="1:9" x14ac:dyDescent="0.25">
      <c r="A20" s="270" t="s">
        <v>863</v>
      </c>
      <c r="B20" s="218" t="s">
        <v>91</v>
      </c>
      <c r="C20" s="254" t="s">
        <v>880</v>
      </c>
      <c r="D20" s="218" t="s">
        <v>865</v>
      </c>
      <c r="E20" s="271">
        <v>46</v>
      </c>
      <c r="F20" s="26">
        <v>5.39</v>
      </c>
      <c r="G20" s="186">
        <f t="shared" si="0"/>
        <v>247.94</v>
      </c>
      <c r="H20" s="44"/>
      <c r="I20" s="44"/>
    </row>
    <row r="21" spans="1:9" x14ac:dyDescent="0.25">
      <c r="A21" s="270" t="s">
        <v>863</v>
      </c>
      <c r="B21" s="218" t="s">
        <v>93</v>
      </c>
      <c r="C21" s="254" t="s">
        <v>881</v>
      </c>
      <c r="D21" s="218" t="s">
        <v>76</v>
      </c>
      <c r="E21" s="271">
        <v>23</v>
      </c>
      <c r="F21" s="26">
        <v>16.16</v>
      </c>
      <c r="G21" s="186">
        <f t="shared" si="0"/>
        <v>371.68</v>
      </c>
      <c r="H21" s="44"/>
      <c r="I21" s="44"/>
    </row>
    <row r="22" spans="1:9" x14ac:dyDescent="0.25">
      <c r="A22" s="270" t="s">
        <v>863</v>
      </c>
      <c r="B22" s="218" t="s">
        <v>95</v>
      </c>
      <c r="C22" s="254" t="s">
        <v>882</v>
      </c>
      <c r="D22" s="218" t="s">
        <v>76</v>
      </c>
      <c r="E22" s="271">
        <v>1</v>
      </c>
      <c r="F22" s="26">
        <v>732.38</v>
      </c>
      <c r="G22" s="186">
        <f t="shared" si="0"/>
        <v>732.38</v>
      </c>
      <c r="H22" s="44"/>
      <c r="I22" s="44"/>
    </row>
    <row r="23" spans="1:9" x14ac:dyDescent="0.25">
      <c r="A23" s="270" t="s">
        <v>863</v>
      </c>
      <c r="B23" s="218" t="s">
        <v>97</v>
      </c>
      <c r="C23" s="254" t="s">
        <v>883</v>
      </c>
      <c r="D23" s="218" t="s">
        <v>389</v>
      </c>
      <c r="E23" s="271">
        <v>23</v>
      </c>
      <c r="F23" s="26">
        <v>2.15</v>
      </c>
      <c r="G23" s="186">
        <f t="shared" si="0"/>
        <v>49.45</v>
      </c>
      <c r="H23" s="44"/>
      <c r="I23" s="44"/>
    </row>
    <row r="24" spans="1:9" x14ac:dyDescent="0.25">
      <c r="A24" s="270" t="s">
        <v>863</v>
      </c>
      <c r="B24" s="218" t="s">
        <v>100</v>
      </c>
      <c r="C24" s="254" t="s">
        <v>884</v>
      </c>
      <c r="D24" s="218" t="s">
        <v>389</v>
      </c>
      <c r="E24" s="271">
        <v>3</v>
      </c>
      <c r="F24" s="26">
        <v>7</v>
      </c>
      <c r="G24" s="186">
        <f t="shared" si="0"/>
        <v>21</v>
      </c>
      <c r="H24" s="44"/>
      <c r="I24" s="44"/>
    </row>
    <row r="25" spans="1:9" ht="14.4" thickBot="1" x14ac:dyDescent="0.3">
      <c r="A25" s="270" t="s">
        <v>863</v>
      </c>
      <c r="B25" s="218" t="s">
        <v>102</v>
      </c>
      <c r="C25" s="254" t="s">
        <v>885</v>
      </c>
      <c r="D25" s="218" t="s">
        <v>99</v>
      </c>
      <c r="E25" s="271">
        <v>680</v>
      </c>
      <c r="F25" s="26">
        <v>0.11</v>
      </c>
      <c r="G25" s="186">
        <f t="shared" si="0"/>
        <v>74.8</v>
      </c>
      <c r="H25" s="44"/>
      <c r="I25" s="44"/>
    </row>
    <row r="26" spans="1:9" ht="28.2" thickBot="1" x14ac:dyDescent="0.3">
      <c r="A26" s="273" t="s">
        <v>863</v>
      </c>
      <c r="B26" s="263" t="s">
        <v>104</v>
      </c>
      <c r="C26" s="264" t="s">
        <v>886</v>
      </c>
      <c r="D26" s="263" t="s">
        <v>389</v>
      </c>
      <c r="E26" s="274">
        <v>1</v>
      </c>
      <c r="F26" s="47">
        <v>269.25</v>
      </c>
      <c r="G26" s="197">
        <f t="shared" si="0"/>
        <v>269.25</v>
      </c>
      <c r="H26" s="266" t="s">
        <v>782</v>
      </c>
      <c r="I26" s="193">
        <f>ROUND(SUM(G5:G26),2)</f>
        <v>17206.41</v>
      </c>
    </row>
    <row r="27" spans="1:9" ht="27.6" x14ac:dyDescent="0.25">
      <c r="A27" s="275" t="s">
        <v>887</v>
      </c>
      <c r="B27" s="257" t="s">
        <v>33</v>
      </c>
      <c r="C27" s="258" t="s">
        <v>888</v>
      </c>
      <c r="D27" s="257" t="s">
        <v>389</v>
      </c>
      <c r="E27" s="259">
        <v>2</v>
      </c>
      <c r="F27" s="85">
        <v>516.98</v>
      </c>
      <c r="G27" s="185">
        <f t="shared" si="0"/>
        <v>1033.96</v>
      </c>
      <c r="H27" s="44"/>
      <c r="I27" s="44"/>
    </row>
    <row r="28" spans="1:9" ht="27.6" x14ac:dyDescent="0.25">
      <c r="A28" s="270" t="s">
        <v>887</v>
      </c>
      <c r="B28" s="218" t="s">
        <v>134</v>
      </c>
      <c r="C28" s="254" t="s">
        <v>889</v>
      </c>
      <c r="D28" s="218" t="s">
        <v>389</v>
      </c>
      <c r="E28" s="261">
        <v>20</v>
      </c>
      <c r="F28" s="86">
        <v>549.29</v>
      </c>
      <c r="G28" s="186">
        <f t="shared" si="0"/>
        <v>10985.8</v>
      </c>
      <c r="H28" s="44"/>
      <c r="I28" s="44"/>
    </row>
    <row r="29" spans="1:9" ht="27.6" x14ac:dyDescent="0.25">
      <c r="A29" s="270" t="s">
        <v>887</v>
      </c>
      <c r="B29" s="218" t="s">
        <v>136</v>
      </c>
      <c r="C29" s="254" t="s">
        <v>890</v>
      </c>
      <c r="D29" s="218" t="s">
        <v>389</v>
      </c>
      <c r="E29" s="261">
        <v>20</v>
      </c>
      <c r="F29" s="86">
        <v>52.78</v>
      </c>
      <c r="G29" s="186">
        <f t="shared" si="0"/>
        <v>1055.5999999999999</v>
      </c>
      <c r="H29" s="44"/>
      <c r="I29" s="44"/>
    </row>
    <row r="30" spans="1:9" ht="27.6" x14ac:dyDescent="0.25">
      <c r="A30" s="270" t="s">
        <v>887</v>
      </c>
      <c r="B30" s="218" t="s">
        <v>138</v>
      </c>
      <c r="C30" s="254" t="s">
        <v>891</v>
      </c>
      <c r="D30" s="218" t="s">
        <v>389</v>
      </c>
      <c r="E30" s="261">
        <v>2</v>
      </c>
      <c r="F30" s="86">
        <v>137.87</v>
      </c>
      <c r="G30" s="186">
        <f t="shared" si="0"/>
        <v>275.74</v>
      </c>
      <c r="H30" s="44"/>
      <c r="I30" s="44"/>
    </row>
    <row r="31" spans="1:9" ht="27.6" x14ac:dyDescent="0.25">
      <c r="A31" s="270" t="s">
        <v>887</v>
      </c>
      <c r="B31" s="218" t="s">
        <v>140</v>
      </c>
      <c r="C31" s="254" t="s">
        <v>892</v>
      </c>
      <c r="D31" s="218" t="s">
        <v>389</v>
      </c>
      <c r="E31" s="261">
        <v>20</v>
      </c>
      <c r="F31" s="86">
        <v>189.56</v>
      </c>
      <c r="G31" s="186">
        <f t="shared" si="0"/>
        <v>3791.2</v>
      </c>
      <c r="H31" s="44"/>
      <c r="I31" s="44"/>
    </row>
    <row r="32" spans="1:9" ht="27.6" x14ac:dyDescent="0.25">
      <c r="A32" s="276" t="s">
        <v>887</v>
      </c>
      <c r="B32" s="218" t="s">
        <v>142</v>
      </c>
      <c r="C32" s="254" t="s">
        <v>893</v>
      </c>
      <c r="D32" s="218" t="s">
        <v>389</v>
      </c>
      <c r="E32" s="261">
        <v>11</v>
      </c>
      <c r="F32" s="86">
        <v>236.95</v>
      </c>
      <c r="G32" s="186">
        <f t="shared" si="0"/>
        <v>2606.4499999999998</v>
      </c>
      <c r="H32" s="44"/>
      <c r="I32" s="44"/>
    </row>
    <row r="33" spans="1:9" ht="27.6" x14ac:dyDescent="0.25">
      <c r="A33" s="276" t="s">
        <v>887</v>
      </c>
      <c r="B33" s="218" t="s">
        <v>144</v>
      </c>
      <c r="C33" s="254" t="s">
        <v>894</v>
      </c>
      <c r="D33" s="218" t="s">
        <v>389</v>
      </c>
      <c r="E33" s="261">
        <v>9</v>
      </c>
      <c r="F33" s="86">
        <v>294.02999999999997</v>
      </c>
      <c r="G33" s="186">
        <f t="shared" si="0"/>
        <v>2646.27</v>
      </c>
      <c r="H33" s="44"/>
      <c r="I33" s="44"/>
    </row>
    <row r="34" spans="1:9" ht="41.4" x14ac:dyDescent="0.25">
      <c r="A34" s="276" t="s">
        <v>887</v>
      </c>
      <c r="B34" s="218" t="s">
        <v>146</v>
      </c>
      <c r="C34" s="254" t="s">
        <v>895</v>
      </c>
      <c r="D34" s="218" t="s">
        <v>389</v>
      </c>
      <c r="E34" s="261">
        <v>2</v>
      </c>
      <c r="F34" s="86">
        <v>236.95</v>
      </c>
      <c r="G34" s="186">
        <f t="shared" si="0"/>
        <v>473.9</v>
      </c>
      <c r="H34" s="44"/>
      <c r="I34" s="44"/>
    </row>
    <row r="35" spans="1:9" ht="27.6" x14ac:dyDescent="0.25">
      <c r="A35" s="276" t="s">
        <v>887</v>
      </c>
      <c r="B35" s="218" t="s">
        <v>148</v>
      </c>
      <c r="C35" s="254" t="s">
        <v>896</v>
      </c>
      <c r="D35" s="218" t="s">
        <v>865</v>
      </c>
      <c r="E35" s="261">
        <v>772</v>
      </c>
      <c r="F35" s="86">
        <v>2.37</v>
      </c>
      <c r="G35" s="186">
        <f t="shared" si="0"/>
        <v>1829.64</v>
      </c>
      <c r="H35" s="44"/>
      <c r="I35" s="44"/>
    </row>
    <row r="36" spans="1:9" ht="27.6" x14ac:dyDescent="0.25">
      <c r="A36" s="270" t="s">
        <v>887</v>
      </c>
      <c r="B36" s="218" t="s">
        <v>150</v>
      </c>
      <c r="C36" s="254" t="s">
        <v>897</v>
      </c>
      <c r="D36" s="218" t="s">
        <v>865</v>
      </c>
      <c r="E36" s="261">
        <v>212</v>
      </c>
      <c r="F36" s="86">
        <v>0.86</v>
      </c>
      <c r="G36" s="186">
        <f t="shared" si="0"/>
        <v>182.32</v>
      </c>
      <c r="H36" s="44"/>
      <c r="I36" s="44"/>
    </row>
    <row r="37" spans="1:9" ht="27.6" x14ac:dyDescent="0.25">
      <c r="A37" s="270" t="s">
        <v>887</v>
      </c>
      <c r="B37" s="218" t="s">
        <v>152</v>
      </c>
      <c r="C37" s="254" t="s">
        <v>898</v>
      </c>
      <c r="D37" s="218" t="s">
        <v>389</v>
      </c>
      <c r="E37" s="261">
        <v>22</v>
      </c>
      <c r="F37" s="86">
        <v>33.39</v>
      </c>
      <c r="G37" s="186">
        <f t="shared" si="0"/>
        <v>734.58</v>
      </c>
      <c r="H37" s="44"/>
      <c r="I37" s="44"/>
    </row>
    <row r="38" spans="1:9" ht="27.6" x14ac:dyDescent="0.25">
      <c r="A38" s="270" t="s">
        <v>887</v>
      </c>
      <c r="B38" s="218" t="s">
        <v>154</v>
      </c>
      <c r="C38" s="254" t="s">
        <v>899</v>
      </c>
      <c r="D38" s="218" t="s">
        <v>389</v>
      </c>
      <c r="E38" s="261">
        <v>46</v>
      </c>
      <c r="F38" s="86">
        <v>5.39</v>
      </c>
      <c r="G38" s="186">
        <f t="shared" si="0"/>
        <v>247.94</v>
      </c>
      <c r="H38" s="44"/>
      <c r="I38" s="44"/>
    </row>
    <row r="39" spans="1:9" ht="27.6" x14ac:dyDescent="0.25">
      <c r="A39" s="270" t="s">
        <v>887</v>
      </c>
      <c r="B39" s="218" t="s">
        <v>156</v>
      </c>
      <c r="C39" s="254" t="s">
        <v>900</v>
      </c>
      <c r="D39" s="218" t="s">
        <v>865</v>
      </c>
      <c r="E39" s="261">
        <v>633</v>
      </c>
      <c r="F39" s="86">
        <v>1.83</v>
      </c>
      <c r="G39" s="186">
        <f t="shared" si="0"/>
        <v>1158.3900000000001</v>
      </c>
      <c r="H39" s="44"/>
      <c r="I39" s="44"/>
    </row>
    <row r="40" spans="1:9" ht="27.6" x14ac:dyDescent="0.25">
      <c r="A40" s="270" t="s">
        <v>887</v>
      </c>
      <c r="B40" s="218" t="s">
        <v>158</v>
      </c>
      <c r="C40" s="254" t="s">
        <v>901</v>
      </c>
      <c r="D40" s="218" t="s">
        <v>865</v>
      </c>
      <c r="E40" s="261">
        <v>47</v>
      </c>
      <c r="F40" s="86">
        <v>2.69</v>
      </c>
      <c r="G40" s="186">
        <f t="shared" si="0"/>
        <v>126.43</v>
      </c>
      <c r="H40" s="44"/>
      <c r="I40" s="44"/>
    </row>
    <row r="41" spans="1:9" ht="82.8" x14ac:dyDescent="0.25">
      <c r="A41" s="277" t="s">
        <v>887</v>
      </c>
      <c r="B41" s="218" t="s">
        <v>160</v>
      </c>
      <c r="C41" s="272" t="s">
        <v>902</v>
      </c>
      <c r="D41" s="218" t="s">
        <v>389</v>
      </c>
      <c r="E41" s="261">
        <v>1</v>
      </c>
      <c r="F41" s="86">
        <v>161.56</v>
      </c>
      <c r="G41" s="186">
        <f t="shared" si="0"/>
        <v>161.56</v>
      </c>
      <c r="H41" s="44"/>
      <c r="I41" s="44"/>
    </row>
    <row r="42" spans="1:9" ht="82.8" x14ac:dyDescent="0.25">
      <c r="A42" s="277" t="s">
        <v>887</v>
      </c>
      <c r="B42" s="218" t="s">
        <v>162</v>
      </c>
      <c r="C42" s="254" t="s">
        <v>903</v>
      </c>
      <c r="D42" s="218" t="s">
        <v>389</v>
      </c>
      <c r="E42" s="261">
        <v>22</v>
      </c>
      <c r="F42" s="86">
        <v>96.93</v>
      </c>
      <c r="G42" s="186">
        <f t="shared" si="0"/>
        <v>2132.46</v>
      </c>
      <c r="H42" s="44"/>
      <c r="I42" s="44"/>
    </row>
    <row r="43" spans="1:9" ht="27.6" x14ac:dyDescent="0.25">
      <c r="A43" s="270" t="s">
        <v>887</v>
      </c>
      <c r="B43" s="218" t="s">
        <v>164</v>
      </c>
      <c r="C43" s="254" t="s">
        <v>904</v>
      </c>
      <c r="D43" s="218" t="s">
        <v>865</v>
      </c>
      <c r="E43" s="261">
        <v>46</v>
      </c>
      <c r="F43" s="86">
        <v>2.91</v>
      </c>
      <c r="G43" s="186">
        <f t="shared" si="0"/>
        <v>133.86000000000001</v>
      </c>
      <c r="H43" s="44"/>
      <c r="I43" s="44"/>
    </row>
    <row r="44" spans="1:9" ht="28.2" thickBot="1" x14ac:dyDescent="0.3">
      <c r="A44" s="270" t="s">
        <v>887</v>
      </c>
      <c r="B44" s="218" t="s">
        <v>166</v>
      </c>
      <c r="C44" s="254" t="s">
        <v>905</v>
      </c>
      <c r="D44" s="218" t="s">
        <v>865</v>
      </c>
      <c r="E44" s="261">
        <v>680</v>
      </c>
      <c r="F44" s="86">
        <v>0.43</v>
      </c>
      <c r="G44" s="186">
        <f t="shared" si="0"/>
        <v>292.39999999999998</v>
      </c>
      <c r="H44" s="44"/>
      <c r="I44" s="44"/>
    </row>
    <row r="45" spans="1:9" ht="180" thickBot="1" x14ac:dyDescent="0.3">
      <c r="A45" s="270" t="s">
        <v>887</v>
      </c>
      <c r="B45" s="263" t="s">
        <v>168</v>
      </c>
      <c r="C45" s="264" t="s">
        <v>906</v>
      </c>
      <c r="D45" s="263" t="s">
        <v>725</v>
      </c>
      <c r="E45" s="265">
        <v>1</v>
      </c>
      <c r="F45" s="87">
        <v>1184.72</v>
      </c>
      <c r="G45" s="197">
        <f t="shared" si="0"/>
        <v>1184.72</v>
      </c>
      <c r="H45" s="266" t="s">
        <v>907</v>
      </c>
      <c r="I45" s="193">
        <f>ROUND(SUM(G27:G45),2)</f>
        <v>31053.22</v>
      </c>
    </row>
    <row r="46" spans="1:9" ht="14.4" thickBot="1" x14ac:dyDescent="0.3">
      <c r="B46" s="88"/>
      <c r="C46" s="89"/>
      <c r="D46" s="78"/>
      <c r="E46" s="90" t="s">
        <v>908</v>
      </c>
      <c r="F46" s="80"/>
      <c r="G46" s="267">
        <f>SUM(G5:G45)</f>
        <v>48259.63</v>
      </c>
      <c r="H46" s="44"/>
      <c r="I46" s="44"/>
    </row>
  </sheetData>
  <sheetProtection algorithmName="SHA-512" hashValue="i0J2Gr8I+WgWy6/q032zdLSLDNMJp379wx6n3cFAlKdA7PzCh5ZsZ/vbjEeP0fAx0oYYqdJXFsCCWT/fU8TnOA==" saltValue="4eNpZ3uq/Z0QEQV8Ace7mw==" spinCount="100000" sheet="1" objects="1" scenarios="1"/>
  <mergeCells count="1">
    <mergeCell ref="A1:E1"/>
  </mergeCells>
  <pageMargins left="0.82677165354330717" right="0.23622047244094491"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0"/>
  <sheetViews>
    <sheetView topLeftCell="A157" zoomScale="96" zoomScaleNormal="96" workbookViewId="0">
      <selection activeCell="H160" sqref="H160"/>
    </sheetView>
  </sheetViews>
  <sheetFormatPr defaultColWidth="9.109375" defaultRowHeight="13.8" x14ac:dyDescent="0.25"/>
  <cols>
    <col min="1" max="1" width="31.5546875" style="25" bestFit="1" customWidth="1"/>
    <col min="2" max="2" width="8.44140625" style="25" bestFit="1" customWidth="1"/>
    <col min="3" max="3" width="86.44140625" style="291" customWidth="1"/>
    <col min="4" max="4" width="9.109375" style="3"/>
    <col min="5" max="5" width="16.44140625" style="21" customWidth="1"/>
    <col min="6" max="6" width="21.5546875" style="45" customWidth="1"/>
    <col min="7" max="7" width="14.5546875" style="3" customWidth="1"/>
    <col min="8" max="8" width="21.5546875" style="2" customWidth="1"/>
    <col min="9" max="9" width="16.109375" style="3" customWidth="1"/>
    <col min="10" max="16384" width="9.109375" style="3"/>
  </cols>
  <sheetData>
    <row r="1" spans="1:9" ht="40.35" customHeight="1" x14ac:dyDescent="0.25">
      <c r="A1" s="333" t="s">
        <v>53</v>
      </c>
      <c r="B1" s="333"/>
      <c r="C1" s="333"/>
      <c r="D1" s="333"/>
      <c r="E1" s="333"/>
      <c r="F1" s="280"/>
      <c r="G1" s="280"/>
    </row>
    <row r="2" spans="1:9" ht="21.75" customHeight="1" thickBot="1" x14ac:dyDescent="0.3">
      <c r="A2" s="281"/>
      <c r="B2" s="281"/>
      <c r="C2" s="282"/>
      <c r="D2" s="281"/>
      <c r="E2" s="283"/>
      <c r="F2" s="281"/>
      <c r="G2" s="281"/>
    </row>
    <row r="3" spans="1:9" ht="21.75" customHeight="1" x14ac:dyDescent="0.25">
      <c r="A3" s="334" t="s">
        <v>54</v>
      </c>
      <c r="B3" s="335"/>
      <c r="C3" s="335"/>
      <c r="D3" s="335"/>
      <c r="E3" s="335"/>
      <c r="F3" s="284"/>
      <c r="G3" s="285"/>
    </row>
    <row r="4" spans="1:9" ht="62.1" customHeight="1" thickBot="1" x14ac:dyDescent="0.3">
      <c r="A4" s="8" t="s">
        <v>55</v>
      </c>
      <c r="B4" s="9" t="s">
        <v>56</v>
      </c>
      <c r="C4" s="10" t="s">
        <v>57</v>
      </c>
      <c r="D4" s="11" t="s">
        <v>58</v>
      </c>
      <c r="E4" s="59" t="s">
        <v>59</v>
      </c>
      <c r="F4" s="286" t="s">
        <v>60</v>
      </c>
      <c r="G4" s="13" t="s">
        <v>61</v>
      </c>
      <c r="H4" s="91"/>
      <c r="I4" s="44"/>
    </row>
    <row r="5" spans="1:9" x14ac:dyDescent="0.25">
      <c r="A5" s="14" t="s">
        <v>62</v>
      </c>
      <c r="B5" s="124" t="s">
        <v>5</v>
      </c>
      <c r="C5" s="125" t="s">
        <v>63</v>
      </c>
      <c r="D5" s="126" t="s">
        <v>64</v>
      </c>
      <c r="E5" s="127">
        <v>1.35</v>
      </c>
      <c r="F5" s="15">
        <v>421.24</v>
      </c>
      <c r="G5" s="185">
        <f t="shared" ref="G5:G115" si="0">ROUND((E5*F5),2)</f>
        <v>568.66999999999996</v>
      </c>
      <c r="H5" s="91"/>
      <c r="I5" s="44"/>
    </row>
    <row r="6" spans="1:9" x14ac:dyDescent="0.25">
      <c r="A6" s="16" t="s">
        <v>62</v>
      </c>
      <c r="B6" s="128" t="s">
        <v>9</v>
      </c>
      <c r="C6" s="129" t="s">
        <v>65</v>
      </c>
      <c r="D6" s="130" t="s">
        <v>66</v>
      </c>
      <c r="E6" s="131">
        <v>14</v>
      </c>
      <c r="F6" s="17">
        <v>23.17</v>
      </c>
      <c r="G6" s="186">
        <f t="shared" si="0"/>
        <v>324.38</v>
      </c>
      <c r="H6" s="91"/>
      <c r="I6" s="44"/>
    </row>
    <row r="7" spans="1:9" x14ac:dyDescent="0.25">
      <c r="A7" s="16" t="s">
        <v>62</v>
      </c>
      <c r="B7" s="128" t="s">
        <v>11</v>
      </c>
      <c r="C7" s="129" t="s">
        <v>67</v>
      </c>
      <c r="D7" s="130" t="s">
        <v>66</v>
      </c>
      <c r="E7" s="131">
        <v>1</v>
      </c>
      <c r="F7" s="17">
        <v>41.52</v>
      </c>
      <c r="G7" s="186">
        <f t="shared" si="0"/>
        <v>41.52</v>
      </c>
      <c r="H7" s="91"/>
      <c r="I7" s="44"/>
    </row>
    <row r="8" spans="1:9" x14ac:dyDescent="0.25">
      <c r="A8" s="16" t="s">
        <v>62</v>
      </c>
      <c r="B8" s="128" t="s">
        <v>15</v>
      </c>
      <c r="C8" s="129" t="s">
        <v>68</v>
      </c>
      <c r="D8" s="130" t="s">
        <v>66</v>
      </c>
      <c r="E8" s="131">
        <v>1</v>
      </c>
      <c r="F8" s="17">
        <v>166.07</v>
      </c>
      <c r="G8" s="186">
        <f t="shared" si="0"/>
        <v>166.07</v>
      </c>
      <c r="H8" s="91"/>
      <c r="I8" s="44"/>
    </row>
    <row r="9" spans="1:9" x14ac:dyDescent="0.25">
      <c r="A9" s="16" t="s">
        <v>62</v>
      </c>
      <c r="B9" s="128" t="s">
        <v>19</v>
      </c>
      <c r="C9" s="129" t="s">
        <v>69</v>
      </c>
      <c r="D9" s="130" t="s">
        <v>66</v>
      </c>
      <c r="E9" s="131">
        <v>16</v>
      </c>
      <c r="F9" s="17">
        <v>24.57</v>
      </c>
      <c r="G9" s="186">
        <f t="shared" si="0"/>
        <v>393.12</v>
      </c>
      <c r="H9" s="91"/>
      <c r="I9" s="44"/>
    </row>
    <row r="10" spans="1:9" x14ac:dyDescent="0.25">
      <c r="A10" s="16" t="s">
        <v>62</v>
      </c>
      <c r="B10" s="128" t="s">
        <v>23</v>
      </c>
      <c r="C10" s="129" t="s">
        <v>70</v>
      </c>
      <c r="D10" s="130" t="s">
        <v>66</v>
      </c>
      <c r="E10" s="131">
        <v>16</v>
      </c>
      <c r="F10" s="17">
        <v>11.11</v>
      </c>
      <c r="G10" s="186">
        <f t="shared" si="0"/>
        <v>177.76</v>
      </c>
      <c r="H10" s="91"/>
      <c r="I10" s="44"/>
    </row>
    <row r="11" spans="1:9" x14ac:dyDescent="0.25">
      <c r="A11" s="16" t="s">
        <v>62</v>
      </c>
      <c r="B11" s="128" t="s">
        <v>27</v>
      </c>
      <c r="C11" s="129" t="s">
        <v>71</v>
      </c>
      <c r="D11" s="130" t="s">
        <v>72</v>
      </c>
      <c r="E11" s="131">
        <v>0.28000000000000003</v>
      </c>
      <c r="F11" s="17">
        <v>16592.14</v>
      </c>
      <c r="G11" s="186">
        <f t="shared" si="0"/>
        <v>4645.8</v>
      </c>
      <c r="H11" s="187"/>
      <c r="I11" s="44"/>
    </row>
    <row r="12" spans="1:9" ht="27.6" x14ac:dyDescent="0.25">
      <c r="A12" s="16" t="s">
        <v>62</v>
      </c>
      <c r="B12" s="128" t="s">
        <v>29</v>
      </c>
      <c r="C12" s="129" t="s">
        <v>73</v>
      </c>
      <c r="D12" s="130" t="s">
        <v>74</v>
      </c>
      <c r="E12" s="131">
        <v>5085</v>
      </c>
      <c r="F12" s="17">
        <v>1.66</v>
      </c>
      <c r="G12" s="186">
        <f t="shared" si="0"/>
        <v>8441.1</v>
      </c>
      <c r="H12" s="44"/>
      <c r="I12" s="44"/>
    </row>
    <row r="13" spans="1:9" ht="66" customHeight="1" x14ac:dyDescent="0.25">
      <c r="A13" s="16" t="s">
        <v>62</v>
      </c>
      <c r="B13" s="128" t="s">
        <v>31</v>
      </c>
      <c r="C13" s="129" t="s">
        <v>75</v>
      </c>
      <c r="D13" s="130" t="s">
        <v>76</v>
      </c>
      <c r="E13" s="131">
        <v>1</v>
      </c>
      <c r="F13" s="17">
        <v>348.76</v>
      </c>
      <c r="G13" s="186">
        <f t="shared" si="0"/>
        <v>348.76</v>
      </c>
      <c r="H13" s="188"/>
      <c r="I13" s="189"/>
    </row>
    <row r="14" spans="1:9" x14ac:dyDescent="0.25">
      <c r="A14" s="16" t="s">
        <v>62</v>
      </c>
      <c r="B14" s="128" t="s">
        <v>77</v>
      </c>
      <c r="C14" s="132" t="s">
        <v>78</v>
      </c>
      <c r="D14" s="130" t="s">
        <v>74</v>
      </c>
      <c r="E14" s="131">
        <v>8855</v>
      </c>
      <c r="F14" s="17">
        <v>2.15</v>
      </c>
      <c r="G14" s="186">
        <f t="shared" si="0"/>
        <v>19038.25</v>
      </c>
      <c r="H14" s="188"/>
      <c r="I14" s="189"/>
    </row>
    <row r="15" spans="1:9" s="20" customFormat="1" ht="27.6" x14ac:dyDescent="0.25">
      <c r="A15" s="16" t="s">
        <v>62</v>
      </c>
      <c r="B15" s="128" t="s">
        <v>79</v>
      </c>
      <c r="C15" s="133" t="s">
        <v>80</v>
      </c>
      <c r="D15" s="130" t="s">
        <v>81</v>
      </c>
      <c r="E15" s="131">
        <v>4250.3999999999996</v>
      </c>
      <c r="F15" s="17">
        <v>4.49</v>
      </c>
      <c r="G15" s="186">
        <f t="shared" si="0"/>
        <v>19084.3</v>
      </c>
      <c r="H15" s="188"/>
      <c r="I15" s="190"/>
    </row>
    <row r="16" spans="1:9" ht="27.6" x14ac:dyDescent="0.25">
      <c r="A16" s="16" t="s">
        <v>62</v>
      </c>
      <c r="B16" s="128" t="s">
        <v>82</v>
      </c>
      <c r="C16" s="132" t="s">
        <v>83</v>
      </c>
      <c r="D16" s="130" t="s">
        <v>74</v>
      </c>
      <c r="E16" s="131">
        <v>6862</v>
      </c>
      <c r="F16" s="17">
        <v>2.5499999999999998</v>
      </c>
      <c r="G16" s="186">
        <f t="shared" si="0"/>
        <v>17498.099999999999</v>
      </c>
      <c r="H16" s="188"/>
      <c r="I16" s="189"/>
    </row>
    <row r="17" spans="1:10" x14ac:dyDescent="0.25">
      <c r="A17" s="16" t="s">
        <v>62</v>
      </c>
      <c r="B17" s="128" t="s">
        <v>84</v>
      </c>
      <c r="C17" s="132" t="s">
        <v>85</v>
      </c>
      <c r="D17" s="130" t="s">
        <v>86</v>
      </c>
      <c r="E17" s="131">
        <v>947</v>
      </c>
      <c r="F17" s="17">
        <v>-9.58</v>
      </c>
      <c r="G17" s="186">
        <f>ROUND((E17*F17),2)</f>
        <v>-9072.26</v>
      </c>
      <c r="H17" s="188"/>
      <c r="I17" s="189"/>
    </row>
    <row r="18" spans="1:10" x14ac:dyDescent="0.25">
      <c r="A18" s="16" t="s">
        <v>62</v>
      </c>
      <c r="B18" s="128" t="s">
        <v>87</v>
      </c>
      <c r="C18" s="132" t="s">
        <v>88</v>
      </c>
      <c r="D18" s="130" t="s">
        <v>74</v>
      </c>
      <c r="E18" s="131">
        <v>2360</v>
      </c>
      <c r="F18" s="17">
        <v>1.21</v>
      </c>
      <c r="G18" s="186">
        <f>ROUND((E18*F18),2)</f>
        <v>2855.6</v>
      </c>
      <c r="H18" s="188"/>
      <c r="I18" s="189"/>
      <c r="J18" s="21"/>
    </row>
    <row r="19" spans="1:10" x14ac:dyDescent="0.25">
      <c r="A19" s="16" t="s">
        <v>62</v>
      </c>
      <c r="B19" s="128" t="s">
        <v>89</v>
      </c>
      <c r="C19" s="132" t="s">
        <v>90</v>
      </c>
      <c r="D19" s="130" t="s">
        <v>86</v>
      </c>
      <c r="E19" s="131">
        <v>401</v>
      </c>
      <c r="F19" s="17">
        <v>-7.5</v>
      </c>
      <c r="G19" s="186">
        <f t="shared" si="0"/>
        <v>-3007.5</v>
      </c>
      <c r="H19" s="188"/>
      <c r="I19" s="189"/>
    </row>
    <row r="20" spans="1:10" x14ac:dyDescent="0.25">
      <c r="A20" s="16" t="s">
        <v>62</v>
      </c>
      <c r="B20" s="128" t="s">
        <v>91</v>
      </c>
      <c r="C20" s="132" t="s">
        <v>92</v>
      </c>
      <c r="D20" s="130" t="s">
        <v>74</v>
      </c>
      <c r="E20" s="131">
        <v>4500</v>
      </c>
      <c r="F20" s="17">
        <v>0.85</v>
      </c>
      <c r="G20" s="186">
        <f t="shared" si="0"/>
        <v>3825</v>
      </c>
      <c r="H20" s="188"/>
      <c r="I20" s="189"/>
    </row>
    <row r="21" spans="1:10" x14ac:dyDescent="0.25">
      <c r="A21" s="16" t="s">
        <v>62</v>
      </c>
      <c r="B21" s="128" t="s">
        <v>93</v>
      </c>
      <c r="C21" s="132" t="s">
        <v>94</v>
      </c>
      <c r="D21" s="130" t="s">
        <v>74</v>
      </c>
      <c r="E21" s="131">
        <v>9025</v>
      </c>
      <c r="F21" s="17">
        <v>2.68</v>
      </c>
      <c r="G21" s="186">
        <f t="shared" si="0"/>
        <v>24187</v>
      </c>
      <c r="H21" s="188"/>
      <c r="I21" s="189"/>
    </row>
    <row r="22" spans="1:10" ht="27.6" x14ac:dyDescent="0.25">
      <c r="A22" s="16" t="s">
        <v>62</v>
      </c>
      <c r="B22" s="128" t="s">
        <v>95</v>
      </c>
      <c r="C22" s="129" t="s">
        <v>96</v>
      </c>
      <c r="D22" s="130" t="s">
        <v>74</v>
      </c>
      <c r="E22" s="131">
        <v>155</v>
      </c>
      <c r="F22" s="17">
        <v>6.21</v>
      </c>
      <c r="G22" s="186">
        <f t="shared" si="0"/>
        <v>962.55</v>
      </c>
      <c r="H22" s="188"/>
      <c r="I22" s="189"/>
    </row>
    <row r="23" spans="1:10" x14ac:dyDescent="0.25">
      <c r="A23" s="16" t="s">
        <v>62</v>
      </c>
      <c r="B23" s="128" t="s">
        <v>97</v>
      </c>
      <c r="C23" s="129" t="s">
        <v>98</v>
      </c>
      <c r="D23" s="130" t="s">
        <v>99</v>
      </c>
      <c r="E23" s="131">
        <v>125</v>
      </c>
      <c r="F23" s="17">
        <v>5.58</v>
      </c>
      <c r="G23" s="186">
        <f t="shared" si="0"/>
        <v>697.5</v>
      </c>
      <c r="H23" s="188"/>
      <c r="I23" s="189"/>
    </row>
    <row r="24" spans="1:10" ht="16.5" customHeight="1" x14ac:dyDescent="0.25">
      <c r="A24" s="16" t="s">
        <v>62</v>
      </c>
      <c r="B24" s="128" t="s">
        <v>100</v>
      </c>
      <c r="C24" s="129" t="s">
        <v>101</v>
      </c>
      <c r="D24" s="130" t="s">
        <v>99</v>
      </c>
      <c r="E24" s="131">
        <v>110</v>
      </c>
      <c r="F24" s="17">
        <v>4.46</v>
      </c>
      <c r="G24" s="186">
        <f t="shared" si="0"/>
        <v>490.6</v>
      </c>
      <c r="H24" s="188"/>
      <c r="I24" s="189"/>
    </row>
    <row r="25" spans="1:10" x14ac:dyDescent="0.25">
      <c r="A25" s="16" t="s">
        <v>62</v>
      </c>
      <c r="B25" s="128" t="s">
        <v>102</v>
      </c>
      <c r="C25" s="129" t="s">
        <v>103</v>
      </c>
      <c r="D25" s="130" t="s">
        <v>66</v>
      </c>
      <c r="E25" s="131">
        <v>16</v>
      </c>
      <c r="F25" s="17">
        <v>24.61</v>
      </c>
      <c r="G25" s="186">
        <f t="shared" si="0"/>
        <v>393.76</v>
      </c>
      <c r="H25" s="188"/>
      <c r="I25" s="189"/>
    </row>
    <row r="26" spans="1:10" x14ac:dyDescent="0.25">
      <c r="A26" s="16" t="s">
        <v>62</v>
      </c>
      <c r="B26" s="128" t="s">
        <v>104</v>
      </c>
      <c r="C26" s="129" t="s">
        <v>105</v>
      </c>
      <c r="D26" s="130" t="s">
        <v>66</v>
      </c>
      <c r="E26" s="131">
        <v>18</v>
      </c>
      <c r="F26" s="17">
        <v>8.4700000000000006</v>
      </c>
      <c r="G26" s="186">
        <f t="shared" si="0"/>
        <v>152.46</v>
      </c>
      <c r="H26" s="188"/>
      <c r="I26" s="189"/>
    </row>
    <row r="27" spans="1:10" x14ac:dyDescent="0.25">
      <c r="A27" s="16" t="s">
        <v>62</v>
      </c>
      <c r="B27" s="128" t="s">
        <v>106</v>
      </c>
      <c r="C27" s="129" t="s">
        <v>107</v>
      </c>
      <c r="D27" s="130" t="s">
        <v>66</v>
      </c>
      <c r="E27" s="131">
        <v>2</v>
      </c>
      <c r="F27" s="17">
        <v>65.95</v>
      </c>
      <c r="G27" s="186">
        <f t="shared" si="0"/>
        <v>131.9</v>
      </c>
      <c r="H27" s="44"/>
      <c r="I27" s="44"/>
    </row>
    <row r="28" spans="1:10" x14ac:dyDescent="0.25">
      <c r="A28" s="16" t="s">
        <v>62</v>
      </c>
      <c r="B28" s="128" t="s">
        <v>108</v>
      </c>
      <c r="C28" s="129" t="s">
        <v>109</v>
      </c>
      <c r="D28" s="130" t="s">
        <v>66</v>
      </c>
      <c r="E28" s="131">
        <v>4</v>
      </c>
      <c r="F28" s="17">
        <v>11.47</v>
      </c>
      <c r="G28" s="186">
        <f t="shared" si="0"/>
        <v>45.88</v>
      </c>
      <c r="H28" s="188"/>
      <c r="I28" s="189"/>
    </row>
    <row r="29" spans="1:10" x14ac:dyDescent="0.25">
      <c r="A29" s="16" t="s">
        <v>62</v>
      </c>
      <c r="B29" s="128" t="s">
        <v>110</v>
      </c>
      <c r="C29" s="129" t="s">
        <v>111</v>
      </c>
      <c r="D29" s="130" t="s">
        <v>66</v>
      </c>
      <c r="E29" s="131">
        <v>1</v>
      </c>
      <c r="F29" s="17">
        <v>129.31</v>
      </c>
      <c r="G29" s="186">
        <f t="shared" si="0"/>
        <v>129.31</v>
      </c>
      <c r="H29" s="188"/>
      <c r="I29" s="189"/>
    </row>
    <row r="30" spans="1:10" x14ac:dyDescent="0.25">
      <c r="A30" s="16" t="s">
        <v>62</v>
      </c>
      <c r="B30" s="128" t="s">
        <v>112</v>
      </c>
      <c r="C30" s="129" t="s">
        <v>113</v>
      </c>
      <c r="D30" s="130" t="s">
        <v>66</v>
      </c>
      <c r="E30" s="131">
        <v>3</v>
      </c>
      <c r="F30" s="17">
        <v>19.07</v>
      </c>
      <c r="G30" s="186">
        <f t="shared" si="0"/>
        <v>57.21</v>
      </c>
      <c r="H30" s="188"/>
      <c r="I30" s="189"/>
    </row>
    <row r="31" spans="1:10" x14ac:dyDescent="0.25">
      <c r="A31" s="16" t="s">
        <v>62</v>
      </c>
      <c r="B31" s="128" t="s">
        <v>114</v>
      </c>
      <c r="C31" s="129" t="s">
        <v>115</v>
      </c>
      <c r="D31" s="130" t="s">
        <v>66</v>
      </c>
      <c r="E31" s="131">
        <v>4</v>
      </c>
      <c r="F31" s="17">
        <v>33.880000000000003</v>
      </c>
      <c r="G31" s="186">
        <f t="shared" si="0"/>
        <v>135.52000000000001</v>
      </c>
      <c r="H31" s="188"/>
      <c r="I31" s="189"/>
    </row>
    <row r="32" spans="1:10" x14ac:dyDescent="0.25">
      <c r="A32" s="16" t="s">
        <v>62</v>
      </c>
      <c r="B32" s="128" t="s">
        <v>116</v>
      </c>
      <c r="C32" s="129" t="s">
        <v>117</v>
      </c>
      <c r="D32" s="130" t="s">
        <v>66</v>
      </c>
      <c r="E32" s="131">
        <v>2</v>
      </c>
      <c r="F32" s="17">
        <v>26.16</v>
      </c>
      <c r="G32" s="186">
        <f t="shared" si="0"/>
        <v>52.32</v>
      </c>
      <c r="H32" s="188"/>
      <c r="I32" s="189"/>
    </row>
    <row r="33" spans="1:9" x14ac:dyDescent="0.25">
      <c r="A33" s="16" t="s">
        <v>62</v>
      </c>
      <c r="B33" s="128" t="s">
        <v>118</v>
      </c>
      <c r="C33" s="129" t="s">
        <v>119</v>
      </c>
      <c r="D33" s="130" t="s">
        <v>66</v>
      </c>
      <c r="E33" s="131">
        <v>2</v>
      </c>
      <c r="F33" s="17">
        <v>26.16</v>
      </c>
      <c r="G33" s="186">
        <f t="shared" si="0"/>
        <v>52.32</v>
      </c>
      <c r="H33" s="188"/>
      <c r="I33" s="189"/>
    </row>
    <row r="34" spans="1:9" x14ac:dyDescent="0.25">
      <c r="A34" s="16" t="s">
        <v>62</v>
      </c>
      <c r="B34" s="128" t="s">
        <v>120</v>
      </c>
      <c r="C34" s="129" t="s">
        <v>121</v>
      </c>
      <c r="D34" s="130" t="s">
        <v>99</v>
      </c>
      <c r="E34" s="131">
        <v>872</v>
      </c>
      <c r="F34" s="17">
        <v>5.36</v>
      </c>
      <c r="G34" s="186">
        <f t="shared" si="0"/>
        <v>4673.92</v>
      </c>
      <c r="H34" s="188"/>
      <c r="I34" s="189"/>
    </row>
    <row r="35" spans="1:9" x14ac:dyDescent="0.25">
      <c r="A35" s="16" t="s">
        <v>62</v>
      </c>
      <c r="B35" s="128" t="s">
        <v>122</v>
      </c>
      <c r="C35" s="129" t="s">
        <v>123</v>
      </c>
      <c r="D35" s="130" t="s">
        <v>99</v>
      </c>
      <c r="E35" s="131">
        <v>175</v>
      </c>
      <c r="F35" s="17">
        <v>5.36</v>
      </c>
      <c r="G35" s="186">
        <f t="shared" si="0"/>
        <v>938</v>
      </c>
      <c r="H35" s="188"/>
      <c r="I35" s="189"/>
    </row>
    <row r="36" spans="1:9" x14ac:dyDescent="0.25">
      <c r="A36" s="16" t="s">
        <v>62</v>
      </c>
      <c r="B36" s="128" t="s">
        <v>124</v>
      </c>
      <c r="C36" s="129" t="s">
        <v>125</v>
      </c>
      <c r="D36" s="130" t="s">
        <v>66</v>
      </c>
      <c r="E36" s="131">
        <v>300</v>
      </c>
      <c r="F36" s="22">
        <v>22.4</v>
      </c>
      <c r="G36" s="186">
        <f t="shared" si="0"/>
        <v>6720</v>
      </c>
      <c r="H36" s="188"/>
      <c r="I36" s="189"/>
    </row>
    <row r="37" spans="1:9" ht="14.4" thickBot="1" x14ac:dyDescent="0.3">
      <c r="A37" s="16" t="s">
        <v>62</v>
      </c>
      <c r="B37" s="128" t="s">
        <v>126</v>
      </c>
      <c r="C37" s="134" t="s">
        <v>127</v>
      </c>
      <c r="D37" s="130" t="s">
        <v>81</v>
      </c>
      <c r="E37" s="131">
        <v>10</v>
      </c>
      <c r="F37" s="22">
        <v>136.91999999999999</v>
      </c>
      <c r="G37" s="186">
        <f t="shared" si="0"/>
        <v>1369.2</v>
      </c>
      <c r="H37" s="91"/>
      <c r="I37" s="189"/>
    </row>
    <row r="38" spans="1:9" ht="28.2" thickBot="1" x14ac:dyDescent="0.3">
      <c r="A38" s="135" t="s">
        <v>62</v>
      </c>
      <c r="B38" s="136" t="s">
        <v>128</v>
      </c>
      <c r="C38" s="292" t="s">
        <v>129</v>
      </c>
      <c r="D38" s="137" t="s">
        <v>74</v>
      </c>
      <c r="E38" s="138">
        <v>134</v>
      </c>
      <c r="F38" s="23">
        <v>5.39</v>
      </c>
      <c r="G38" s="191">
        <f t="shared" si="0"/>
        <v>722.26</v>
      </c>
      <c r="H38" s="192" t="s">
        <v>130</v>
      </c>
      <c r="I38" s="193">
        <f>ROUND(SUM(G5:G38),2)</f>
        <v>107240.38</v>
      </c>
    </row>
    <row r="39" spans="1:9" s="25" customFormat="1" ht="16.8" x14ac:dyDescent="0.25">
      <c r="A39" s="14" t="s">
        <v>131</v>
      </c>
      <c r="B39" s="124" t="s">
        <v>33</v>
      </c>
      <c r="C39" s="139" t="s">
        <v>132</v>
      </c>
      <c r="D39" s="140" t="s">
        <v>133</v>
      </c>
      <c r="E39" s="127">
        <v>2110</v>
      </c>
      <c r="F39" s="306">
        <v>5.85</v>
      </c>
      <c r="G39" s="185">
        <f t="shared" si="0"/>
        <v>12343.5</v>
      </c>
      <c r="H39" s="194"/>
      <c r="I39" s="43"/>
    </row>
    <row r="40" spans="1:9" s="25" customFormat="1" ht="16.8" x14ac:dyDescent="0.25">
      <c r="A40" s="16" t="s">
        <v>131</v>
      </c>
      <c r="B40" s="128" t="s">
        <v>134</v>
      </c>
      <c r="C40" s="141" t="s">
        <v>135</v>
      </c>
      <c r="D40" s="142" t="s">
        <v>133</v>
      </c>
      <c r="E40" s="131">
        <v>1895</v>
      </c>
      <c r="F40" s="307">
        <v>4.3499999999999996</v>
      </c>
      <c r="G40" s="186">
        <f t="shared" si="0"/>
        <v>8243.25</v>
      </c>
      <c r="H40" s="194"/>
      <c r="I40" s="43"/>
    </row>
    <row r="41" spans="1:9" s="25" customFormat="1" ht="16.8" x14ac:dyDescent="0.25">
      <c r="A41" s="16" t="s">
        <v>131</v>
      </c>
      <c r="B41" s="128" t="s">
        <v>136</v>
      </c>
      <c r="C41" s="141" t="s">
        <v>137</v>
      </c>
      <c r="D41" s="142" t="s">
        <v>133</v>
      </c>
      <c r="E41" s="131">
        <v>215</v>
      </c>
      <c r="F41" s="307">
        <v>5.85</v>
      </c>
      <c r="G41" s="186">
        <f t="shared" si="0"/>
        <v>1257.75</v>
      </c>
      <c r="H41" s="194"/>
      <c r="I41" s="43"/>
    </row>
    <row r="42" spans="1:9" s="25" customFormat="1" ht="16.8" x14ac:dyDescent="0.25">
      <c r="A42" s="16" t="s">
        <v>131</v>
      </c>
      <c r="B42" s="128" t="s">
        <v>138</v>
      </c>
      <c r="C42" s="141" t="s">
        <v>139</v>
      </c>
      <c r="D42" s="142" t="s">
        <v>133</v>
      </c>
      <c r="E42" s="131">
        <v>3320</v>
      </c>
      <c r="F42" s="307">
        <v>5.85</v>
      </c>
      <c r="G42" s="186">
        <f t="shared" si="0"/>
        <v>19422</v>
      </c>
      <c r="H42" s="194"/>
      <c r="I42" s="43"/>
    </row>
    <row r="43" spans="1:9" s="25" customFormat="1" ht="27.6" x14ac:dyDescent="0.25">
      <c r="A43" s="16" t="s">
        <v>131</v>
      </c>
      <c r="B43" s="128" t="s">
        <v>140</v>
      </c>
      <c r="C43" s="293" t="s">
        <v>141</v>
      </c>
      <c r="D43" s="142" t="s">
        <v>133</v>
      </c>
      <c r="E43" s="131">
        <v>294</v>
      </c>
      <c r="F43" s="307">
        <v>7.39</v>
      </c>
      <c r="G43" s="186">
        <f t="shared" si="0"/>
        <v>2172.66</v>
      </c>
      <c r="H43" s="194"/>
      <c r="I43" s="43"/>
    </row>
    <row r="44" spans="1:9" s="25" customFormat="1" ht="16.8" x14ac:dyDescent="0.25">
      <c r="A44" s="16" t="s">
        <v>131</v>
      </c>
      <c r="B44" s="128" t="s">
        <v>142</v>
      </c>
      <c r="C44" s="141" t="s">
        <v>143</v>
      </c>
      <c r="D44" s="142" t="s">
        <v>133</v>
      </c>
      <c r="E44" s="131">
        <v>61480</v>
      </c>
      <c r="F44" s="307">
        <v>4.33</v>
      </c>
      <c r="G44" s="186">
        <f t="shared" si="0"/>
        <v>266208.40000000002</v>
      </c>
      <c r="H44" s="194"/>
      <c r="I44" s="43"/>
    </row>
    <row r="45" spans="1:9" s="25" customFormat="1" ht="16.8" x14ac:dyDescent="0.25">
      <c r="A45" s="16" t="s">
        <v>131</v>
      </c>
      <c r="B45" s="128" t="s">
        <v>144</v>
      </c>
      <c r="C45" s="293" t="s">
        <v>145</v>
      </c>
      <c r="D45" s="142" t="s">
        <v>133</v>
      </c>
      <c r="E45" s="131">
        <v>350</v>
      </c>
      <c r="F45" s="307">
        <v>7.39</v>
      </c>
      <c r="G45" s="186">
        <f t="shared" si="0"/>
        <v>2586.5</v>
      </c>
      <c r="H45" s="194"/>
      <c r="I45" s="43"/>
    </row>
    <row r="46" spans="1:9" s="25" customFormat="1" x14ac:dyDescent="0.25">
      <c r="A46" s="16" t="s">
        <v>131</v>
      </c>
      <c r="B46" s="128" t="s">
        <v>146</v>
      </c>
      <c r="C46" s="141" t="s">
        <v>147</v>
      </c>
      <c r="D46" s="130" t="s">
        <v>74</v>
      </c>
      <c r="E46" s="131">
        <v>32063</v>
      </c>
      <c r="F46" s="307">
        <v>0.38</v>
      </c>
      <c r="G46" s="186">
        <f t="shared" si="0"/>
        <v>12183.94</v>
      </c>
      <c r="H46" s="187"/>
      <c r="I46" s="43"/>
    </row>
    <row r="47" spans="1:9" s="25" customFormat="1" ht="18" customHeight="1" x14ac:dyDescent="0.25">
      <c r="A47" s="143" t="s">
        <v>131</v>
      </c>
      <c r="B47" s="128" t="s">
        <v>148</v>
      </c>
      <c r="C47" s="141" t="s">
        <v>149</v>
      </c>
      <c r="D47" s="144" t="s">
        <v>74</v>
      </c>
      <c r="E47" s="145">
        <v>1688</v>
      </c>
      <c r="F47" s="308">
        <v>0.83</v>
      </c>
      <c r="G47" s="195">
        <f t="shared" si="0"/>
        <v>1401.04</v>
      </c>
      <c r="H47" s="43"/>
      <c r="I47" s="43"/>
    </row>
    <row r="48" spans="1:9" s="25" customFormat="1" x14ac:dyDescent="0.25">
      <c r="A48" s="16" t="s">
        <v>131</v>
      </c>
      <c r="B48" s="128" t="s">
        <v>150</v>
      </c>
      <c r="C48" s="141" t="s">
        <v>151</v>
      </c>
      <c r="D48" s="130" t="s">
        <v>74</v>
      </c>
      <c r="E48" s="131">
        <v>22113</v>
      </c>
      <c r="F48" s="307">
        <v>0.84</v>
      </c>
      <c r="G48" s="186">
        <f t="shared" si="0"/>
        <v>18574.919999999998</v>
      </c>
      <c r="H48" s="188"/>
      <c r="I48" s="189"/>
    </row>
    <row r="49" spans="1:10" s="25" customFormat="1" x14ac:dyDescent="0.25">
      <c r="A49" s="16" t="s">
        <v>131</v>
      </c>
      <c r="B49" s="128" t="s">
        <v>152</v>
      </c>
      <c r="C49" s="141" t="s">
        <v>153</v>
      </c>
      <c r="D49" s="130" t="s">
        <v>74</v>
      </c>
      <c r="E49" s="131">
        <v>2187</v>
      </c>
      <c r="F49" s="307">
        <v>0.99</v>
      </c>
      <c r="G49" s="186">
        <f t="shared" si="0"/>
        <v>2165.13</v>
      </c>
      <c r="H49" s="188"/>
      <c r="I49" s="189"/>
    </row>
    <row r="50" spans="1:10" s="25" customFormat="1" x14ac:dyDescent="0.25">
      <c r="A50" s="16" t="s">
        <v>131</v>
      </c>
      <c r="B50" s="128" t="s">
        <v>154</v>
      </c>
      <c r="C50" s="141" t="s">
        <v>155</v>
      </c>
      <c r="D50" s="130" t="s">
        <v>74</v>
      </c>
      <c r="E50" s="131">
        <v>31590</v>
      </c>
      <c r="F50" s="307">
        <v>1.36</v>
      </c>
      <c r="G50" s="186">
        <f t="shared" si="0"/>
        <v>42962.400000000001</v>
      </c>
      <c r="H50" s="188"/>
      <c r="I50" s="189"/>
    </row>
    <row r="51" spans="1:10" s="25" customFormat="1" x14ac:dyDescent="0.25">
      <c r="A51" s="16" t="s">
        <v>131</v>
      </c>
      <c r="B51" s="128" t="s">
        <v>156</v>
      </c>
      <c r="C51" s="146" t="s">
        <v>157</v>
      </c>
      <c r="D51" s="130" t="s">
        <v>74</v>
      </c>
      <c r="E51" s="131">
        <v>1024</v>
      </c>
      <c r="F51" s="307">
        <v>7.21</v>
      </c>
      <c r="G51" s="186">
        <f t="shared" si="0"/>
        <v>7383.04</v>
      </c>
      <c r="H51" s="188"/>
      <c r="I51" s="189"/>
    </row>
    <row r="52" spans="1:10" s="25" customFormat="1" x14ac:dyDescent="0.25">
      <c r="A52" s="16" t="s">
        <v>131</v>
      </c>
      <c r="B52" s="128" t="s">
        <v>158</v>
      </c>
      <c r="C52" s="146" t="s">
        <v>159</v>
      </c>
      <c r="D52" s="130" t="s">
        <v>74</v>
      </c>
      <c r="E52" s="131">
        <v>95</v>
      </c>
      <c r="F52" s="307">
        <v>9.4600000000000009</v>
      </c>
      <c r="G52" s="186">
        <f t="shared" si="0"/>
        <v>898.7</v>
      </c>
      <c r="H52" s="188"/>
      <c r="I52" s="189"/>
    </row>
    <row r="53" spans="1:10" s="25" customFormat="1" x14ac:dyDescent="0.25">
      <c r="A53" s="16" t="s">
        <v>131</v>
      </c>
      <c r="B53" s="128" t="s">
        <v>160</v>
      </c>
      <c r="C53" s="146" t="s">
        <v>161</v>
      </c>
      <c r="D53" s="294" t="s">
        <v>99</v>
      </c>
      <c r="E53" s="131">
        <v>206</v>
      </c>
      <c r="F53" s="307">
        <v>47.27</v>
      </c>
      <c r="G53" s="186">
        <f t="shared" si="0"/>
        <v>9737.6200000000008</v>
      </c>
      <c r="H53" s="188"/>
      <c r="I53" s="189"/>
    </row>
    <row r="54" spans="1:10" s="25" customFormat="1" x14ac:dyDescent="0.25">
      <c r="A54" s="16" t="s">
        <v>131</v>
      </c>
      <c r="B54" s="128" t="s">
        <v>162</v>
      </c>
      <c r="C54" s="146" t="s">
        <v>163</v>
      </c>
      <c r="D54" s="130" t="s">
        <v>74</v>
      </c>
      <c r="E54" s="131">
        <v>34</v>
      </c>
      <c r="F54" s="307">
        <v>56.88</v>
      </c>
      <c r="G54" s="186">
        <f t="shared" si="0"/>
        <v>1933.92</v>
      </c>
      <c r="H54" s="188"/>
      <c r="I54" s="189"/>
    </row>
    <row r="55" spans="1:10" s="29" customFormat="1" x14ac:dyDescent="0.25">
      <c r="A55" s="16" t="s">
        <v>131</v>
      </c>
      <c r="B55" s="128" t="s">
        <v>164</v>
      </c>
      <c r="C55" s="295" t="s">
        <v>165</v>
      </c>
      <c r="D55" s="130" t="s">
        <v>74</v>
      </c>
      <c r="E55" s="131">
        <v>24</v>
      </c>
      <c r="F55" s="307">
        <v>101.14</v>
      </c>
      <c r="G55" s="186">
        <f t="shared" si="0"/>
        <v>2427.36</v>
      </c>
      <c r="H55" s="304"/>
      <c r="I55" s="304"/>
    </row>
    <row r="56" spans="1:10" s="29" customFormat="1" ht="16.8" x14ac:dyDescent="0.25">
      <c r="A56" s="16" t="s">
        <v>131</v>
      </c>
      <c r="B56" s="128" t="s">
        <v>166</v>
      </c>
      <c r="C56" s="296" t="s">
        <v>167</v>
      </c>
      <c r="D56" s="142" t="s">
        <v>133</v>
      </c>
      <c r="E56" s="131">
        <v>47</v>
      </c>
      <c r="F56" s="307">
        <v>262.72000000000003</v>
      </c>
      <c r="G56" s="186">
        <f t="shared" si="0"/>
        <v>12347.84</v>
      </c>
      <c r="H56" s="188"/>
      <c r="I56" s="305"/>
    </row>
    <row r="57" spans="1:10" s="29" customFormat="1" x14ac:dyDescent="0.25">
      <c r="A57" s="16" t="s">
        <v>131</v>
      </c>
      <c r="B57" s="128" t="s">
        <v>168</v>
      </c>
      <c r="C57" s="297" t="s">
        <v>169</v>
      </c>
      <c r="D57" s="130" t="s">
        <v>74</v>
      </c>
      <c r="E57" s="131">
        <v>4900</v>
      </c>
      <c r="F57" s="307">
        <v>1.18</v>
      </c>
      <c r="G57" s="186">
        <f t="shared" si="0"/>
        <v>5782</v>
      </c>
      <c r="H57" s="188"/>
      <c r="I57" s="305"/>
    </row>
    <row r="58" spans="1:10" s="29" customFormat="1" ht="15.75" customHeight="1" x14ac:dyDescent="0.25">
      <c r="A58" s="16" t="s">
        <v>131</v>
      </c>
      <c r="B58" s="128" t="s">
        <v>170</v>
      </c>
      <c r="C58" s="298" t="s">
        <v>171</v>
      </c>
      <c r="D58" s="130" t="s">
        <v>74</v>
      </c>
      <c r="E58" s="131">
        <v>4900</v>
      </c>
      <c r="F58" s="307">
        <v>2.21</v>
      </c>
      <c r="G58" s="186">
        <f t="shared" si="0"/>
        <v>10829</v>
      </c>
      <c r="H58" s="188"/>
      <c r="I58" s="305"/>
    </row>
    <row r="59" spans="1:10" s="29" customFormat="1" ht="15.75" customHeight="1" x14ac:dyDescent="0.25">
      <c r="A59" s="16" t="s">
        <v>131</v>
      </c>
      <c r="B59" s="128" t="s">
        <v>172</v>
      </c>
      <c r="C59" s="141" t="s">
        <v>173</v>
      </c>
      <c r="D59" s="142" t="s">
        <v>133</v>
      </c>
      <c r="E59" s="131">
        <v>1350</v>
      </c>
      <c r="F59" s="307">
        <v>4.33</v>
      </c>
      <c r="G59" s="186">
        <f t="shared" si="0"/>
        <v>5845.5</v>
      </c>
      <c r="H59" s="188"/>
      <c r="I59" s="305"/>
    </row>
    <row r="60" spans="1:10" s="29" customFormat="1" ht="33" customHeight="1" thickBot="1" x14ac:dyDescent="0.3">
      <c r="A60" s="16" t="s">
        <v>131</v>
      </c>
      <c r="B60" s="128" t="s">
        <v>174</v>
      </c>
      <c r="C60" s="297" t="s">
        <v>175</v>
      </c>
      <c r="D60" s="142" t="s">
        <v>133</v>
      </c>
      <c r="E60" s="131">
        <v>1350</v>
      </c>
      <c r="F60" s="307">
        <v>18.36</v>
      </c>
      <c r="G60" s="186">
        <f t="shared" si="0"/>
        <v>24786</v>
      </c>
      <c r="H60" s="188"/>
      <c r="I60" s="305"/>
    </row>
    <row r="61" spans="1:10" s="25" customFormat="1" ht="28.2" thickBot="1" x14ac:dyDescent="0.3">
      <c r="A61" s="135" t="s">
        <v>131</v>
      </c>
      <c r="B61" s="136" t="s">
        <v>176</v>
      </c>
      <c r="C61" s="147" t="s">
        <v>177</v>
      </c>
      <c r="D61" s="137" t="s">
        <v>74</v>
      </c>
      <c r="E61" s="138">
        <v>27780</v>
      </c>
      <c r="F61" s="307">
        <v>4.55</v>
      </c>
      <c r="G61" s="186">
        <f t="shared" si="0"/>
        <v>126399</v>
      </c>
      <c r="H61" s="196" t="s">
        <v>178</v>
      </c>
      <c r="I61" s="193">
        <f>ROUND(SUM(G39:G61),2)</f>
        <v>597891.47</v>
      </c>
      <c r="J61" s="30"/>
    </row>
    <row r="62" spans="1:10" s="25" customFormat="1" ht="33" customHeight="1" x14ac:dyDescent="0.25">
      <c r="A62" s="14" t="s">
        <v>179</v>
      </c>
      <c r="B62" s="124" t="s">
        <v>35</v>
      </c>
      <c r="C62" s="299" t="s">
        <v>180</v>
      </c>
      <c r="D62" s="148" t="s">
        <v>66</v>
      </c>
      <c r="E62" s="127">
        <v>1</v>
      </c>
      <c r="F62" s="31">
        <v>279.49</v>
      </c>
      <c r="G62" s="185">
        <f t="shared" si="0"/>
        <v>279.49</v>
      </c>
      <c r="H62" s="194"/>
      <c r="I62" s="43"/>
    </row>
    <row r="63" spans="1:10" s="25" customFormat="1" x14ac:dyDescent="0.25">
      <c r="A63" s="16" t="s">
        <v>179</v>
      </c>
      <c r="B63" s="128" t="s">
        <v>181</v>
      </c>
      <c r="C63" s="146" t="s">
        <v>182</v>
      </c>
      <c r="D63" s="149" t="s">
        <v>66</v>
      </c>
      <c r="E63" s="131">
        <v>2</v>
      </c>
      <c r="F63" s="32">
        <v>76.75</v>
      </c>
      <c r="G63" s="186">
        <f t="shared" si="0"/>
        <v>153.5</v>
      </c>
      <c r="H63" s="194"/>
      <c r="I63" s="43"/>
    </row>
    <row r="64" spans="1:10" s="25" customFormat="1" x14ac:dyDescent="0.25">
      <c r="A64" s="16" t="s">
        <v>179</v>
      </c>
      <c r="B64" s="128" t="s">
        <v>183</v>
      </c>
      <c r="C64" s="150" t="s">
        <v>937</v>
      </c>
      <c r="D64" s="130" t="s">
        <v>99</v>
      </c>
      <c r="E64" s="131">
        <v>165</v>
      </c>
      <c r="F64" s="32">
        <v>26.35</v>
      </c>
      <c r="G64" s="186">
        <f t="shared" si="0"/>
        <v>4347.75</v>
      </c>
      <c r="H64" s="194"/>
      <c r="I64" s="43"/>
    </row>
    <row r="65" spans="1:9" s="25" customFormat="1" x14ac:dyDescent="0.25">
      <c r="A65" s="16" t="s">
        <v>179</v>
      </c>
      <c r="B65" s="128" t="s">
        <v>184</v>
      </c>
      <c r="C65" s="151" t="s">
        <v>185</v>
      </c>
      <c r="D65" s="130" t="s">
        <v>74</v>
      </c>
      <c r="E65" s="131">
        <v>330</v>
      </c>
      <c r="F65" s="32">
        <v>1.18</v>
      </c>
      <c r="G65" s="186">
        <f t="shared" si="0"/>
        <v>389.4</v>
      </c>
      <c r="H65" s="194"/>
      <c r="I65" s="43"/>
    </row>
    <row r="66" spans="1:9" s="25" customFormat="1" ht="16.8" x14ac:dyDescent="0.25">
      <c r="A66" s="16" t="s">
        <v>179</v>
      </c>
      <c r="B66" s="128" t="s">
        <v>186</v>
      </c>
      <c r="C66" s="151" t="s">
        <v>187</v>
      </c>
      <c r="D66" s="142" t="s">
        <v>133</v>
      </c>
      <c r="E66" s="131">
        <v>8</v>
      </c>
      <c r="F66" s="32">
        <v>50.61</v>
      </c>
      <c r="G66" s="186">
        <f t="shared" si="0"/>
        <v>404.88</v>
      </c>
      <c r="H66" s="194"/>
      <c r="I66" s="43"/>
    </row>
    <row r="67" spans="1:9" s="25" customFormat="1" ht="17.399999999999999" thickBot="1" x14ac:dyDescent="0.3">
      <c r="A67" s="16" t="s">
        <v>179</v>
      </c>
      <c r="B67" s="128" t="s">
        <v>188</v>
      </c>
      <c r="C67" s="151" t="s">
        <v>189</v>
      </c>
      <c r="D67" s="142" t="s">
        <v>133</v>
      </c>
      <c r="E67" s="131">
        <v>33</v>
      </c>
      <c r="F67" s="32">
        <v>48.11</v>
      </c>
      <c r="G67" s="186">
        <f t="shared" si="0"/>
        <v>1587.63</v>
      </c>
      <c r="H67" s="187"/>
      <c r="I67" s="43"/>
    </row>
    <row r="68" spans="1:9" s="25" customFormat="1" ht="28.2" thickBot="1" x14ac:dyDescent="0.3">
      <c r="A68" s="135" t="s">
        <v>179</v>
      </c>
      <c r="B68" s="136" t="s">
        <v>190</v>
      </c>
      <c r="C68" s="152" t="s">
        <v>191</v>
      </c>
      <c r="D68" s="153" t="s">
        <v>133</v>
      </c>
      <c r="E68" s="138">
        <v>50</v>
      </c>
      <c r="F68" s="33">
        <v>19</v>
      </c>
      <c r="G68" s="197">
        <f t="shared" si="0"/>
        <v>950</v>
      </c>
      <c r="H68" s="196" t="s">
        <v>192</v>
      </c>
      <c r="I68" s="193">
        <f>ROUND(SUM(G62:G68),2)</f>
        <v>8112.65</v>
      </c>
    </row>
    <row r="69" spans="1:9" s="25" customFormat="1" x14ac:dyDescent="0.25">
      <c r="A69" s="14" t="s">
        <v>193</v>
      </c>
      <c r="B69" s="154" t="s">
        <v>37</v>
      </c>
      <c r="C69" s="155" t="s">
        <v>194</v>
      </c>
      <c r="D69" s="156" t="s">
        <v>66</v>
      </c>
      <c r="E69" s="127">
        <v>12</v>
      </c>
      <c r="F69" s="34">
        <v>258.89</v>
      </c>
      <c r="G69" s="198">
        <f t="shared" si="0"/>
        <v>3106.68</v>
      </c>
      <c r="H69" s="188"/>
      <c r="I69" s="189"/>
    </row>
    <row r="70" spans="1:9" s="25" customFormat="1" ht="27.6" x14ac:dyDescent="0.25">
      <c r="A70" s="16" t="s">
        <v>193</v>
      </c>
      <c r="B70" s="157" t="s">
        <v>195</v>
      </c>
      <c r="C70" s="151" t="s">
        <v>196</v>
      </c>
      <c r="D70" s="158" t="s">
        <v>99</v>
      </c>
      <c r="E70" s="131">
        <v>60</v>
      </c>
      <c r="F70" s="32">
        <v>35.130000000000003</v>
      </c>
      <c r="G70" s="186">
        <f t="shared" si="0"/>
        <v>2107.8000000000002</v>
      </c>
      <c r="H70" s="188"/>
      <c r="I70" s="189"/>
    </row>
    <row r="71" spans="1:9" s="25" customFormat="1" ht="16.8" x14ac:dyDescent="0.25">
      <c r="A71" s="16" t="s">
        <v>193</v>
      </c>
      <c r="B71" s="157" t="s">
        <v>197</v>
      </c>
      <c r="C71" s="151" t="s">
        <v>198</v>
      </c>
      <c r="D71" s="159" t="s">
        <v>133</v>
      </c>
      <c r="E71" s="131">
        <v>300</v>
      </c>
      <c r="F71" s="32">
        <v>5.85</v>
      </c>
      <c r="G71" s="186">
        <f t="shared" si="0"/>
        <v>1755</v>
      </c>
      <c r="H71" s="188"/>
      <c r="I71" s="189"/>
    </row>
    <row r="72" spans="1:9" s="25" customFormat="1" ht="16.8" x14ac:dyDescent="0.25">
      <c r="A72" s="16" t="s">
        <v>193</v>
      </c>
      <c r="B72" s="157" t="s">
        <v>199</v>
      </c>
      <c r="C72" s="151" t="s">
        <v>200</v>
      </c>
      <c r="D72" s="159" t="s">
        <v>133</v>
      </c>
      <c r="E72" s="131">
        <v>146</v>
      </c>
      <c r="F72" s="32">
        <v>6.56</v>
      </c>
      <c r="G72" s="186">
        <f t="shared" si="0"/>
        <v>957.76</v>
      </c>
      <c r="H72" s="188"/>
      <c r="I72" s="189"/>
    </row>
    <row r="73" spans="1:9" s="25" customFormat="1" ht="32.25" customHeight="1" x14ac:dyDescent="0.25">
      <c r="A73" s="16" t="s">
        <v>193</v>
      </c>
      <c r="B73" s="157" t="s">
        <v>201</v>
      </c>
      <c r="C73" s="151" t="s">
        <v>202</v>
      </c>
      <c r="D73" s="158" t="s">
        <v>66</v>
      </c>
      <c r="E73" s="131">
        <v>12</v>
      </c>
      <c r="F73" s="32">
        <v>286.85000000000002</v>
      </c>
      <c r="G73" s="186">
        <f t="shared" si="0"/>
        <v>3442.2</v>
      </c>
      <c r="H73" s="188"/>
      <c r="I73" s="189"/>
    </row>
    <row r="74" spans="1:9" s="25" customFormat="1" ht="27.6" x14ac:dyDescent="0.25">
      <c r="A74" s="16" t="s">
        <v>193</v>
      </c>
      <c r="B74" s="157" t="s">
        <v>203</v>
      </c>
      <c r="C74" s="151" t="s">
        <v>204</v>
      </c>
      <c r="D74" s="159" t="s">
        <v>133</v>
      </c>
      <c r="E74" s="131">
        <v>300</v>
      </c>
      <c r="F74" s="32">
        <v>12.41</v>
      </c>
      <c r="G74" s="186">
        <f t="shared" si="0"/>
        <v>3723</v>
      </c>
      <c r="H74" s="188"/>
      <c r="I74" s="189"/>
    </row>
    <row r="75" spans="1:9" s="25" customFormat="1" ht="16.8" x14ac:dyDescent="0.25">
      <c r="A75" s="16" t="s">
        <v>193</v>
      </c>
      <c r="B75" s="157" t="s">
        <v>205</v>
      </c>
      <c r="C75" s="151" t="s">
        <v>206</v>
      </c>
      <c r="D75" s="159" t="s">
        <v>133</v>
      </c>
      <c r="E75" s="131">
        <v>15</v>
      </c>
      <c r="F75" s="32">
        <v>18.61</v>
      </c>
      <c r="G75" s="186">
        <f t="shared" si="0"/>
        <v>279.14999999999998</v>
      </c>
      <c r="H75" s="188"/>
      <c r="I75" s="189"/>
    </row>
    <row r="76" spans="1:9" s="25" customFormat="1" ht="16.8" x14ac:dyDescent="0.25">
      <c r="A76" s="16" t="s">
        <v>193</v>
      </c>
      <c r="B76" s="157" t="s">
        <v>207</v>
      </c>
      <c r="C76" s="151" t="s">
        <v>208</v>
      </c>
      <c r="D76" s="159" t="s">
        <v>133</v>
      </c>
      <c r="E76" s="131">
        <v>120</v>
      </c>
      <c r="F76" s="32">
        <v>17.079999999999998</v>
      </c>
      <c r="G76" s="186">
        <f t="shared" si="0"/>
        <v>2049.6</v>
      </c>
      <c r="H76" s="188"/>
      <c r="I76" s="189"/>
    </row>
    <row r="77" spans="1:9" s="25" customFormat="1" ht="16.8" x14ac:dyDescent="0.25">
      <c r="A77" s="16" t="s">
        <v>193</v>
      </c>
      <c r="B77" s="157" t="s">
        <v>209</v>
      </c>
      <c r="C77" s="141" t="s">
        <v>173</v>
      </c>
      <c r="D77" s="159" t="s">
        <v>133</v>
      </c>
      <c r="E77" s="131">
        <v>154</v>
      </c>
      <c r="F77" s="32">
        <v>4.33</v>
      </c>
      <c r="G77" s="186">
        <f t="shared" si="0"/>
        <v>666.82</v>
      </c>
      <c r="H77" s="188"/>
      <c r="I77" s="189"/>
    </row>
    <row r="78" spans="1:9" s="25" customFormat="1" x14ac:dyDescent="0.25">
      <c r="A78" s="16" t="s">
        <v>193</v>
      </c>
      <c r="B78" s="157" t="s">
        <v>210</v>
      </c>
      <c r="C78" s="151" t="s">
        <v>211</v>
      </c>
      <c r="D78" s="158" t="s">
        <v>99</v>
      </c>
      <c r="E78" s="131">
        <v>60</v>
      </c>
      <c r="F78" s="32">
        <v>4.47</v>
      </c>
      <c r="G78" s="186">
        <f t="shared" si="0"/>
        <v>268.2</v>
      </c>
      <c r="H78" s="188"/>
      <c r="I78" s="189"/>
    </row>
    <row r="79" spans="1:9" s="25" customFormat="1" x14ac:dyDescent="0.25">
      <c r="A79" s="16" t="s">
        <v>193</v>
      </c>
      <c r="B79" s="157" t="s">
        <v>212</v>
      </c>
      <c r="C79" s="151" t="s">
        <v>213</v>
      </c>
      <c r="D79" s="158" t="s">
        <v>99</v>
      </c>
      <c r="E79" s="131">
        <v>60</v>
      </c>
      <c r="F79" s="32">
        <v>4.47</v>
      </c>
      <c r="G79" s="186">
        <f t="shared" si="0"/>
        <v>268.2</v>
      </c>
      <c r="H79" s="188"/>
      <c r="I79" s="189"/>
    </row>
    <row r="80" spans="1:9" s="25" customFormat="1" ht="27.6" x14ac:dyDescent="0.25">
      <c r="A80" s="16" t="s">
        <v>193</v>
      </c>
      <c r="B80" s="157" t="s">
        <v>214</v>
      </c>
      <c r="C80" s="151" t="s">
        <v>215</v>
      </c>
      <c r="D80" s="158" t="s">
        <v>99</v>
      </c>
      <c r="E80" s="131">
        <v>68</v>
      </c>
      <c r="F80" s="32">
        <v>47.28</v>
      </c>
      <c r="G80" s="186">
        <f t="shared" si="0"/>
        <v>3215.04</v>
      </c>
      <c r="H80" s="188"/>
      <c r="I80" s="189"/>
    </row>
    <row r="81" spans="1:9" s="25" customFormat="1" x14ac:dyDescent="0.25">
      <c r="A81" s="16" t="s">
        <v>193</v>
      </c>
      <c r="B81" s="157" t="s">
        <v>216</v>
      </c>
      <c r="C81" s="151" t="s">
        <v>217</v>
      </c>
      <c r="D81" s="160" t="s">
        <v>74</v>
      </c>
      <c r="E81" s="131">
        <v>165</v>
      </c>
      <c r="F81" s="32">
        <v>0.83</v>
      </c>
      <c r="G81" s="186">
        <f t="shared" si="0"/>
        <v>136.94999999999999</v>
      </c>
      <c r="H81" s="188"/>
      <c r="I81" s="189"/>
    </row>
    <row r="82" spans="1:9" s="25" customFormat="1" x14ac:dyDescent="0.25">
      <c r="A82" s="16" t="s">
        <v>193</v>
      </c>
      <c r="B82" s="157" t="s">
        <v>218</v>
      </c>
      <c r="C82" s="151" t="s">
        <v>219</v>
      </c>
      <c r="D82" s="160" t="s">
        <v>74</v>
      </c>
      <c r="E82" s="131">
        <v>83</v>
      </c>
      <c r="F82" s="32">
        <v>9.67</v>
      </c>
      <c r="G82" s="186">
        <f t="shared" si="0"/>
        <v>802.61</v>
      </c>
      <c r="H82" s="188"/>
      <c r="I82" s="189"/>
    </row>
    <row r="83" spans="1:9" s="25" customFormat="1" ht="27.6" x14ac:dyDescent="0.25">
      <c r="A83" s="16" t="s">
        <v>193</v>
      </c>
      <c r="B83" s="157" t="s">
        <v>220</v>
      </c>
      <c r="C83" s="151" t="s">
        <v>221</v>
      </c>
      <c r="D83" s="160" t="s">
        <v>74</v>
      </c>
      <c r="E83" s="131">
        <v>5</v>
      </c>
      <c r="F83" s="32">
        <v>56.88</v>
      </c>
      <c r="G83" s="186">
        <f t="shared" si="0"/>
        <v>284.39999999999998</v>
      </c>
      <c r="H83" s="43"/>
      <c r="I83" s="43"/>
    </row>
    <row r="84" spans="1:9" s="25" customFormat="1" x14ac:dyDescent="0.25">
      <c r="A84" s="16" t="s">
        <v>193</v>
      </c>
      <c r="B84" s="157" t="s">
        <v>222</v>
      </c>
      <c r="C84" s="151" t="s">
        <v>223</v>
      </c>
      <c r="D84" s="160" t="s">
        <v>99</v>
      </c>
      <c r="E84" s="131">
        <v>43</v>
      </c>
      <c r="F84" s="32">
        <v>59.21</v>
      </c>
      <c r="G84" s="186">
        <f t="shared" si="0"/>
        <v>2546.0300000000002</v>
      </c>
      <c r="H84" s="188"/>
      <c r="I84" s="189"/>
    </row>
    <row r="85" spans="1:9" s="25" customFormat="1" x14ac:dyDescent="0.25">
      <c r="A85" s="16" t="s">
        <v>193</v>
      </c>
      <c r="B85" s="157" t="s">
        <v>224</v>
      </c>
      <c r="C85" s="151" t="s">
        <v>225</v>
      </c>
      <c r="D85" s="160" t="s">
        <v>99</v>
      </c>
      <c r="E85" s="131">
        <v>14</v>
      </c>
      <c r="F85" s="32">
        <v>175.16</v>
      </c>
      <c r="G85" s="186">
        <f t="shared" si="0"/>
        <v>2452.2399999999998</v>
      </c>
      <c r="H85" s="188"/>
      <c r="I85" s="189"/>
    </row>
    <row r="86" spans="1:9" s="25" customFormat="1" ht="16.8" x14ac:dyDescent="0.25">
      <c r="A86" s="16" t="s">
        <v>193</v>
      </c>
      <c r="B86" s="157" t="s">
        <v>226</v>
      </c>
      <c r="C86" s="151" t="s">
        <v>227</v>
      </c>
      <c r="D86" s="159" t="s">
        <v>133</v>
      </c>
      <c r="E86" s="131">
        <v>11</v>
      </c>
      <c r="F86" s="32">
        <v>18.61</v>
      </c>
      <c r="G86" s="186">
        <f t="shared" si="0"/>
        <v>204.71</v>
      </c>
      <c r="H86" s="188"/>
      <c r="I86" s="189"/>
    </row>
    <row r="87" spans="1:9" s="25" customFormat="1" x14ac:dyDescent="0.25">
      <c r="A87" s="16" t="s">
        <v>193</v>
      </c>
      <c r="B87" s="157" t="s">
        <v>228</v>
      </c>
      <c r="C87" s="151" t="s">
        <v>229</v>
      </c>
      <c r="D87" s="160" t="s">
        <v>66</v>
      </c>
      <c r="E87" s="131">
        <v>4</v>
      </c>
      <c r="F87" s="32">
        <v>84.41</v>
      </c>
      <c r="G87" s="186">
        <f t="shared" si="0"/>
        <v>337.64</v>
      </c>
      <c r="H87" s="188"/>
      <c r="I87" s="189"/>
    </row>
    <row r="88" spans="1:9" s="25" customFormat="1" x14ac:dyDescent="0.25">
      <c r="A88" s="16" t="s">
        <v>193</v>
      </c>
      <c r="B88" s="157" t="s">
        <v>230</v>
      </c>
      <c r="C88" s="151" t="s">
        <v>231</v>
      </c>
      <c r="D88" s="160" t="s">
        <v>66</v>
      </c>
      <c r="E88" s="131">
        <v>2</v>
      </c>
      <c r="F88" s="32">
        <v>153.72</v>
      </c>
      <c r="G88" s="186">
        <f t="shared" si="0"/>
        <v>307.44</v>
      </c>
      <c r="H88" s="188"/>
      <c r="I88" s="189"/>
    </row>
    <row r="89" spans="1:9" s="25" customFormat="1" ht="14.4" thickBot="1" x14ac:dyDescent="0.3">
      <c r="A89" s="16" t="s">
        <v>193</v>
      </c>
      <c r="B89" s="157" t="s">
        <v>232</v>
      </c>
      <c r="C89" s="151" t="s">
        <v>233</v>
      </c>
      <c r="D89" s="160" t="s">
        <v>74</v>
      </c>
      <c r="E89" s="131">
        <v>453</v>
      </c>
      <c r="F89" s="32">
        <v>0.62</v>
      </c>
      <c r="G89" s="186">
        <f t="shared" si="0"/>
        <v>280.86</v>
      </c>
      <c r="H89" s="188"/>
      <c r="I89" s="189"/>
    </row>
    <row r="90" spans="1:9" s="25" customFormat="1" ht="28.2" thickBot="1" x14ac:dyDescent="0.3">
      <c r="A90" s="135" t="s">
        <v>193</v>
      </c>
      <c r="B90" s="161" t="s">
        <v>234</v>
      </c>
      <c r="C90" s="152" t="s">
        <v>235</v>
      </c>
      <c r="D90" s="162" t="s">
        <v>133</v>
      </c>
      <c r="E90" s="138">
        <v>153</v>
      </c>
      <c r="F90" s="33">
        <v>17.079999999999998</v>
      </c>
      <c r="G90" s="197">
        <f t="shared" si="0"/>
        <v>2613.2399999999998</v>
      </c>
      <c r="H90" s="192" t="s">
        <v>236</v>
      </c>
      <c r="I90" s="193">
        <f>ROUND(SUM(G69:G90),2)</f>
        <v>31805.57</v>
      </c>
    </row>
    <row r="91" spans="1:9" s="25" customFormat="1" ht="27.6" x14ac:dyDescent="0.25">
      <c r="A91" s="14" t="s">
        <v>237</v>
      </c>
      <c r="B91" s="124" t="s">
        <v>238</v>
      </c>
      <c r="C91" s="163" t="s">
        <v>239</v>
      </c>
      <c r="D91" s="140" t="s">
        <v>133</v>
      </c>
      <c r="E91" s="127">
        <v>14062</v>
      </c>
      <c r="F91" s="34">
        <v>14.6</v>
      </c>
      <c r="G91" s="186">
        <f t="shared" si="0"/>
        <v>205305.2</v>
      </c>
      <c r="H91" s="336" t="s">
        <v>240</v>
      </c>
      <c r="I91" s="189"/>
    </row>
    <row r="92" spans="1:9" s="25" customFormat="1" ht="27.6" x14ac:dyDescent="0.25">
      <c r="A92" s="16" t="s">
        <v>237</v>
      </c>
      <c r="B92" s="128" t="s">
        <v>241</v>
      </c>
      <c r="C92" s="164" t="s">
        <v>242</v>
      </c>
      <c r="D92" s="130" t="s">
        <v>74</v>
      </c>
      <c r="E92" s="165">
        <v>21520</v>
      </c>
      <c r="F92" s="34">
        <v>11.51</v>
      </c>
      <c r="G92" s="186">
        <f t="shared" si="0"/>
        <v>247695.2</v>
      </c>
      <c r="H92" s="336"/>
      <c r="I92" s="189"/>
    </row>
    <row r="93" spans="1:9" s="25" customFormat="1" ht="27.6" x14ac:dyDescent="0.25">
      <c r="A93" s="16" t="s">
        <v>237</v>
      </c>
      <c r="B93" s="128" t="s">
        <v>243</v>
      </c>
      <c r="C93" s="164" t="s">
        <v>244</v>
      </c>
      <c r="D93" s="130" t="s">
        <v>74</v>
      </c>
      <c r="E93" s="165">
        <v>19814</v>
      </c>
      <c r="F93" s="34">
        <v>15.14</v>
      </c>
      <c r="G93" s="186">
        <f t="shared" si="0"/>
        <v>299983.96000000002</v>
      </c>
      <c r="H93" s="336"/>
      <c r="I93" s="189"/>
    </row>
    <row r="94" spans="1:9" s="25" customFormat="1" ht="27.6" x14ac:dyDescent="0.25">
      <c r="A94" s="16" t="s">
        <v>237</v>
      </c>
      <c r="B94" s="128" t="s">
        <v>245</v>
      </c>
      <c r="C94" s="166" t="s">
        <v>932</v>
      </c>
      <c r="D94" s="167" t="s">
        <v>74</v>
      </c>
      <c r="E94" s="165">
        <v>19729</v>
      </c>
      <c r="F94" s="34">
        <v>0.34</v>
      </c>
      <c r="G94" s="186">
        <f t="shared" si="0"/>
        <v>6707.86</v>
      </c>
      <c r="H94" s="336"/>
      <c r="I94" s="189"/>
    </row>
    <row r="95" spans="1:9" s="25" customFormat="1" ht="27.6" x14ac:dyDescent="0.25">
      <c r="A95" s="16" t="s">
        <v>237</v>
      </c>
      <c r="B95" s="128" t="s">
        <v>246</v>
      </c>
      <c r="C95" s="164" t="s">
        <v>247</v>
      </c>
      <c r="D95" s="130" t="s">
        <v>74</v>
      </c>
      <c r="E95" s="165">
        <v>19672</v>
      </c>
      <c r="F95" s="34">
        <v>13.6</v>
      </c>
      <c r="G95" s="186">
        <f t="shared" si="0"/>
        <v>267539.20000000001</v>
      </c>
      <c r="H95" s="336"/>
      <c r="I95" s="189"/>
    </row>
    <row r="96" spans="1:9" s="25" customFormat="1" ht="27.6" x14ac:dyDescent="0.25">
      <c r="A96" s="16" t="s">
        <v>237</v>
      </c>
      <c r="B96" s="128" t="s">
        <v>248</v>
      </c>
      <c r="C96" s="166" t="s">
        <v>933</v>
      </c>
      <c r="D96" s="130" t="s">
        <v>74</v>
      </c>
      <c r="E96" s="165">
        <v>19615</v>
      </c>
      <c r="F96" s="34">
        <v>0.28000000000000003</v>
      </c>
      <c r="G96" s="186">
        <f t="shared" si="0"/>
        <v>5492.2</v>
      </c>
      <c r="H96" s="336"/>
      <c r="I96" s="189"/>
    </row>
    <row r="97" spans="1:11" s="25" customFormat="1" ht="27.6" x14ac:dyDescent="0.25">
      <c r="A97" s="16" t="s">
        <v>237</v>
      </c>
      <c r="B97" s="128" t="s">
        <v>249</v>
      </c>
      <c r="C97" s="164" t="s">
        <v>250</v>
      </c>
      <c r="D97" s="130" t="s">
        <v>74</v>
      </c>
      <c r="E97" s="165">
        <v>19587</v>
      </c>
      <c r="F97" s="34">
        <v>10.75</v>
      </c>
      <c r="G97" s="186">
        <f t="shared" si="0"/>
        <v>210560.25</v>
      </c>
      <c r="H97" s="336"/>
      <c r="I97" s="189"/>
    </row>
    <row r="98" spans="1:11" s="25" customFormat="1" ht="28.2" thickBot="1" x14ac:dyDescent="0.3">
      <c r="A98" s="16" t="s">
        <v>237</v>
      </c>
      <c r="B98" s="128" t="s">
        <v>251</v>
      </c>
      <c r="C98" s="152" t="s">
        <v>252</v>
      </c>
      <c r="D98" s="130" t="s">
        <v>74</v>
      </c>
      <c r="E98" s="165">
        <v>19530</v>
      </c>
      <c r="F98" s="34">
        <v>0.22</v>
      </c>
      <c r="G98" s="186">
        <f t="shared" si="0"/>
        <v>4296.6000000000004</v>
      </c>
      <c r="H98" s="336"/>
      <c r="I98" s="189"/>
    </row>
    <row r="99" spans="1:11" s="25" customFormat="1" ht="28.2" thickBot="1" x14ac:dyDescent="0.3">
      <c r="A99" s="168" t="s">
        <v>237</v>
      </c>
      <c r="B99" s="169" t="s">
        <v>253</v>
      </c>
      <c r="C99" s="170" t="s">
        <v>254</v>
      </c>
      <c r="D99" s="153" t="s">
        <v>133</v>
      </c>
      <c r="E99" s="138">
        <v>2970</v>
      </c>
      <c r="F99" s="35">
        <v>14.6</v>
      </c>
      <c r="G99" s="197">
        <f t="shared" si="0"/>
        <v>43362</v>
      </c>
      <c r="H99" s="336"/>
      <c r="I99" s="189"/>
    </row>
    <row r="100" spans="1:11" s="25" customFormat="1" ht="30" customHeight="1" x14ac:dyDescent="0.25">
      <c r="A100" s="14" t="s">
        <v>255</v>
      </c>
      <c r="B100" s="124" t="s">
        <v>238</v>
      </c>
      <c r="C100" s="163" t="s">
        <v>256</v>
      </c>
      <c r="D100" s="140" t="s">
        <v>133</v>
      </c>
      <c r="E100" s="127">
        <v>12109</v>
      </c>
      <c r="F100" s="34">
        <v>0</v>
      </c>
      <c r="G100" s="186">
        <f t="shared" si="0"/>
        <v>0</v>
      </c>
      <c r="H100" s="336"/>
      <c r="I100" s="189"/>
    </row>
    <row r="101" spans="1:11" s="25" customFormat="1" ht="30" customHeight="1" x14ac:dyDescent="0.25">
      <c r="A101" s="16" t="s">
        <v>255</v>
      </c>
      <c r="B101" s="128" t="s">
        <v>241</v>
      </c>
      <c r="C101" s="164" t="s">
        <v>257</v>
      </c>
      <c r="D101" s="130" t="s">
        <v>74</v>
      </c>
      <c r="E101" s="165">
        <v>21747</v>
      </c>
      <c r="F101" s="34">
        <v>0</v>
      </c>
      <c r="G101" s="186">
        <f t="shared" si="0"/>
        <v>0</v>
      </c>
      <c r="H101" s="336"/>
      <c r="I101" s="189"/>
    </row>
    <row r="102" spans="1:11" s="25" customFormat="1" ht="30" customHeight="1" x14ac:dyDescent="0.25">
      <c r="A102" s="16" t="s">
        <v>255</v>
      </c>
      <c r="B102" s="128" t="s">
        <v>243</v>
      </c>
      <c r="C102" s="164" t="s">
        <v>244</v>
      </c>
      <c r="D102" s="130" t="s">
        <v>74</v>
      </c>
      <c r="E102" s="165">
        <v>19814</v>
      </c>
      <c r="F102" s="34">
        <v>0</v>
      </c>
      <c r="G102" s="186">
        <f t="shared" si="0"/>
        <v>0</v>
      </c>
      <c r="H102" s="336"/>
      <c r="I102" s="189"/>
    </row>
    <row r="103" spans="1:11" s="25" customFormat="1" ht="30" customHeight="1" x14ac:dyDescent="0.25">
      <c r="A103" s="16" t="s">
        <v>255</v>
      </c>
      <c r="B103" s="128" t="s">
        <v>245</v>
      </c>
      <c r="C103" s="166" t="s">
        <v>932</v>
      </c>
      <c r="D103" s="167" t="s">
        <v>74</v>
      </c>
      <c r="E103" s="165">
        <v>19729</v>
      </c>
      <c r="F103" s="34">
        <v>0</v>
      </c>
      <c r="G103" s="186">
        <f t="shared" si="0"/>
        <v>0</v>
      </c>
      <c r="H103" s="336"/>
      <c r="I103" s="189"/>
    </row>
    <row r="104" spans="1:11" s="25" customFormat="1" ht="30" customHeight="1" x14ac:dyDescent="0.25">
      <c r="A104" s="16" t="s">
        <v>255</v>
      </c>
      <c r="B104" s="128" t="s">
        <v>246</v>
      </c>
      <c r="C104" s="164" t="s">
        <v>247</v>
      </c>
      <c r="D104" s="130" t="s">
        <v>74</v>
      </c>
      <c r="E104" s="165">
        <v>19672</v>
      </c>
      <c r="F104" s="34">
        <v>0</v>
      </c>
      <c r="G104" s="186">
        <f t="shared" si="0"/>
        <v>0</v>
      </c>
      <c r="H104" s="336"/>
      <c r="I104" s="189"/>
    </row>
    <row r="105" spans="1:11" s="25" customFormat="1" ht="30" customHeight="1" x14ac:dyDescent="0.25">
      <c r="A105" s="16" t="s">
        <v>255</v>
      </c>
      <c r="B105" s="128" t="s">
        <v>248</v>
      </c>
      <c r="C105" s="166" t="s">
        <v>933</v>
      </c>
      <c r="D105" s="130" t="s">
        <v>74</v>
      </c>
      <c r="E105" s="165">
        <v>19615</v>
      </c>
      <c r="F105" s="34">
        <v>0</v>
      </c>
      <c r="G105" s="186">
        <f t="shared" si="0"/>
        <v>0</v>
      </c>
      <c r="H105" s="336"/>
      <c r="I105" s="189"/>
    </row>
    <row r="106" spans="1:11" s="25" customFormat="1" ht="30" customHeight="1" x14ac:dyDescent="0.25">
      <c r="A106" s="16" t="s">
        <v>255</v>
      </c>
      <c r="B106" s="128" t="s">
        <v>249</v>
      </c>
      <c r="C106" s="164" t="s">
        <v>250</v>
      </c>
      <c r="D106" s="130" t="s">
        <v>74</v>
      </c>
      <c r="E106" s="165">
        <v>19587</v>
      </c>
      <c r="F106" s="34">
        <v>0</v>
      </c>
      <c r="G106" s="186">
        <f t="shared" si="0"/>
        <v>0</v>
      </c>
      <c r="H106" s="336"/>
      <c r="I106" s="189"/>
    </row>
    <row r="107" spans="1:11" s="25" customFormat="1" ht="30" customHeight="1" thickBot="1" x14ac:dyDescent="0.3">
      <c r="A107" s="16" t="s">
        <v>255</v>
      </c>
      <c r="B107" s="128" t="s">
        <v>251</v>
      </c>
      <c r="C107" s="152" t="s">
        <v>252</v>
      </c>
      <c r="D107" s="130" t="s">
        <v>74</v>
      </c>
      <c r="E107" s="165">
        <v>19530</v>
      </c>
      <c r="F107" s="34">
        <v>0</v>
      </c>
      <c r="G107" s="186">
        <f t="shared" si="0"/>
        <v>0</v>
      </c>
      <c r="H107" s="336"/>
      <c r="I107" s="189"/>
    </row>
    <row r="108" spans="1:11" s="25" customFormat="1" ht="30" customHeight="1" thickBot="1" x14ac:dyDescent="0.3">
      <c r="A108" s="135" t="s">
        <v>255</v>
      </c>
      <c r="B108" s="161" t="s">
        <v>253</v>
      </c>
      <c r="C108" s="170" t="s">
        <v>254</v>
      </c>
      <c r="D108" s="162" t="s">
        <v>133</v>
      </c>
      <c r="E108" s="138">
        <v>2970</v>
      </c>
      <c r="F108" s="33">
        <v>0</v>
      </c>
      <c r="G108" s="197">
        <f t="shared" si="0"/>
        <v>0</v>
      </c>
      <c r="H108" s="192" t="s">
        <v>258</v>
      </c>
      <c r="I108" s="193">
        <f>ROUND(SUM(G91:G108),2)</f>
        <v>1290942.47</v>
      </c>
    </row>
    <row r="109" spans="1:11" s="25" customFormat="1" ht="30" customHeight="1" x14ac:dyDescent="0.25">
      <c r="A109" s="14" t="s">
        <v>259</v>
      </c>
      <c r="B109" s="124" t="s">
        <v>260</v>
      </c>
      <c r="C109" s="163" t="s">
        <v>261</v>
      </c>
      <c r="D109" s="140" t="s">
        <v>133</v>
      </c>
      <c r="E109" s="127">
        <v>137</v>
      </c>
      <c r="F109" s="31">
        <v>19</v>
      </c>
      <c r="G109" s="185">
        <f t="shared" si="0"/>
        <v>2603</v>
      </c>
      <c r="H109" s="337" t="s">
        <v>240</v>
      </c>
      <c r="I109" s="43"/>
    </row>
    <row r="110" spans="1:11" s="25" customFormat="1" ht="30" customHeight="1" x14ac:dyDescent="0.25">
      <c r="A110" s="16" t="s">
        <v>259</v>
      </c>
      <c r="B110" s="128" t="s">
        <v>262</v>
      </c>
      <c r="C110" s="164" t="s">
        <v>242</v>
      </c>
      <c r="D110" s="130" t="s">
        <v>74</v>
      </c>
      <c r="E110" s="131">
        <v>120</v>
      </c>
      <c r="F110" s="32">
        <v>15.41</v>
      </c>
      <c r="G110" s="186">
        <f t="shared" si="0"/>
        <v>1849.2</v>
      </c>
      <c r="H110" s="336"/>
      <c r="I110" s="43"/>
      <c r="K110" s="36"/>
    </row>
    <row r="111" spans="1:11" s="25" customFormat="1" ht="30" customHeight="1" thickBot="1" x14ac:dyDescent="0.3">
      <c r="A111" s="135" t="s">
        <v>259</v>
      </c>
      <c r="B111" s="136" t="s">
        <v>263</v>
      </c>
      <c r="C111" s="152" t="s">
        <v>264</v>
      </c>
      <c r="D111" s="137" t="s">
        <v>74</v>
      </c>
      <c r="E111" s="138">
        <v>98</v>
      </c>
      <c r="F111" s="33">
        <v>19.21</v>
      </c>
      <c r="G111" s="197">
        <f t="shared" si="0"/>
        <v>1882.58</v>
      </c>
      <c r="H111" s="336"/>
      <c r="I111" s="43"/>
    </row>
    <row r="112" spans="1:11" s="25" customFormat="1" ht="30" customHeight="1" x14ac:dyDescent="0.25">
      <c r="A112" s="14" t="s">
        <v>265</v>
      </c>
      <c r="B112" s="124" t="s">
        <v>260</v>
      </c>
      <c r="C112" s="163" t="s">
        <v>266</v>
      </c>
      <c r="D112" s="140" t="s">
        <v>133</v>
      </c>
      <c r="E112" s="127">
        <v>137</v>
      </c>
      <c r="F112" s="31">
        <v>0</v>
      </c>
      <c r="G112" s="185">
        <f t="shared" si="0"/>
        <v>0</v>
      </c>
      <c r="H112" s="336"/>
      <c r="I112" s="189"/>
    </row>
    <row r="113" spans="1:9" s="25" customFormat="1" ht="30" customHeight="1" thickBot="1" x14ac:dyDescent="0.3">
      <c r="A113" s="16" t="s">
        <v>265</v>
      </c>
      <c r="B113" s="128" t="s">
        <v>262</v>
      </c>
      <c r="C113" s="164" t="s">
        <v>242</v>
      </c>
      <c r="D113" s="130" t="s">
        <v>74</v>
      </c>
      <c r="E113" s="131">
        <v>120</v>
      </c>
      <c r="F113" s="32">
        <v>0</v>
      </c>
      <c r="G113" s="186">
        <f t="shared" si="0"/>
        <v>0</v>
      </c>
      <c r="H113" s="338"/>
      <c r="I113" s="189"/>
    </row>
    <row r="114" spans="1:9" s="25" customFormat="1" ht="30" customHeight="1" thickBot="1" x14ac:dyDescent="0.3">
      <c r="A114" s="135" t="s">
        <v>265</v>
      </c>
      <c r="B114" s="136" t="s">
        <v>263</v>
      </c>
      <c r="C114" s="152" t="s">
        <v>264</v>
      </c>
      <c r="D114" s="137" t="s">
        <v>74</v>
      </c>
      <c r="E114" s="138">
        <v>98</v>
      </c>
      <c r="F114" s="33">
        <v>0</v>
      </c>
      <c r="G114" s="197">
        <f t="shared" si="0"/>
        <v>0</v>
      </c>
      <c r="H114" s="196" t="s">
        <v>267</v>
      </c>
      <c r="I114" s="193">
        <f>ROUND(SUM(G109:G114),2)</f>
        <v>6334.78</v>
      </c>
    </row>
    <row r="115" spans="1:9" s="25" customFormat="1" ht="27.6" x14ac:dyDescent="0.25">
      <c r="A115" s="14" t="s">
        <v>268</v>
      </c>
      <c r="B115" s="124" t="s">
        <v>446</v>
      </c>
      <c r="C115" s="163" t="s">
        <v>270</v>
      </c>
      <c r="D115" s="148" t="s">
        <v>99</v>
      </c>
      <c r="E115" s="127">
        <v>340</v>
      </c>
      <c r="F115" s="32">
        <v>34.85</v>
      </c>
      <c r="G115" s="186">
        <f t="shared" si="0"/>
        <v>11849</v>
      </c>
      <c r="H115" s="194"/>
      <c r="I115" s="43"/>
    </row>
    <row r="116" spans="1:9" s="25" customFormat="1" ht="30" customHeight="1" x14ac:dyDescent="0.25">
      <c r="A116" s="16" t="s">
        <v>268</v>
      </c>
      <c r="B116" s="128" t="s">
        <v>447</v>
      </c>
      <c r="C116" s="164" t="s">
        <v>271</v>
      </c>
      <c r="D116" s="149" t="s">
        <v>99</v>
      </c>
      <c r="E116" s="131">
        <v>1350</v>
      </c>
      <c r="F116" s="32">
        <v>0.36</v>
      </c>
      <c r="G116" s="186">
        <f t="shared" ref="G116:G157" si="1">ROUND((E116*F116),2)</f>
        <v>486</v>
      </c>
      <c r="H116" s="188"/>
      <c r="I116" s="189"/>
    </row>
    <row r="117" spans="1:9" s="25" customFormat="1" ht="30" customHeight="1" x14ac:dyDescent="0.25">
      <c r="A117" s="16" t="s">
        <v>268</v>
      </c>
      <c r="B117" s="128" t="s">
        <v>449</v>
      </c>
      <c r="C117" s="164" t="s">
        <v>272</v>
      </c>
      <c r="D117" s="149" t="s">
        <v>99</v>
      </c>
      <c r="E117" s="131">
        <v>1350</v>
      </c>
      <c r="F117" s="32">
        <v>0.48</v>
      </c>
      <c r="G117" s="186">
        <f t="shared" si="1"/>
        <v>648</v>
      </c>
      <c r="H117" s="188"/>
      <c r="I117" s="189"/>
    </row>
    <row r="118" spans="1:9" s="25" customFormat="1" ht="27.6" x14ac:dyDescent="0.25">
      <c r="A118" s="16" t="s">
        <v>268</v>
      </c>
      <c r="B118" s="128" t="s">
        <v>451</v>
      </c>
      <c r="C118" s="164" t="s">
        <v>273</v>
      </c>
      <c r="D118" s="149" t="s">
        <v>99</v>
      </c>
      <c r="E118" s="131">
        <v>1350</v>
      </c>
      <c r="F118" s="32">
        <v>0.54</v>
      </c>
      <c r="G118" s="186">
        <f t="shared" si="1"/>
        <v>729</v>
      </c>
      <c r="H118" s="188"/>
      <c r="I118" s="189"/>
    </row>
    <row r="119" spans="1:9" s="25" customFormat="1" ht="27.6" x14ac:dyDescent="0.25">
      <c r="A119" s="16" t="s">
        <v>268</v>
      </c>
      <c r="B119" s="128" t="s">
        <v>452</v>
      </c>
      <c r="C119" s="164" t="s">
        <v>274</v>
      </c>
      <c r="D119" s="149" t="s">
        <v>99</v>
      </c>
      <c r="E119" s="131">
        <v>1350</v>
      </c>
      <c r="F119" s="32">
        <v>0.66</v>
      </c>
      <c r="G119" s="186">
        <f t="shared" si="1"/>
        <v>891</v>
      </c>
      <c r="H119" s="188"/>
      <c r="I119" s="189"/>
    </row>
    <row r="120" spans="1:9" s="25" customFormat="1" ht="27.6" x14ac:dyDescent="0.25">
      <c r="A120" s="16" t="s">
        <v>268</v>
      </c>
      <c r="B120" s="128" t="s">
        <v>572</v>
      </c>
      <c r="C120" s="164" t="s">
        <v>275</v>
      </c>
      <c r="D120" s="149" t="s">
        <v>99</v>
      </c>
      <c r="E120" s="131">
        <v>340</v>
      </c>
      <c r="F120" s="32">
        <v>2.66</v>
      </c>
      <c r="G120" s="186">
        <f t="shared" si="1"/>
        <v>904.4</v>
      </c>
      <c r="H120" s="188"/>
      <c r="I120" s="189"/>
    </row>
    <row r="121" spans="1:9" s="25" customFormat="1" ht="27.6" x14ac:dyDescent="0.25">
      <c r="A121" s="16" t="s">
        <v>268</v>
      </c>
      <c r="B121" s="128" t="s">
        <v>573</v>
      </c>
      <c r="C121" s="164" t="s">
        <v>276</v>
      </c>
      <c r="D121" s="149" t="s">
        <v>99</v>
      </c>
      <c r="E121" s="131">
        <v>340</v>
      </c>
      <c r="F121" s="32">
        <v>0.25</v>
      </c>
      <c r="G121" s="186">
        <f t="shared" si="1"/>
        <v>85</v>
      </c>
      <c r="H121" s="188"/>
      <c r="I121" s="189"/>
    </row>
    <row r="122" spans="1:9" s="25" customFormat="1" ht="27.6" x14ac:dyDescent="0.25">
      <c r="A122" s="16" t="s">
        <v>268</v>
      </c>
      <c r="B122" s="128" t="s">
        <v>269</v>
      </c>
      <c r="C122" s="164" t="s">
        <v>277</v>
      </c>
      <c r="D122" s="130" t="s">
        <v>74</v>
      </c>
      <c r="E122" s="131">
        <v>4440</v>
      </c>
      <c r="F122" s="32">
        <v>5.03</v>
      </c>
      <c r="G122" s="186">
        <f t="shared" si="1"/>
        <v>22333.200000000001</v>
      </c>
      <c r="H122" s="188"/>
      <c r="I122" s="189"/>
    </row>
    <row r="123" spans="1:9" s="25" customFormat="1" ht="28.2" thickBot="1" x14ac:dyDescent="0.3">
      <c r="A123" s="16" t="s">
        <v>268</v>
      </c>
      <c r="B123" s="128" t="s">
        <v>909</v>
      </c>
      <c r="C123" s="164" t="s">
        <v>278</v>
      </c>
      <c r="D123" s="130" t="s">
        <v>74</v>
      </c>
      <c r="E123" s="131">
        <v>4814</v>
      </c>
      <c r="F123" s="32">
        <v>2.15</v>
      </c>
      <c r="G123" s="186">
        <f t="shared" si="1"/>
        <v>10350.1</v>
      </c>
      <c r="H123" s="188"/>
      <c r="I123" s="189"/>
    </row>
    <row r="124" spans="1:9" s="25" customFormat="1" ht="28.2" thickBot="1" x14ac:dyDescent="0.3">
      <c r="A124" s="135" t="s">
        <v>268</v>
      </c>
      <c r="B124" s="128" t="s">
        <v>910</v>
      </c>
      <c r="C124" s="152" t="s">
        <v>279</v>
      </c>
      <c r="D124" s="137" t="s">
        <v>74</v>
      </c>
      <c r="E124" s="138">
        <v>22</v>
      </c>
      <c r="F124" s="33">
        <v>2.78</v>
      </c>
      <c r="G124" s="197">
        <f t="shared" si="1"/>
        <v>61.16</v>
      </c>
      <c r="H124" s="192" t="s">
        <v>280</v>
      </c>
      <c r="I124" s="193">
        <f>ROUND(SUM(G115:G124),2)</f>
        <v>48336.86</v>
      </c>
    </row>
    <row r="125" spans="1:9" s="25" customFormat="1" ht="41.4" x14ac:dyDescent="0.25">
      <c r="A125" s="14" t="s">
        <v>281</v>
      </c>
      <c r="B125" s="124" t="s">
        <v>282</v>
      </c>
      <c r="C125" s="163" t="s">
        <v>283</v>
      </c>
      <c r="D125" s="148" t="s">
        <v>99</v>
      </c>
      <c r="E125" s="127">
        <v>1030</v>
      </c>
      <c r="F125" s="31">
        <v>39.74</v>
      </c>
      <c r="G125" s="185">
        <f t="shared" si="1"/>
        <v>40932.199999999997</v>
      </c>
      <c r="H125" s="188"/>
      <c r="I125" s="189"/>
    </row>
    <row r="126" spans="1:9" s="25" customFormat="1" ht="41.4" x14ac:dyDescent="0.25">
      <c r="A126" s="16" t="s">
        <v>281</v>
      </c>
      <c r="B126" s="128" t="s">
        <v>284</v>
      </c>
      <c r="C126" s="164" t="s">
        <v>285</v>
      </c>
      <c r="D126" s="149" t="s">
        <v>99</v>
      </c>
      <c r="E126" s="131">
        <v>92</v>
      </c>
      <c r="F126" s="32">
        <v>60.85</v>
      </c>
      <c r="G126" s="186">
        <f t="shared" si="1"/>
        <v>5598.2</v>
      </c>
      <c r="H126" s="188"/>
      <c r="I126" s="189"/>
    </row>
    <row r="127" spans="1:9" s="25" customFormat="1" ht="42" thickBot="1" x14ac:dyDescent="0.3">
      <c r="A127" s="16" t="s">
        <v>281</v>
      </c>
      <c r="B127" s="128" t="s">
        <v>286</v>
      </c>
      <c r="C127" s="166" t="s">
        <v>939</v>
      </c>
      <c r="D127" s="149" t="s">
        <v>99</v>
      </c>
      <c r="E127" s="131">
        <v>1480</v>
      </c>
      <c r="F127" s="32">
        <v>111.9</v>
      </c>
      <c r="G127" s="186">
        <f t="shared" si="1"/>
        <v>165612</v>
      </c>
      <c r="H127" s="188"/>
      <c r="I127" s="189"/>
    </row>
    <row r="128" spans="1:9" s="25" customFormat="1" ht="42" thickBot="1" x14ac:dyDescent="0.3">
      <c r="A128" s="135" t="s">
        <v>281</v>
      </c>
      <c r="B128" s="136" t="s">
        <v>287</v>
      </c>
      <c r="C128" s="300" t="s">
        <v>940</v>
      </c>
      <c r="D128" s="171" t="s">
        <v>99</v>
      </c>
      <c r="E128" s="138">
        <v>12</v>
      </c>
      <c r="F128" s="32">
        <v>197.09</v>
      </c>
      <c r="G128" s="186">
        <f t="shared" si="1"/>
        <v>2365.08</v>
      </c>
      <c r="H128" s="192" t="s">
        <v>288</v>
      </c>
      <c r="I128" s="193">
        <f>ROUND(SUM(G125:G128),2)</f>
        <v>214507.48</v>
      </c>
    </row>
    <row r="129" spans="1:9" s="25" customFormat="1" ht="41.4" x14ac:dyDescent="0.25">
      <c r="A129" s="14" t="s">
        <v>289</v>
      </c>
      <c r="B129" s="124" t="s">
        <v>290</v>
      </c>
      <c r="C129" s="172" t="s">
        <v>291</v>
      </c>
      <c r="D129" s="148" t="s">
        <v>99</v>
      </c>
      <c r="E129" s="127">
        <v>2495</v>
      </c>
      <c r="F129" s="31">
        <v>27.14</v>
      </c>
      <c r="G129" s="185">
        <f t="shared" si="1"/>
        <v>67714.3</v>
      </c>
      <c r="H129" s="188"/>
      <c r="I129" s="189"/>
    </row>
    <row r="130" spans="1:9" s="25" customFormat="1" ht="31.8" x14ac:dyDescent="0.25">
      <c r="A130" s="16" t="s">
        <v>289</v>
      </c>
      <c r="B130" s="128" t="s">
        <v>292</v>
      </c>
      <c r="C130" s="166" t="s">
        <v>911</v>
      </c>
      <c r="D130" s="301" t="s">
        <v>66</v>
      </c>
      <c r="E130" s="302">
        <v>2</v>
      </c>
      <c r="F130" s="32">
        <v>7311.86</v>
      </c>
      <c r="G130" s="186">
        <f t="shared" si="1"/>
        <v>14623.72</v>
      </c>
      <c r="H130" s="188"/>
      <c r="I130" s="189"/>
    </row>
    <row r="131" spans="1:9" s="25" customFormat="1" ht="31.8" x14ac:dyDescent="0.25">
      <c r="A131" s="16" t="s">
        <v>289</v>
      </c>
      <c r="B131" s="128" t="s">
        <v>293</v>
      </c>
      <c r="C131" s="166" t="s">
        <v>912</v>
      </c>
      <c r="D131" s="301" t="s">
        <v>66</v>
      </c>
      <c r="E131" s="302">
        <v>2</v>
      </c>
      <c r="F131" s="32">
        <v>9116.8799999999992</v>
      </c>
      <c r="G131" s="186">
        <f t="shared" si="1"/>
        <v>18233.759999999998</v>
      </c>
      <c r="H131" s="188"/>
      <c r="I131" s="189"/>
    </row>
    <row r="132" spans="1:9" s="25" customFormat="1" ht="31.8" x14ac:dyDescent="0.25">
      <c r="A132" s="16" t="s">
        <v>289</v>
      </c>
      <c r="B132" s="128" t="s">
        <v>294</v>
      </c>
      <c r="C132" s="166" t="s">
        <v>913</v>
      </c>
      <c r="D132" s="301" t="s">
        <v>66</v>
      </c>
      <c r="E132" s="302">
        <v>4</v>
      </c>
      <c r="F132" s="32">
        <v>6697.8</v>
      </c>
      <c r="G132" s="186">
        <f t="shared" si="1"/>
        <v>26791.200000000001</v>
      </c>
      <c r="H132" s="188"/>
      <c r="I132" s="189"/>
    </row>
    <row r="133" spans="1:9" s="25" customFormat="1" x14ac:dyDescent="0.25">
      <c r="A133" s="16" t="s">
        <v>289</v>
      </c>
      <c r="B133" s="128" t="s">
        <v>295</v>
      </c>
      <c r="C133" s="164" t="s">
        <v>296</v>
      </c>
      <c r="D133" s="149" t="s">
        <v>66</v>
      </c>
      <c r="E133" s="131">
        <v>8</v>
      </c>
      <c r="F133" s="32">
        <v>1805.96</v>
      </c>
      <c r="G133" s="186">
        <f t="shared" si="1"/>
        <v>14447.68</v>
      </c>
      <c r="H133" s="188"/>
      <c r="I133" s="189"/>
    </row>
    <row r="134" spans="1:9" s="25" customFormat="1" ht="14.4" thickBot="1" x14ac:dyDescent="0.3">
      <c r="A134" s="16" t="s">
        <v>289</v>
      </c>
      <c r="B134" s="128" t="s">
        <v>297</v>
      </c>
      <c r="C134" s="164" t="s">
        <v>298</v>
      </c>
      <c r="D134" s="173" t="s">
        <v>99</v>
      </c>
      <c r="E134" s="145">
        <v>30</v>
      </c>
      <c r="F134" s="37">
        <v>39.74</v>
      </c>
      <c r="G134" s="186">
        <f t="shared" si="1"/>
        <v>1192.2</v>
      </c>
      <c r="H134" s="188"/>
      <c r="I134" s="189"/>
    </row>
    <row r="135" spans="1:9" s="25" customFormat="1" ht="28.2" thickBot="1" x14ac:dyDescent="0.3">
      <c r="A135" s="135" t="s">
        <v>289</v>
      </c>
      <c r="B135" s="136" t="s">
        <v>299</v>
      </c>
      <c r="C135" s="152" t="s">
        <v>300</v>
      </c>
      <c r="D135" s="171" t="s">
        <v>66</v>
      </c>
      <c r="E135" s="138">
        <v>12</v>
      </c>
      <c r="F135" s="37">
        <v>71.09</v>
      </c>
      <c r="G135" s="195">
        <f t="shared" si="1"/>
        <v>853.08</v>
      </c>
      <c r="H135" s="192" t="s">
        <v>301</v>
      </c>
      <c r="I135" s="193">
        <f>ROUND(SUM(G129:G135),2)</f>
        <v>143855.94</v>
      </c>
    </row>
    <row r="136" spans="1:9" s="25" customFormat="1" ht="30" customHeight="1" x14ac:dyDescent="0.25">
      <c r="A136" s="14" t="s">
        <v>302</v>
      </c>
      <c r="B136" s="124" t="s">
        <v>303</v>
      </c>
      <c r="C136" s="163" t="s">
        <v>304</v>
      </c>
      <c r="D136" s="148" t="s">
        <v>66</v>
      </c>
      <c r="E136" s="127">
        <v>60</v>
      </c>
      <c r="F136" s="31">
        <v>22.4</v>
      </c>
      <c r="G136" s="185">
        <f t="shared" si="1"/>
        <v>1344</v>
      </c>
      <c r="H136" s="194"/>
      <c r="I136" s="43"/>
    </row>
    <row r="137" spans="1:9" s="25" customFormat="1" ht="30" customHeight="1" x14ac:dyDescent="0.25">
      <c r="A137" s="16" t="s">
        <v>302</v>
      </c>
      <c r="B137" s="128" t="s">
        <v>305</v>
      </c>
      <c r="C137" s="164" t="s">
        <v>306</v>
      </c>
      <c r="D137" s="149" t="s">
        <v>66</v>
      </c>
      <c r="E137" s="131">
        <v>23</v>
      </c>
      <c r="F137" s="32">
        <v>29.72</v>
      </c>
      <c r="G137" s="186">
        <f t="shared" si="1"/>
        <v>683.56</v>
      </c>
      <c r="H137" s="194"/>
      <c r="I137" s="43"/>
    </row>
    <row r="138" spans="1:9" s="25" customFormat="1" ht="30" customHeight="1" x14ac:dyDescent="0.25">
      <c r="A138" s="16" t="s">
        <v>302</v>
      </c>
      <c r="B138" s="128" t="s">
        <v>307</v>
      </c>
      <c r="C138" s="164" t="s">
        <v>308</v>
      </c>
      <c r="D138" s="149" t="s">
        <v>66</v>
      </c>
      <c r="E138" s="131">
        <v>18</v>
      </c>
      <c r="F138" s="32">
        <v>58.6</v>
      </c>
      <c r="G138" s="186">
        <f t="shared" si="1"/>
        <v>1054.8</v>
      </c>
      <c r="H138" s="194"/>
      <c r="I138" s="43"/>
    </row>
    <row r="139" spans="1:9" s="25" customFormat="1" ht="30" customHeight="1" x14ac:dyDescent="0.25">
      <c r="A139" s="16" t="s">
        <v>302</v>
      </c>
      <c r="B139" s="128" t="s">
        <v>309</v>
      </c>
      <c r="C139" s="164" t="s">
        <v>310</v>
      </c>
      <c r="D139" s="149" t="s">
        <v>99</v>
      </c>
      <c r="E139" s="131">
        <v>72</v>
      </c>
      <c r="F139" s="32">
        <v>21</v>
      </c>
      <c r="G139" s="186">
        <f t="shared" si="1"/>
        <v>1512</v>
      </c>
      <c r="H139" s="194"/>
      <c r="I139" s="43"/>
    </row>
    <row r="140" spans="1:9" s="25" customFormat="1" ht="30" customHeight="1" x14ac:dyDescent="0.25">
      <c r="A140" s="16" t="s">
        <v>302</v>
      </c>
      <c r="B140" s="128" t="s">
        <v>311</v>
      </c>
      <c r="C140" s="164" t="s">
        <v>312</v>
      </c>
      <c r="D140" s="149" t="s">
        <v>66</v>
      </c>
      <c r="E140" s="131">
        <v>17</v>
      </c>
      <c r="F140" s="32">
        <v>29.19</v>
      </c>
      <c r="G140" s="186">
        <f t="shared" si="1"/>
        <v>496.23</v>
      </c>
      <c r="H140" s="194"/>
      <c r="I140" s="43"/>
    </row>
    <row r="141" spans="1:9" s="25" customFormat="1" ht="30" customHeight="1" thickBot="1" x14ac:dyDescent="0.3">
      <c r="A141" s="16" t="s">
        <v>302</v>
      </c>
      <c r="B141" s="128" t="s">
        <v>313</v>
      </c>
      <c r="C141" s="164" t="s">
        <v>314</v>
      </c>
      <c r="D141" s="149" t="s">
        <v>66</v>
      </c>
      <c r="E141" s="131">
        <v>1</v>
      </c>
      <c r="F141" s="32">
        <v>1399.48</v>
      </c>
      <c r="G141" s="186">
        <f t="shared" si="1"/>
        <v>1399.48</v>
      </c>
      <c r="H141" s="194"/>
      <c r="I141" s="43"/>
    </row>
    <row r="142" spans="1:9" s="25" customFormat="1" ht="30" customHeight="1" thickBot="1" x14ac:dyDescent="0.3">
      <c r="A142" s="135" t="s">
        <v>302</v>
      </c>
      <c r="B142" s="136" t="s">
        <v>315</v>
      </c>
      <c r="C142" s="152" t="s">
        <v>316</v>
      </c>
      <c r="D142" s="171" t="s">
        <v>74</v>
      </c>
      <c r="E142" s="138">
        <v>12</v>
      </c>
      <c r="F142" s="33">
        <v>117.18</v>
      </c>
      <c r="G142" s="197">
        <f t="shared" si="1"/>
        <v>1406.16</v>
      </c>
      <c r="H142" s="196" t="s">
        <v>317</v>
      </c>
      <c r="I142" s="193">
        <f>ROUND(SUM(G136:G142),2)</f>
        <v>7896.23</v>
      </c>
    </row>
    <row r="143" spans="1:9" s="25" customFormat="1" ht="41.4" x14ac:dyDescent="0.25">
      <c r="A143" s="174" t="s">
        <v>318</v>
      </c>
      <c r="B143" s="175" t="s">
        <v>319</v>
      </c>
      <c r="C143" s="176" t="s">
        <v>320</v>
      </c>
      <c r="D143" s="177" t="s">
        <v>99</v>
      </c>
      <c r="E143" s="178">
        <v>100</v>
      </c>
      <c r="F143" s="38">
        <v>2.19</v>
      </c>
      <c r="G143" s="199">
        <f t="shared" si="1"/>
        <v>219</v>
      </c>
      <c r="H143" s="43"/>
      <c r="I143" s="43"/>
    </row>
    <row r="144" spans="1:9" s="25" customFormat="1" ht="41.4" x14ac:dyDescent="0.25">
      <c r="A144" s="16" t="s">
        <v>318</v>
      </c>
      <c r="B144" s="157" t="s">
        <v>321</v>
      </c>
      <c r="C144" s="164" t="s">
        <v>322</v>
      </c>
      <c r="D144" s="158" t="s">
        <v>99</v>
      </c>
      <c r="E144" s="131">
        <v>5950</v>
      </c>
      <c r="F144" s="32">
        <v>3.11</v>
      </c>
      <c r="G144" s="186">
        <f t="shared" si="1"/>
        <v>18504.5</v>
      </c>
      <c r="H144" s="188"/>
      <c r="I144" s="189"/>
    </row>
    <row r="145" spans="1:9" s="25" customFormat="1" ht="41.4" x14ac:dyDescent="0.25">
      <c r="A145" s="16" t="s">
        <v>318</v>
      </c>
      <c r="B145" s="157" t="s">
        <v>323</v>
      </c>
      <c r="C145" s="164" t="s">
        <v>324</v>
      </c>
      <c r="D145" s="158" t="s">
        <v>99</v>
      </c>
      <c r="E145" s="131">
        <v>1700</v>
      </c>
      <c r="F145" s="32">
        <v>0.55000000000000004</v>
      </c>
      <c r="G145" s="186">
        <f t="shared" si="1"/>
        <v>935</v>
      </c>
      <c r="H145" s="188"/>
      <c r="I145" s="189"/>
    </row>
    <row r="146" spans="1:9" s="25" customFormat="1" ht="41.4" x14ac:dyDescent="0.25">
      <c r="A146" s="16" t="s">
        <v>318</v>
      </c>
      <c r="B146" s="157" t="s">
        <v>325</v>
      </c>
      <c r="C146" s="164" t="s">
        <v>326</v>
      </c>
      <c r="D146" s="158" t="s">
        <v>99</v>
      </c>
      <c r="E146" s="131">
        <v>48</v>
      </c>
      <c r="F146" s="32">
        <v>1.1000000000000001</v>
      </c>
      <c r="G146" s="186">
        <f t="shared" si="1"/>
        <v>52.8</v>
      </c>
      <c r="H146" s="188"/>
      <c r="I146" s="189"/>
    </row>
    <row r="147" spans="1:9" s="25" customFormat="1" ht="41.4" x14ac:dyDescent="0.25">
      <c r="A147" s="16" t="s">
        <v>318</v>
      </c>
      <c r="B147" s="157" t="s">
        <v>327</v>
      </c>
      <c r="C147" s="164" t="s">
        <v>328</v>
      </c>
      <c r="D147" s="158" t="s">
        <v>99</v>
      </c>
      <c r="E147" s="131">
        <v>210</v>
      </c>
      <c r="F147" s="32">
        <v>1.1399999999999999</v>
      </c>
      <c r="G147" s="186">
        <f t="shared" si="1"/>
        <v>239.4</v>
      </c>
      <c r="H147" s="188"/>
      <c r="I147" s="189"/>
    </row>
    <row r="148" spans="1:9" s="25" customFormat="1" ht="41.4" x14ac:dyDescent="0.25">
      <c r="A148" s="16" t="s">
        <v>318</v>
      </c>
      <c r="B148" s="157" t="s">
        <v>329</v>
      </c>
      <c r="C148" s="164" t="s">
        <v>330</v>
      </c>
      <c r="D148" s="173" t="s">
        <v>74</v>
      </c>
      <c r="E148" s="131">
        <v>3</v>
      </c>
      <c r="F148" s="32">
        <v>26.93</v>
      </c>
      <c r="G148" s="186">
        <f t="shared" si="1"/>
        <v>80.790000000000006</v>
      </c>
      <c r="H148" s="188"/>
      <c r="I148" s="189"/>
    </row>
    <row r="149" spans="1:9" s="25" customFormat="1" ht="42" thickBot="1" x14ac:dyDescent="0.3">
      <c r="A149" s="16" t="s">
        <v>318</v>
      </c>
      <c r="B149" s="157" t="s">
        <v>331</v>
      </c>
      <c r="C149" s="164" t="s">
        <v>332</v>
      </c>
      <c r="D149" s="158" t="s">
        <v>74</v>
      </c>
      <c r="E149" s="131">
        <v>52</v>
      </c>
      <c r="F149" s="32">
        <v>26.93</v>
      </c>
      <c r="G149" s="186">
        <f t="shared" si="1"/>
        <v>1400.36</v>
      </c>
      <c r="H149" s="188"/>
      <c r="I149" s="189"/>
    </row>
    <row r="150" spans="1:9" s="25" customFormat="1" ht="42" thickBot="1" x14ac:dyDescent="0.3">
      <c r="A150" s="135" t="s">
        <v>318</v>
      </c>
      <c r="B150" s="161" t="s">
        <v>333</v>
      </c>
      <c r="C150" s="152" t="s">
        <v>334</v>
      </c>
      <c r="D150" s="179" t="s">
        <v>74</v>
      </c>
      <c r="E150" s="138">
        <v>6</v>
      </c>
      <c r="F150" s="33">
        <v>26.93</v>
      </c>
      <c r="G150" s="197">
        <f t="shared" si="1"/>
        <v>161.58000000000001</v>
      </c>
      <c r="H150" s="196" t="s">
        <v>335</v>
      </c>
      <c r="I150" s="193">
        <f>ROUND(SUM(G143:G150),2)</f>
        <v>21593.43</v>
      </c>
    </row>
    <row r="151" spans="1:9" s="25" customFormat="1" ht="16.8" x14ac:dyDescent="0.25">
      <c r="A151" s="16" t="s">
        <v>336</v>
      </c>
      <c r="B151" s="157" t="s">
        <v>337</v>
      </c>
      <c r="C151" s="164" t="s">
        <v>338</v>
      </c>
      <c r="D151" s="160" t="s">
        <v>339</v>
      </c>
      <c r="E151" s="131">
        <v>12</v>
      </c>
      <c r="F151" s="32">
        <v>124.35</v>
      </c>
      <c r="G151" s="186">
        <f t="shared" si="1"/>
        <v>1492.2</v>
      </c>
      <c r="H151" s="188"/>
      <c r="I151" s="189"/>
    </row>
    <row r="152" spans="1:9" s="25" customFormat="1" x14ac:dyDescent="0.25">
      <c r="A152" s="16" t="s">
        <v>336</v>
      </c>
      <c r="B152" s="157" t="s">
        <v>340</v>
      </c>
      <c r="C152" s="164" t="s">
        <v>341</v>
      </c>
      <c r="D152" s="130" t="s">
        <v>74</v>
      </c>
      <c r="E152" s="131">
        <v>150</v>
      </c>
      <c r="F152" s="32">
        <v>15.41</v>
      </c>
      <c r="G152" s="186">
        <f t="shared" si="1"/>
        <v>2311.5</v>
      </c>
      <c r="H152" s="188"/>
      <c r="I152" s="189"/>
    </row>
    <row r="153" spans="1:9" s="25" customFormat="1" ht="16.8" x14ac:dyDescent="0.25">
      <c r="A153" s="16" t="s">
        <v>336</v>
      </c>
      <c r="B153" s="157" t="s">
        <v>342</v>
      </c>
      <c r="C153" s="164" t="s">
        <v>343</v>
      </c>
      <c r="D153" s="160" t="s">
        <v>339</v>
      </c>
      <c r="E153" s="131">
        <v>300</v>
      </c>
      <c r="F153" s="32">
        <v>19</v>
      </c>
      <c r="G153" s="186">
        <f t="shared" si="1"/>
        <v>5700</v>
      </c>
      <c r="H153" s="188"/>
      <c r="I153" s="189"/>
    </row>
    <row r="154" spans="1:9" s="25" customFormat="1" x14ac:dyDescent="0.25">
      <c r="A154" s="16" t="s">
        <v>336</v>
      </c>
      <c r="B154" s="157" t="s">
        <v>344</v>
      </c>
      <c r="C154" s="164" t="s">
        <v>345</v>
      </c>
      <c r="D154" s="130" t="s">
        <v>74</v>
      </c>
      <c r="E154" s="131">
        <v>215</v>
      </c>
      <c r="F154" s="32">
        <v>5.03</v>
      </c>
      <c r="G154" s="186">
        <f t="shared" si="1"/>
        <v>1081.45</v>
      </c>
      <c r="H154" s="188"/>
      <c r="I154" s="189"/>
    </row>
    <row r="155" spans="1:9" s="25" customFormat="1" x14ac:dyDescent="0.25">
      <c r="A155" s="16" t="s">
        <v>336</v>
      </c>
      <c r="B155" s="157" t="s">
        <v>346</v>
      </c>
      <c r="C155" s="164" t="s">
        <v>347</v>
      </c>
      <c r="D155" s="130" t="s">
        <v>74</v>
      </c>
      <c r="E155" s="131">
        <v>215</v>
      </c>
      <c r="F155" s="32">
        <v>2.15</v>
      </c>
      <c r="G155" s="186">
        <f t="shared" si="1"/>
        <v>462.25</v>
      </c>
      <c r="H155" s="188"/>
      <c r="I155" s="189"/>
    </row>
    <row r="156" spans="1:9" s="25" customFormat="1" ht="14.4" thickBot="1" x14ac:dyDescent="0.3">
      <c r="A156" s="16" t="s">
        <v>336</v>
      </c>
      <c r="B156" s="157" t="s">
        <v>348</v>
      </c>
      <c r="C156" s="303" t="s">
        <v>349</v>
      </c>
      <c r="D156" s="158" t="s">
        <v>99</v>
      </c>
      <c r="E156" s="145">
        <v>160</v>
      </c>
      <c r="F156" s="37">
        <v>43.57</v>
      </c>
      <c r="G156" s="186">
        <f t="shared" si="1"/>
        <v>6971.2</v>
      </c>
      <c r="H156" s="188"/>
      <c r="I156" s="189"/>
    </row>
    <row r="157" spans="1:9" s="25" customFormat="1" ht="63.75" customHeight="1" thickBot="1" x14ac:dyDescent="0.3">
      <c r="A157" s="180" t="s">
        <v>336</v>
      </c>
      <c r="B157" s="181" t="s">
        <v>350</v>
      </c>
      <c r="C157" s="182" t="s">
        <v>351</v>
      </c>
      <c r="D157" s="183" t="s">
        <v>76</v>
      </c>
      <c r="E157" s="184">
        <v>1</v>
      </c>
      <c r="F157" s="39">
        <v>1906.38</v>
      </c>
      <c r="G157" s="197">
        <f t="shared" si="1"/>
        <v>1906.38</v>
      </c>
      <c r="H157" s="196" t="s">
        <v>352</v>
      </c>
      <c r="I157" s="193">
        <f>ROUND(SUM(G151:G157),2)</f>
        <v>19924.98</v>
      </c>
    </row>
    <row r="158" spans="1:9" ht="44.25" customHeight="1" thickBot="1" x14ac:dyDescent="0.3">
      <c r="A158" s="40"/>
      <c r="B158" s="40"/>
      <c r="C158" s="40"/>
      <c r="D158" s="41"/>
      <c r="E158" s="60"/>
      <c r="F158" s="290" t="s">
        <v>353</v>
      </c>
      <c r="G158" s="200">
        <f>SUM(G5:G157)</f>
        <v>2498442.2400000007</v>
      </c>
      <c r="H158" s="187"/>
      <c r="I158" s="189"/>
    </row>
    <row r="160" spans="1:9" x14ac:dyDescent="0.25">
      <c r="C160" s="25"/>
    </row>
  </sheetData>
  <sheetProtection algorithmName="SHA-512" hashValue="lAHPv1yGc5tH1OFVT0pw2Z2txxmF0TET6bGHW56tSLIkZ8YraKSGypPNl/c5TSIdBO1wTFrUYwK2NnpjRTTWgQ==" saltValue="jy3SGyoVucI12nx701jwng==" spinCount="100000" sheet="1" objects="1" scenarios="1"/>
  <mergeCells count="4">
    <mergeCell ref="A1:E1"/>
    <mergeCell ref="A3:E3"/>
    <mergeCell ref="H91:H107"/>
    <mergeCell ref="H109:H113"/>
  </mergeCells>
  <phoneticPr fontId="24" type="noConversion"/>
  <pageMargins left="0.7" right="0.33823529411764708" top="0.75" bottom="0.75" header="0.3" footer="0.3"/>
  <pageSetup paperSize="9" scale="60"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
  <sheetViews>
    <sheetView topLeftCell="A15" zoomScale="106" zoomScaleNormal="106" workbookViewId="0">
      <selection activeCell="G41" sqref="G41"/>
    </sheetView>
  </sheetViews>
  <sheetFormatPr defaultColWidth="9.109375" defaultRowHeight="13.8" x14ac:dyDescent="0.25"/>
  <cols>
    <col min="1" max="1" width="31.5546875" style="43" bestFit="1" customWidth="1"/>
    <col min="2" max="2" width="8.44140625" style="43" bestFit="1" customWidth="1"/>
    <col min="3" max="3" width="86.44140625" style="46" customWidth="1"/>
    <col min="4" max="4" width="9.109375" style="44"/>
    <col min="5" max="5" width="16.44140625" style="66" customWidth="1"/>
    <col min="6" max="6" width="21.5546875" style="45" customWidth="1"/>
    <col min="7" max="7" width="14.5546875" style="44"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9" t="s">
        <v>53</v>
      </c>
      <c r="B1" s="339"/>
      <c r="C1" s="339"/>
      <c r="D1" s="339"/>
      <c r="E1" s="339"/>
      <c r="F1" s="1"/>
      <c r="G1" s="1"/>
    </row>
    <row r="2" spans="1:9" ht="21.75" customHeight="1" thickBot="1" x14ac:dyDescent="0.3">
      <c r="A2" s="4"/>
      <c r="B2" s="4"/>
      <c r="C2" s="5"/>
      <c r="D2" s="4"/>
      <c r="E2" s="64"/>
      <c r="F2" s="4"/>
      <c r="G2" s="4"/>
    </row>
    <row r="3" spans="1:9" ht="21.75" customHeight="1" thickBot="1" x14ac:dyDescent="0.3">
      <c r="A3" s="340" t="s">
        <v>354</v>
      </c>
      <c r="B3" s="341"/>
      <c r="C3" s="341"/>
      <c r="D3" s="341"/>
      <c r="E3" s="342"/>
      <c r="F3" s="6"/>
      <c r="G3" s="7"/>
    </row>
    <row r="4" spans="1:9" ht="28.2" thickBot="1" x14ac:dyDescent="0.3">
      <c r="A4" s="108" t="s">
        <v>55</v>
      </c>
      <c r="B4" s="109" t="s">
        <v>56</v>
      </c>
      <c r="C4" s="110" t="s">
        <v>57</v>
      </c>
      <c r="D4" s="111" t="s">
        <v>58</v>
      </c>
      <c r="E4" s="112" t="s">
        <v>59</v>
      </c>
      <c r="F4" s="49" t="s">
        <v>60</v>
      </c>
      <c r="G4" s="13" t="s">
        <v>61</v>
      </c>
      <c r="H4" s="91"/>
      <c r="I4" s="44"/>
    </row>
    <row r="5" spans="1:9" x14ac:dyDescent="0.25">
      <c r="A5" s="14" t="s">
        <v>355</v>
      </c>
      <c r="B5" s="124" t="s">
        <v>5</v>
      </c>
      <c r="C5" s="125" t="s">
        <v>356</v>
      </c>
      <c r="D5" s="126" t="s">
        <v>86</v>
      </c>
      <c r="E5" s="201">
        <v>1767</v>
      </c>
      <c r="F5" s="106">
        <v>5.85</v>
      </c>
      <c r="G5" s="185">
        <f t="shared" ref="G5:G37" si="0">ROUND((E5*F5),2)</f>
        <v>10336.950000000001</v>
      </c>
      <c r="H5" s="91"/>
      <c r="I5" s="44"/>
    </row>
    <row r="6" spans="1:9" x14ac:dyDescent="0.25">
      <c r="A6" s="16" t="s">
        <v>355</v>
      </c>
      <c r="B6" s="157" t="s">
        <v>9</v>
      </c>
      <c r="C6" s="129" t="s">
        <v>357</v>
      </c>
      <c r="D6" s="160" t="s">
        <v>86</v>
      </c>
      <c r="E6" s="202">
        <v>1022</v>
      </c>
      <c r="F6" s="107">
        <v>4.3499999999999996</v>
      </c>
      <c r="G6" s="186">
        <f t="shared" si="0"/>
        <v>4445.7</v>
      </c>
      <c r="H6" s="91"/>
      <c r="I6" s="44"/>
    </row>
    <row r="7" spans="1:9" x14ac:dyDescent="0.25">
      <c r="A7" s="16" t="s">
        <v>355</v>
      </c>
      <c r="B7" s="157" t="s">
        <v>11</v>
      </c>
      <c r="C7" s="129" t="s">
        <v>358</v>
      </c>
      <c r="D7" s="160" t="s">
        <v>86</v>
      </c>
      <c r="E7" s="202">
        <v>1022</v>
      </c>
      <c r="F7" s="107">
        <v>1.27</v>
      </c>
      <c r="G7" s="186">
        <f t="shared" si="0"/>
        <v>1297.94</v>
      </c>
      <c r="H7" s="91"/>
      <c r="I7" s="44"/>
    </row>
    <row r="8" spans="1:9" x14ac:dyDescent="0.25">
      <c r="A8" s="16" t="s">
        <v>355</v>
      </c>
      <c r="B8" s="157" t="s">
        <v>15</v>
      </c>
      <c r="C8" s="129" t="s">
        <v>359</v>
      </c>
      <c r="D8" s="160" t="s">
        <v>86</v>
      </c>
      <c r="E8" s="202">
        <v>301</v>
      </c>
      <c r="F8" s="107">
        <v>7.39</v>
      </c>
      <c r="G8" s="186">
        <f t="shared" si="0"/>
        <v>2224.39</v>
      </c>
      <c r="H8" s="91"/>
      <c r="I8" s="44"/>
    </row>
    <row r="9" spans="1:9" x14ac:dyDescent="0.25">
      <c r="A9" s="16" t="s">
        <v>355</v>
      </c>
      <c r="B9" s="157" t="s">
        <v>19</v>
      </c>
      <c r="C9" s="129" t="s">
        <v>360</v>
      </c>
      <c r="D9" s="160" t="s">
        <v>81</v>
      </c>
      <c r="E9" s="202">
        <v>80</v>
      </c>
      <c r="F9" s="107">
        <v>136.91</v>
      </c>
      <c r="G9" s="186">
        <f t="shared" si="0"/>
        <v>10952.8</v>
      </c>
      <c r="H9" s="91"/>
      <c r="I9" s="44"/>
    </row>
    <row r="10" spans="1:9" ht="27.6" x14ac:dyDescent="0.25">
      <c r="A10" s="16" t="s">
        <v>355</v>
      </c>
      <c r="B10" s="157" t="s">
        <v>23</v>
      </c>
      <c r="C10" s="129" t="s">
        <v>361</v>
      </c>
      <c r="D10" s="160" t="s">
        <v>99</v>
      </c>
      <c r="E10" s="202">
        <v>28.553999999999998</v>
      </c>
      <c r="F10" s="107">
        <v>392.77</v>
      </c>
      <c r="G10" s="186">
        <f t="shared" si="0"/>
        <v>11215.15</v>
      </c>
      <c r="H10" s="91"/>
      <c r="I10" s="44"/>
    </row>
    <row r="11" spans="1:9" x14ac:dyDescent="0.25">
      <c r="A11" s="16" t="s">
        <v>355</v>
      </c>
      <c r="B11" s="157" t="s">
        <v>27</v>
      </c>
      <c r="C11" s="129" t="s">
        <v>362</v>
      </c>
      <c r="D11" s="160" t="s">
        <v>99</v>
      </c>
      <c r="E11" s="202">
        <v>234</v>
      </c>
      <c r="F11" s="107">
        <v>1984.8</v>
      </c>
      <c r="G11" s="186">
        <f t="shared" si="0"/>
        <v>464443.2</v>
      </c>
      <c r="H11" s="91"/>
      <c r="I11" s="44"/>
    </row>
    <row r="12" spans="1:9" ht="27.6" x14ac:dyDescent="0.25">
      <c r="A12" s="16" t="s">
        <v>355</v>
      </c>
      <c r="B12" s="157" t="s">
        <v>29</v>
      </c>
      <c r="C12" s="203" t="s">
        <v>363</v>
      </c>
      <c r="D12" s="204" t="s">
        <v>86</v>
      </c>
      <c r="E12" s="205">
        <v>35.1</v>
      </c>
      <c r="F12" s="120">
        <v>746.39</v>
      </c>
      <c r="G12" s="186">
        <f t="shared" si="0"/>
        <v>26198.29</v>
      </c>
      <c r="H12" s="187"/>
      <c r="I12" s="44"/>
    </row>
    <row r="13" spans="1:9" ht="27.6" x14ac:dyDescent="0.25">
      <c r="A13" s="16" t="s">
        <v>355</v>
      </c>
      <c r="B13" s="157" t="s">
        <v>77</v>
      </c>
      <c r="C13" s="129" t="s">
        <v>365</v>
      </c>
      <c r="D13" s="160" t="s">
        <v>74</v>
      </c>
      <c r="E13" s="202">
        <v>132</v>
      </c>
      <c r="F13" s="107">
        <v>11.08</v>
      </c>
      <c r="G13" s="186">
        <f t="shared" si="0"/>
        <v>1462.56</v>
      </c>
      <c r="H13" s="188"/>
      <c r="I13" s="189"/>
    </row>
    <row r="14" spans="1:9" ht="27.6" x14ac:dyDescent="0.25">
      <c r="A14" s="16" t="s">
        <v>355</v>
      </c>
      <c r="B14" s="157" t="s">
        <v>79</v>
      </c>
      <c r="C14" s="129" t="s">
        <v>366</v>
      </c>
      <c r="D14" s="160" t="s">
        <v>74</v>
      </c>
      <c r="E14" s="202">
        <v>236</v>
      </c>
      <c r="F14" s="107">
        <v>0.62</v>
      </c>
      <c r="G14" s="186">
        <f t="shared" si="0"/>
        <v>146.32</v>
      </c>
      <c r="H14" s="188"/>
      <c r="I14" s="189"/>
    </row>
    <row r="15" spans="1:9" s="20" customFormat="1" ht="30" customHeight="1" x14ac:dyDescent="0.25">
      <c r="A15" s="16" t="s">
        <v>355</v>
      </c>
      <c r="B15" s="157" t="s">
        <v>82</v>
      </c>
      <c r="C15" s="132" t="s">
        <v>367</v>
      </c>
      <c r="D15" s="160" t="s">
        <v>74</v>
      </c>
      <c r="E15" s="202">
        <v>13</v>
      </c>
      <c r="F15" s="107">
        <v>0.62</v>
      </c>
      <c r="G15" s="186">
        <f t="shared" si="0"/>
        <v>8.06</v>
      </c>
      <c r="H15" s="188"/>
      <c r="I15" s="190"/>
    </row>
    <row r="16" spans="1:9" x14ac:dyDescent="0.25">
      <c r="A16" s="16" t="s">
        <v>355</v>
      </c>
      <c r="B16" s="157" t="s">
        <v>84</v>
      </c>
      <c r="C16" s="132" t="s">
        <v>368</v>
      </c>
      <c r="D16" s="160" t="s">
        <v>74</v>
      </c>
      <c r="E16" s="202">
        <v>31</v>
      </c>
      <c r="F16" s="107">
        <v>0.69</v>
      </c>
      <c r="G16" s="186">
        <f t="shared" si="0"/>
        <v>21.39</v>
      </c>
      <c r="H16" s="188"/>
      <c r="I16" s="189"/>
    </row>
    <row r="17" spans="1:10" x14ac:dyDescent="0.25">
      <c r="A17" s="16" t="s">
        <v>355</v>
      </c>
      <c r="B17" s="157" t="s">
        <v>87</v>
      </c>
      <c r="C17" s="133" t="s">
        <v>369</v>
      </c>
      <c r="D17" s="160" t="s">
        <v>74</v>
      </c>
      <c r="E17" s="202">
        <v>12.8</v>
      </c>
      <c r="F17" s="107">
        <v>5.05</v>
      </c>
      <c r="G17" s="186">
        <f t="shared" si="0"/>
        <v>64.64</v>
      </c>
      <c r="H17" s="188"/>
      <c r="I17" s="189"/>
    </row>
    <row r="18" spans="1:10" x14ac:dyDescent="0.25">
      <c r="A18" s="16" t="s">
        <v>355</v>
      </c>
      <c r="B18" s="157" t="s">
        <v>89</v>
      </c>
      <c r="C18" s="132" t="s">
        <v>370</v>
      </c>
      <c r="D18" s="160" t="s">
        <v>86</v>
      </c>
      <c r="E18" s="202">
        <v>141.1</v>
      </c>
      <c r="F18" s="107">
        <v>19.95</v>
      </c>
      <c r="G18" s="186">
        <f t="shared" si="0"/>
        <v>2814.95</v>
      </c>
      <c r="H18" s="188"/>
      <c r="I18" s="189"/>
      <c r="J18" s="21"/>
    </row>
    <row r="19" spans="1:10" x14ac:dyDescent="0.25">
      <c r="A19" s="16" t="s">
        <v>355</v>
      </c>
      <c r="B19" s="157" t="s">
        <v>91</v>
      </c>
      <c r="C19" s="132" t="s">
        <v>371</v>
      </c>
      <c r="D19" s="160" t="s">
        <v>86</v>
      </c>
      <c r="E19" s="202">
        <v>26.4</v>
      </c>
      <c r="F19" s="107">
        <v>64.88</v>
      </c>
      <c r="G19" s="186">
        <f t="shared" si="0"/>
        <v>1712.83</v>
      </c>
      <c r="H19" s="188"/>
      <c r="I19" s="189"/>
    </row>
    <row r="20" spans="1:10" x14ac:dyDescent="0.25">
      <c r="A20" s="16" t="s">
        <v>355</v>
      </c>
      <c r="B20" s="157" t="s">
        <v>93</v>
      </c>
      <c r="C20" s="132" t="s">
        <v>372</v>
      </c>
      <c r="D20" s="160" t="s">
        <v>86</v>
      </c>
      <c r="E20" s="202">
        <v>6.8</v>
      </c>
      <c r="F20" s="107">
        <v>18.61</v>
      </c>
      <c r="G20" s="186">
        <f t="shared" si="0"/>
        <v>126.55</v>
      </c>
      <c r="H20" s="188"/>
      <c r="I20" s="189"/>
    </row>
    <row r="21" spans="1:10" x14ac:dyDescent="0.25">
      <c r="A21" s="16" t="s">
        <v>355</v>
      </c>
      <c r="B21" s="157" t="s">
        <v>95</v>
      </c>
      <c r="C21" s="132" t="s">
        <v>373</v>
      </c>
      <c r="D21" s="160" t="s">
        <v>86</v>
      </c>
      <c r="E21" s="202">
        <v>0.4</v>
      </c>
      <c r="F21" s="107">
        <v>733.7</v>
      </c>
      <c r="G21" s="186">
        <f t="shared" si="0"/>
        <v>293.48</v>
      </c>
      <c r="H21" s="188"/>
      <c r="I21" s="189"/>
    </row>
    <row r="22" spans="1:10" ht="27.6" x14ac:dyDescent="0.25">
      <c r="A22" s="16" t="s">
        <v>355</v>
      </c>
      <c r="B22" s="157" t="s">
        <v>97</v>
      </c>
      <c r="C22" s="132" t="s">
        <v>374</v>
      </c>
      <c r="D22" s="160" t="s">
        <v>86</v>
      </c>
      <c r="E22" s="202">
        <v>86</v>
      </c>
      <c r="F22" s="107">
        <v>17.079999999999998</v>
      </c>
      <c r="G22" s="186">
        <f t="shared" si="0"/>
        <v>1468.88</v>
      </c>
      <c r="H22" s="188"/>
      <c r="I22" s="189"/>
    </row>
    <row r="23" spans="1:10" x14ac:dyDescent="0.25">
      <c r="A23" s="16" t="s">
        <v>355</v>
      </c>
      <c r="B23" s="157" t="s">
        <v>100</v>
      </c>
      <c r="C23" s="129" t="s">
        <v>375</v>
      </c>
      <c r="D23" s="160" t="s">
        <v>86</v>
      </c>
      <c r="E23" s="202">
        <v>39.799999999999997</v>
      </c>
      <c r="F23" s="107">
        <v>64.88</v>
      </c>
      <c r="G23" s="186">
        <f t="shared" si="0"/>
        <v>2582.2199999999998</v>
      </c>
      <c r="H23" s="188"/>
      <c r="I23" s="189"/>
    </row>
    <row r="24" spans="1:10" ht="16.5" customHeight="1" x14ac:dyDescent="0.25">
      <c r="A24" s="16" t="s">
        <v>355</v>
      </c>
      <c r="B24" s="157" t="s">
        <v>102</v>
      </c>
      <c r="C24" s="129" t="s">
        <v>376</v>
      </c>
      <c r="D24" s="160" t="s">
        <v>86</v>
      </c>
      <c r="E24" s="202">
        <v>7.1</v>
      </c>
      <c r="F24" s="107">
        <v>64.88</v>
      </c>
      <c r="G24" s="186">
        <f t="shared" si="0"/>
        <v>460.65</v>
      </c>
      <c r="H24" s="188"/>
      <c r="I24" s="189"/>
    </row>
    <row r="25" spans="1:10" x14ac:dyDescent="0.25">
      <c r="A25" s="16" t="s">
        <v>355</v>
      </c>
      <c r="B25" s="157" t="s">
        <v>104</v>
      </c>
      <c r="C25" s="129" t="s">
        <v>377</v>
      </c>
      <c r="D25" s="160" t="s">
        <v>99</v>
      </c>
      <c r="E25" s="202">
        <v>786</v>
      </c>
      <c r="F25" s="107">
        <v>3.59</v>
      </c>
      <c r="G25" s="186">
        <f t="shared" si="0"/>
        <v>2821.74</v>
      </c>
      <c r="H25" s="188"/>
      <c r="I25" s="189"/>
    </row>
    <row r="26" spans="1:10" x14ac:dyDescent="0.25">
      <c r="A26" s="16" t="s">
        <v>355</v>
      </c>
      <c r="B26" s="157" t="s">
        <v>106</v>
      </c>
      <c r="C26" s="129" t="s">
        <v>378</v>
      </c>
      <c r="D26" s="160" t="s">
        <v>364</v>
      </c>
      <c r="E26" s="202">
        <v>1131</v>
      </c>
      <c r="F26" s="107">
        <v>1.63</v>
      </c>
      <c r="G26" s="186">
        <f t="shared" si="0"/>
        <v>1843.53</v>
      </c>
      <c r="H26" s="188"/>
      <c r="I26" s="189"/>
    </row>
    <row r="27" spans="1:10" x14ac:dyDescent="0.25">
      <c r="A27" s="16" t="s">
        <v>355</v>
      </c>
      <c r="B27" s="157" t="s">
        <v>108</v>
      </c>
      <c r="C27" s="129" t="s">
        <v>379</v>
      </c>
      <c r="D27" s="160" t="s">
        <v>86</v>
      </c>
      <c r="E27" s="202">
        <v>2.2000000000000002</v>
      </c>
      <c r="F27" s="107">
        <v>297.04000000000002</v>
      </c>
      <c r="G27" s="186">
        <f t="shared" si="0"/>
        <v>653.49</v>
      </c>
      <c r="H27" s="44"/>
      <c r="I27" s="44"/>
    </row>
    <row r="28" spans="1:10" x14ac:dyDescent="0.25">
      <c r="A28" s="16" t="s">
        <v>355</v>
      </c>
      <c r="B28" s="157" t="s">
        <v>110</v>
      </c>
      <c r="C28" s="129" t="s">
        <v>380</v>
      </c>
      <c r="D28" s="160" t="s">
        <v>86</v>
      </c>
      <c r="E28" s="202">
        <v>30.8</v>
      </c>
      <c r="F28" s="107">
        <v>297.04000000000002</v>
      </c>
      <c r="G28" s="186">
        <f t="shared" si="0"/>
        <v>9148.83</v>
      </c>
      <c r="H28" s="188"/>
      <c r="I28" s="189"/>
    </row>
    <row r="29" spans="1:10" x14ac:dyDescent="0.25">
      <c r="A29" s="16" t="s">
        <v>355</v>
      </c>
      <c r="B29" s="157" t="s">
        <v>112</v>
      </c>
      <c r="C29" s="129" t="s">
        <v>381</v>
      </c>
      <c r="D29" s="160" t="s">
        <v>86</v>
      </c>
      <c r="E29" s="202">
        <v>8</v>
      </c>
      <c r="F29" s="107">
        <v>297.04000000000002</v>
      </c>
      <c r="G29" s="186">
        <f t="shared" si="0"/>
        <v>2376.3200000000002</v>
      </c>
      <c r="H29" s="188"/>
      <c r="I29" s="189"/>
    </row>
    <row r="30" spans="1:10" x14ac:dyDescent="0.25">
      <c r="A30" s="16" t="s">
        <v>355</v>
      </c>
      <c r="B30" s="157" t="s">
        <v>114</v>
      </c>
      <c r="C30" s="129" t="s">
        <v>382</v>
      </c>
      <c r="D30" s="160" t="s">
        <v>86</v>
      </c>
      <c r="E30" s="202">
        <v>4.7</v>
      </c>
      <c r="F30" s="107">
        <v>297.04000000000002</v>
      </c>
      <c r="G30" s="186">
        <f t="shared" si="0"/>
        <v>1396.09</v>
      </c>
      <c r="H30" s="188"/>
      <c r="I30" s="189"/>
    </row>
    <row r="31" spans="1:10" x14ac:dyDescent="0.25">
      <c r="A31" s="16" t="s">
        <v>355</v>
      </c>
      <c r="B31" s="157" t="s">
        <v>116</v>
      </c>
      <c r="C31" s="129" t="s">
        <v>383</v>
      </c>
      <c r="D31" s="160" t="s">
        <v>86</v>
      </c>
      <c r="E31" s="202">
        <v>202</v>
      </c>
      <c r="F31" s="107">
        <v>262.72000000000003</v>
      </c>
      <c r="G31" s="186">
        <f t="shared" si="0"/>
        <v>53069.440000000002</v>
      </c>
      <c r="H31" s="188"/>
      <c r="I31" s="189"/>
    </row>
    <row r="32" spans="1:10" x14ac:dyDescent="0.25">
      <c r="A32" s="16" t="s">
        <v>355</v>
      </c>
      <c r="B32" s="157" t="s">
        <v>118</v>
      </c>
      <c r="C32" s="129" t="s">
        <v>384</v>
      </c>
      <c r="D32" s="160" t="s">
        <v>86</v>
      </c>
      <c r="E32" s="202">
        <v>10.3</v>
      </c>
      <c r="F32" s="107">
        <v>64.88</v>
      </c>
      <c r="G32" s="186">
        <f t="shared" si="0"/>
        <v>668.26</v>
      </c>
      <c r="H32" s="188"/>
      <c r="I32" s="189"/>
    </row>
    <row r="33" spans="1:15" ht="14.4" thickBot="1" x14ac:dyDescent="0.3">
      <c r="A33" s="16" t="s">
        <v>355</v>
      </c>
      <c r="B33" s="157" t="s">
        <v>120</v>
      </c>
      <c r="C33" s="129" t="s">
        <v>385</v>
      </c>
      <c r="D33" s="160" t="s">
        <v>99</v>
      </c>
      <c r="E33" s="202">
        <v>84</v>
      </c>
      <c r="F33" s="107">
        <v>250.4</v>
      </c>
      <c r="G33" s="186">
        <f>ROUND((E33*F33),2)</f>
        <v>21033.599999999999</v>
      </c>
      <c r="H33" s="188"/>
      <c r="I33" s="189"/>
    </row>
    <row r="34" spans="1:15" ht="30" customHeight="1" thickBot="1" x14ac:dyDescent="0.3">
      <c r="A34" s="168" t="s">
        <v>355</v>
      </c>
      <c r="B34" s="169" t="s">
        <v>122</v>
      </c>
      <c r="C34" s="206" t="s">
        <v>935</v>
      </c>
      <c r="D34" s="207" t="s">
        <v>99</v>
      </c>
      <c r="E34" s="208">
        <v>84</v>
      </c>
      <c r="F34" s="121">
        <v>37.07</v>
      </c>
      <c r="G34" s="197">
        <f>ROUND((E34*F34),2)</f>
        <v>3113.88</v>
      </c>
      <c r="H34" s="196" t="s">
        <v>130</v>
      </c>
      <c r="I34" s="193">
        <f>ROUND(SUM(G5:G34),2)</f>
        <v>638402.13</v>
      </c>
    </row>
    <row r="35" spans="1:15" x14ac:dyDescent="0.25">
      <c r="A35" s="209" t="s">
        <v>386</v>
      </c>
      <c r="B35" s="210" t="s">
        <v>33</v>
      </c>
      <c r="C35" s="343" t="s">
        <v>387</v>
      </c>
      <c r="D35" s="211" t="s">
        <v>99</v>
      </c>
      <c r="E35" s="212">
        <v>140.976</v>
      </c>
      <c r="F35" s="105">
        <v>1290.28</v>
      </c>
      <c r="G35" s="198">
        <f t="shared" si="0"/>
        <v>181898.51</v>
      </c>
      <c r="H35" s="91"/>
      <c r="I35" s="44"/>
    </row>
    <row r="36" spans="1:15" ht="14.4" thickBot="1" x14ac:dyDescent="0.3">
      <c r="A36" s="209" t="s">
        <v>386</v>
      </c>
      <c r="B36" s="128" t="s">
        <v>134</v>
      </c>
      <c r="C36" s="344"/>
      <c r="D36" s="130" t="s">
        <v>74</v>
      </c>
      <c r="E36" s="205">
        <v>184</v>
      </c>
      <c r="F36" s="17">
        <v>0</v>
      </c>
      <c r="G36" s="186">
        <f t="shared" si="0"/>
        <v>0</v>
      </c>
      <c r="H36" s="91"/>
      <c r="I36" s="44"/>
    </row>
    <row r="37" spans="1:15" ht="28.2" thickBot="1" x14ac:dyDescent="0.3">
      <c r="A37" s="168" t="s">
        <v>386</v>
      </c>
      <c r="B37" s="136" t="s">
        <v>136</v>
      </c>
      <c r="C37" s="213" t="s">
        <v>388</v>
      </c>
      <c r="D37" s="137" t="s">
        <v>389</v>
      </c>
      <c r="E37" s="214">
        <v>4</v>
      </c>
      <c r="F37" s="23">
        <v>1884.8</v>
      </c>
      <c r="G37" s="191">
        <f t="shared" si="0"/>
        <v>7539.2</v>
      </c>
      <c r="H37" s="192" t="s">
        <v>178</v>
      </c>
      <c r="I37" s="193">
        <f>ROUND(SUM(G35:G37),2)</f>
        <v>189437.71</v>
      </c>
    </row>
    <row r="38" spans="1:15" ht="44.25" customHeight="1" thickBot="1" x14ac:dyDescent="0.3">
      <c r="A38" s="40"/>
      <c r="B38" s="40"/>
      <c r="C38" s="40"/>
      <c r="D38" s="41"/>
      <c r="E38" s="65"/>
      <c r="F38" s="42" t="s">
        <v>390</v>
      </c>
      <c r="G38" s="200">
        <f>SUM(G5:G37)</f>
        <v>827839.83999999985</v>
      </c>
      <c r="H38" s="187"/>
      <c r="I38" s="189"/>
    </row>
    <row r="40" spans="1:15" s="44" customFormat="1" x14ac:dyDescent="0.25">
      <c r="A40" s="43"/>
      <c r="B40" s="43"/>
      <c r="C40" s="43"/>
      <c r="E40" s="66"/>
      <c r="F40" s="45"/>
      <c r="H40" s="2"/>
      <c r="I40" s="3"/>
      <c r="J40" s="3"/>
      <c r="K40" s="3"/>
      <c r="L40" s="3"/>
      <c r="M40" s="3"/>
      <c r="N40" s="3"/>
      <c r="O40" s="3"/>
    </row>
  </sheetData>
  <sheetProtection algorithmName="SHA-512" hashValue="8iG1VaN2PI0kK/BrWHj3d3mGbMGu1Nip97/4DqfJnBCUEm2TiZnTgCyO2fQWTmiHt818oUQFDAi8UWWZd5aFow==" saltValue="ZKnmFCKk/QfQGLGwf2TAuw==" spinCount="100000" sheet="1" objects="1" scenarios="1"/>
  <mergeCells count="3">
    <mergeCell ref="A1:E1"/>
    <mergeCell ref="A3:E3"/>
    <mergeCell ref="C35:C36"/>
  </mergeCells>
  <pageMargins left="0.7" right="0.33823529411764708" top="0.75" bottom="0.75" header="0.3" footer="0.3"/>
  <pageSetup paperSize="9" scale="60"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8"/>
  <sheetViews>
    <sheetView topLeftCell="A127" zoomScale="112" zoomScaleNormal="112" workbookViewId="0">
      <selection activeCell="F106" sqref="F106:F135"/>
    </sheetView>
  </sheetViews>
  <sheetFormatPr defaultColWidth="9.109375" defaultRowHeight="13.8" x14ac:dyDescent="0.25"/>
  <cols>
    <col min="1" max="1" width="31.5546875" style="25" bestFit="1" customWidth="1"/>
    <col min="2" max="2" width="8.44140625" style="25" bestFit="1" customWidth="1"/>
    <col min="3" max="3" width="86.44140625" style="291" customWidth="1"/>
    <col min="4" max="4" width="9.109375" style="3"/>
    <col min="5" max="5" width="16.44140625" style="21" customWidth="1"/>
    <col min="6" max="6" width="21.5546875" style="45" customWidth="1"/>
    <col min="7" max="7" width="14.5546875" style="3" customWidth="1"/>
    <col min="8" max="8" width="21.5546875" style="2" customWidth="1"/>
    <col min="9" max="9" width="16.109375" style="3" customWidth="1"/>
    <col min="10" max="10" width="9.109375" style="3"/>
    <col min="11" max="11" width="11.44140625" style="45" bestFit="1" customWidth="1"/>
    <col min="12" max="14" width="9.109375" style="3"/>
    <col min="15" max="15" width="11.44140625" style="3" bestFit="1" customWidth="1"/>
    <col min="16" max="16384" width="9.109375" style="3"/>
  </cols>
  <sheetData>
    <row r="1" spans="1:9" ht="40.35" customHeight="1" x14ac:dyDescent="0.25">
      <c r="A1" s="333" t="s">
        <v>391</v>
      </c>
      <c r="B1" s="333"/>
      <c r="C1" s="333"/>
      <c r="D1" s="333"/>
      <c r="E1" s="333"/>
      <c r="F1" s="280"/>
      <c r="G1" s="280"/>
    </row>
    <row r="2" spans="1:9" ht="21.75" customHeight="1" thickBot="1" x14ac:dyDescent="0.3">
      <c r="A2" s="281"/>
      <c r="B2" s="281"/>
      <c r="C2" s="282"/>
      <c r="D2" s="281"/>
      <c r="E2" s="283"/>
      <c r="F2" s="281"/>
      <c r="G2" s="281"/>
    </row>
    <row r="3" spans="1:9" ht="21.75" customHeight="1" x14ac:dyDescent="0.25">
      <c r="A3" s="334" t="s">
        <v>392</v>
      </c>
      <c r="B3" s="335"/>
      <c r="C3" s="335"/>
      <c r="D3" s="335"/>
      <c r="E3" s="335"/>
      <c r="F3" s="284"/>
      <c r="G3" s="285"/>
    </row>
    <row r="4" spans="1:9" ht="28.2" thickBot="1" x14ac:dyDescent="0.3">
      <c r="A4" s="8" t="s">
        <v>55</v>
      </c>
      <c r="B4" s="9" t="s">
        <v>56</v>
      </c>
      <c r="C4" s="10" t="s">
        <v>57</v>
      </c>
      <c r="D4" s="11" t="s">
        <v>58</v>
      </c>
      <c r="E4" s="59" t="s">
        <v>59</v>
      </c>
      <c r="F4" s="286" t="s">
        <v>60</v>
      </c>
      <c r="G4" s="13" t="s">
        <v>61</v>
      </c>
      <c r="H4" s="91"/>
      <c r="I4" s="44"/>
    </row>
    <row r="5" spans="1:9" x14ac:dyDescent="0.25">
      <c r="A5" s="14" t="s">
        <v>62</v>
      </c>
      <c r="B5" s="124" t="s">
        <v>5</v>
      </c>
      <c r="C5" s="172" t="s">
        <v>63</v>
      </c>
      <c r="D5" s="126" t="s">
        <v>64</v>
      </c>
      <c r="E5" s="127">
        <v>0.26</v>
      </c>
      <c r="F5" s="15">
        <v>421.23</v>
      </c>
      <c r="G5" s="185">
        <f t="shared" ref="G5:G97" si="0">ROUND((E5*F5),2)</f>
        <v>109.52</v>
      </c>
      <c r="H5" s="91"/>
      <c r="I5" s="44"/>
    </row>
    <row r="6" spans="1:9" x14ac:dyDescent="0.25">
      <c r="A6" s="16" t="s">
        <v>62</v>
      </c>
      <c r="B6" s="128" t="s">
        <v>9</v>
      </c>
      <c r="C6" s="129" t="s">
        <v>71</v>
      </c>
      <c r="D6" s="130" t="s">
        <v>72</v>
      </c>
      <c r="E6" s="131">
        <v>0.03</v>
      </c>
      <c r="F6" s="17">
        <v>16592</v>
      </c>
      <c r="G6" s="186">
        <f t="shared" si="0"/>
        <v>497.76</v>
      </c>
      <c r="H6" s="187"/>
      <c r="I6" s="44"/>
    </row>
    <row r="7" spans="1:9" ht="27.6" x14ac:dyDescent="0.25">
      <c r="A7" s="16" t="s">
        <v>62</v>
      </c>
      <c r="B7" s="128" t="s">
        <v>11</v>
      </c>
      <c r="C7" s="134" t="s">
        <v>73</v>
      </c>
      <c r="D7" s="130" t="s">
        <v>74</v>
      </c>
      <c r="E7" s="131">
        <v>295</v>
      </c>
      <c r="F7" s="17">
        <v>1.66</v>
      </c>
      <c r="G7" s="186">
        <f t="shared" si="0"/>
        <v>489.7</v>
      </c>
      <c r="H7" s="44"/>
      <c r="I7" s="44"/>
    </row>
    <row r="8" spans="1:9" ht="55.2" x14ac:dyDescent="0.25">
      <c r="A8" s="16" t="s">
        <v>62</v>
      </c>
      <c r="B8" s="128" t="s">
        <v>15</v>
      </c>
      <c r="C8" s="133" t="s">
        <v>75</v>
      </c>
      <c r="D8" s="130" t="s">
        <v>76</v>
      </c>
      <c r="E8" s="131">
        <v>1</v>
      </c>
      <c r="F8" s="17">
        <v>0</v>
      </c>
      <c r="G8" s="186">
        <f t="shared" si="0"/>
        <v>0</v>
      </c>
      <c r="H8" s="188"/>
      <c r="I8" s="189"/>
    </row>
    <row r="9" spans="1:9" x14ac:dyDescent="0.25">
      <c r="A9" s="16" t="s">
        <v>62</v>
      </c>
      <c r="B9" s="128" t="s">
        <v>19</v>
      </c>
      <c r="C9" s="133" t="s">
        <v>393</v>
      </c>
      <c r="D9" s="130" t="s">
        <v>74</v>
      </c>
      <c r="E9" s="131">
        <v>1950</v>
      </c>
      <c r="F9" s="17">
        <v>2.15</v>
      </c>
      <c r="G9" s="186">
        <f t="shared" si="0"/>
        <v>4192.5</v>
      </c>
      <c r="H9" s="188"/>
      <c r="I9" s="189"/>
    </row>
    <row r="10" spans="1:9" ht="27.6" x14ac:dyDescent="0.25">
      <c r="A10" s="16" t="s">
        <v>62</v>
      </c>
      <c r="B10" s="128" t="s">
        <v>23</v>
      </c>
      <c r="C10" s="133" t="s">
        <v>80</v>
      </c>
      <c r="D10" s="130" t="s">
        <v>81</v>
      </c>
      <c r="E10" s="131">
        <v>936</v>
      </c>
      <c r="F10" s="17">
        <v>4.49</v>
      </c>
      <c r="G10" s="186">
        <f t="shared" si="0"/>
        <v>4202.6400000000003</v>
      </c>
      <c r="H10" s="188"/>
      <c r="I10" s="189"/>
    </row>
    <row r="11" spans="1:9" x14ac:dyDescent="0.25">
      <c r="A11" s="16" t="s">
        <v>62</v>
      </c>
      <c r="B11" s="128" t="s">
        <v>27</v>
      </c>
      <c r="C11" s="133" t="s">
        <v>394</v>
      </c>
      <c r="D11" s="130" t="s">
        <v>74</v>
      </c>
      <c r="E11" s="131">
        <v>707</v>
      </c>
      <c r="F11" s="17">
        <v>2.5499999999999998</v>
      </c>
      <c r="G11" s="186">
        <f t="shared" si="0"/>
        <v>1802.85</v>
      </c>
      <c r="H11" s="188"/>
      <c r="I11" s="189"/>
    </row>
    <row r="12" spans="1:9" ht="16.8" x14ac:dyDescent="0.25">
      <c r="A12" s="16" t="s">
        <v>62</v>
      </c>
      <c r="B12" s="128" t="s">
        <v>29</v>
      </c>
      <c r="C12" s="133" t="s">
        <v>395</v>
      </c>
      <c r="D12" s="130" t="s">
        <v>86</v>
      </c>
      <c r="E12" s="131">
        <v>53</v>
      </c>
      <c r="F12" s="17">
        <v>-9.58</v>
      </c>
      <c r="G12" s="186">
        <f t="shared" si="0"/>
        <v>-507.74</v>
      </c>
      <c r="H12" s="188"/>
      <c r="I12" s="189"/>
    </row>
    <row r="13" spans="1:9" ht="27.6" x14ac:dyDescent="0.25">
      <c r="A13" s="16" t="s">
        <v>62</v>
      </c>
      <c r="B13" s="128" t="s">
        <v>31</v>
      </c>
      <c r="C13" s="133" t="s">
        <v>396</v>
      </c>
      <c r="D13" s="130" t="s">
        <v>86</v>
      </c>
      <c r="E13" s="131">
        <v>53</v>
      </c>
      <c r="F13" s="17">
        <v>2.4300000000000002</v>
      </c>
      <c r="G13" s="186">
        <f t="shared" si="0"/>
        <v>128.79</v>
      </c>
      <c r="H13" s="188"/>
      <c r="I13" s="189"/>
    </row>
    <row r="14" spans="1:9" x14ac:dyDescent="0.25">
      <c r="A14" s="16" t="s">
        <v>62</v>
      </c>
      <c r="B14" s="128" t="s">
        <v>77</v>
      </c>
      <c r="C14" s="133" t="s">
        <v>397</v>
      </c>
      <c r="D14" s="130" t="s">
        <v>74</v>
      </c>
      <c r="E14" s="131">
        <v>863</v>
      </c>
      <c r="F14" s="17">
        <v>1</v>
      </c>
      <c r="G14" s="186">
        <f t="shared" si="0"/>
        <v>863</v>
      </c>
      <c r="H14" s="188"/>
      <c r="I14" s="189"/>
    </row>
    <row r="15" spans="1:9" ht="16.8" x14ac:dyDescent="0.25">
      <c r="A15" s="16" t="s">
        <v>62</v>
      </c>
      <c r="B15" s="128" t="s">
        <v>79</v>
      </c>
      <c r="C15" s="133" t="s">
        <v>398</v>
      </c>
      <c r="D15" s="130" t="s">
        <v>86</v>
      </c>
      <c r="E15" s="131">
        <v>121</v>
      </c>
      <c r="F15" s="17">
        <v>-7.5</v>
      </c>
      <c r="G15" s="186">
        <f t="shared" si="0"/>
        <v>-907.5</v>
      </c>
      <c r="H15" s="188"/>
      <c r="I15" s="189"/>
    </row>
    <row r="16" spans="1:9" ht="27.6" x14ac:dyDescent="0.25">
      <c r="A16" s="16" t="s">
        <v>62</v>
      </c>
      <c r="B16" s="128" t="s">
        <v>82</v>
      </c>
      <c r="C16" s="133" t="s">
        <v>399</v>
      </c>
      <c r="D16" s="130" t="s">
        <v>86</v>
      </c>
      <c r="E16" s="131">
        <v>121</v>
      </c>
      <c r="F16" s="17">
        <v>2.4300000000000002</v>
      </c>
      <c r="G16" s="186">
        <f t="shared" si="0"/>
        <v>294.02999999999997</v>
      </c>
      <c r="H16" s="188"/>
      <c r="I16" s="189"/>
    </row>
    <row r="17" spans="1:11" x14ac:dyDescent="0.25">
      <c r="A17" s="16" t="s">
        <v>62</v>
      </c>
      <c r="B17" s="128" t="s">
        <v>84</v>
      </c>
      <c r="C17" s="133" t="s">
        <v>400</v>
      </c>
      <c r="D17" s="130" t="s">
        <v>74</v>
      </c>
      <c r="E17" s="131">
        <v>760</v>
      </c>
      <c r="F17" s="17">
        <v>2.88</v>
      </c>
      <c r="G17" s="186">
        <f t="shared" si="0"/>
        <v>2188.8000000000002</v>
      </c>
      <c r="H17" s="188"/>
      <c r="I17" s="189"/>
    </row>
    <row r="18" spans="1:11" x14ac:dyDescent="0.25">
      <c r="A18" s="16" t="s">
        <v>62</v>
      </c>
      <c r="B18" s="128" t="s">
        <v>87</v>
      </c>
      <c r="C18" s="134" t="s">
        <v>103</v>
      </c>
      <c r="D18" s="130" t="s">
        <v>66</v>
      </c>
      <c r="E18" s="131">
        <v>6</v>
      </c>
      <c r="F18" s="17">
        <v>24.62</v>
      </c>
      <c r="G18" s="186">
        <f t="shared" si="0"/>
        <v>147.72</v>
      </c>
      <c r="H18" s="188"/>
      <c r="I18" s="189"/>
    </row>
    <row r="19" spans="1:11" x14ac:dyDescent="0.25">
      <c r="A19" s="16" t="s">
        <v>62</v>
      </c>
      <c r="B19" s="128" t="s">
        <v>89</v>
      </c>
      <c r="C19" s="134" t="s">
        <v>401</v>
      </c>
      <c r="D19" s="130" t="s">
        <v>66</v>
      </c>
      <c r="E19" s="131">
        <v>10</v>
      </c>
      <c r="F19" s="17">
        <v>8.4700000000000006</v>
      </c>
      <c r="G19" s="186">
        <f t="shared" si="0"/>
        <v>84.7</v>
      </c>
      <c r="H19" s="188"/>
      <c r="I19" s="189"/>
    </row>
    <row r="20" spans="1:11" x14ac:dyDescent="0.25">
      <c r="A20" s="16" t="s">
        <v>62</v>
      </c>
      <c r="B20" s="128" t="s">
        <v>91</v>
      </c>
      <c r="C20" s="134" t="s">
        <v>402</v>
      </c>
      <c r="D20" s="130" t="s">
        <v>66</v>
      </c>
      <c r="E20" s="131">
        <v>2</v>
      </c>
      <c r="F20" s="17">
        <v>65.95</v>
      </c>
      <c r="G20" s="186">
        <f t="shared" si="0"/>
        <v>131.9</v>
      </c>
      <c r="H20" s="44"/>
      <c r="I20" s="44"/>
    </row>
    <row r="21" spans="1:11" ht="14.4" thickBot="1" x14ac:dyDescent="0.3">
      <c r="A21" s="16" t="s">
        <v>62</v>
      </c>
      <c r="B21" s="128" t="s">
        <v>93</v>
      </c>
      <c r="C21" s="134" t="s">
        <v>403</v>
      </c>
      <c r="D21" s="130" t="s">
        <v>66</v>
      </c>
      <c r="E21" s="131">
        <v>2</v>
      </c>
      <c r="F21" s="17">
        <v>11.47</v>
      </c>
      <c r="G21" s="186">
        <f t="shared" si="0"/>
        <v>22.94</v>
      </c>
      <c r="H21" s="188"/>
      <c r="I21" s="189"/>
    </row>
    <row r="22" spans="1:11" ht="28.2" thickBot="1" x14ac:dyDescent="0.3">
      <c r="A22" s="135" t="s">
        <v>62</v>
      </c>
      <c r="B22" s="136" t="s">
        <v>95</v>
      </c>
      <c r="C22" s="215" t="s">
        <v>125</v>
      </c>
      <c r="D22" s="137" t="s">
        <v>66</v>
      </c>
      <c r="E22" s="138">
        <v>50</v>
      </c>
      <c r="F22" s="22">
        <v>3.8</v>
      </c>
      <c r="G22" s="186">
        <f t="shared" si="0"/>
        <v>190</v>
      </c>
      <c r="H22" s="192" t="s">
        <v>130</v>
      </c>
      <c r="I22" s="193">
        <f>ROUND(SUM(G5:G22),2)</f>
        <v>13931.61</v>
      </c>
    </row>
    <row r="23" spans="1:11" s="25" customFormat="1" ht="18" customHeight="1" x14ac:dyDescent="0.25">
      <c r="A23" s="14" t="s">
        <v>131</v>
      </c>
      <c r="B23" s="124" t="s">
        <v>33</v>
      </c>
      <c r="C23" s="139" t="s">
        <v>404</v>
      </c>
      <c r="D23" s="140" t="s">
        <v>133</v>
      </c>
      <c r="E23" s="127">
        <v>445</v>
      </c>
      <c r="F23" s="24">
        <v>6.84</v>
      </c>
      <c r="G23" s="185">
        <f t="shared" si="0"/>
        <v>3043.8</v>
      </c>
      <c r="H23" s="43"/>
      <c r="I23" s="43"/>
      <c r="K23" s="36"/>
    </row>
    <row r="24" spans="1:11" s="25" customFormat="1" ht="16.8" x14ac:dyDescent="0.25">
      <c r="A24" s="16" t="s">
        <v>131</v>
      </c>
      <c r="B24" s="128" t="s">
        <v>134</v>
      </c>
      <c r="C24" s="141" t="s">
        <v>135</v>
      </c>
      <c r="D24" s="142" t="s">
        <v>133</v>
      </c>
      <c r="E24" s="131">
        <v>365</v>
      </c>
      <c r="F24" s="26">
        <v>4.3499999999999996</v>
      </c>
      <c r="G24" s="186">
        <f t="shared" si="0"/>
        <v>1587.75</v>
      </c>
      <c r="H24" s="194"/>
      <c r="I24" s="43"/>
      <c r="K24" s="36"/>
    </row>
    <row r="25" spans="1:11" s="25" customFormat="1" ht="16.8" x14ac:dyDescent="0.25">
      <c r="A25" s="16" t="s">
        <v>131</v>
      </c>
      <c r="B25" s="128" t="s">
        <v>136</v>
      </c>
      <c r="C25" s="141" t="s">
        <v>137</v>
      </c>
      <c r="D25" s="142" t="s">
        <v>133</v>
      </c>
      <c r="E25" s="131">
        <v>80</v>
      </c>
      <c r="F25" s="26">
        <v>6.84</v>
      </c>
      <c r="G25" s="186">
        <f t="shared" si="0"/>
        <v>547.20000000000005</v>
      </c>
      <c r="H25" s="194"/>
      <c r="I25" s="43"/>
      <c r="K25" s="36"/>
    </row>
    <row r="26" spans="1:11" s="25" customFormat="1" ht="16.8" x14ac:dyDescent="0.25">
      <c r="A26" s="16" t="s">
        <v>131</v>
      </c>
      <c r="B26" s="128" t="s">
        <v>138</v>
      </c>
      <c r="C26" s="141" t="s">
        <v>405</v>
      </c>
      <c r="D26" s="142" t="s">
        <v>133</v>
      </c>
      <c r="E26" s="131">
        <v>683</v>
      </c>
      <c r="F26" s="26">
        <v>5.85</v>
      </c>
      <c r="G26" s="186">
        <f t="shared" si="0"/>
        <v>3995.55</v>
      </c>
      <c r="H26" s="194"/>
      <c r="I26" s="43"/>
      <c r="K26" s="36"/>
    </row>
    <row r="27" spans="1:11" s="25" customFormat="1" ht="27.6" x14ac:dyDescent="0.25">
      <c r="A27" s="16" t="s">
        <v>131</v>
      </c>
      <c r="B27" s="128" t="s">
        <v>140</v>
      </c>
      <c r="C27" s="293" t="s">
        <v>406</v>
      </c>
      <c r="D27" s="142" t="s">
        <v>133</v>
      </c>
      <c r="E27" s="131">
        <v>46</v>
      </c>
      <c r="F27" s="26">
        <v>7.39</v>
      </c>
      <c r="G27" s="186">
        <f t="shared" si="0"/>
        <v>339.94</v>
      </c>
      <c r="H27" s="194"/>
      <c r="I27" s="43"/>
      <c r="K27" s="36"/>
    </row>
    <row r="28" spans="1:11" s="25" customFormat="1" ht="16.8" x14ac:dyDescent="0.25">
      <c r="A28" s="16" t="s">
        <v>131</v>
      </c>
      <c r="B28" s="128" t="s">
        <v>142</v>
      </c>
      <c r="C28" s="309" t="s">
        <v>143</v>
      </c>
      <c r="D28" s="142" t="s">
        <v>133</v>
      </c>
      <c r="E28" s="131">
        <v>11797</v>
      </c>
      <c r="F28" s="26">
        <v>4.33</v>
      </c>
      <c r="G28" s="186">
        <f t="shared" si="0"/>
        <v>51081.01</v>
      </c>
      <c r="H28" s="194"/>
      <c r="I28" s="43"/>
      <c r="K28" s="36"/>
    </row>
    <row r="29" spans="1:11" s="25" customFormat="1" ht="16.8" x14ac:dyDescent="0.25">
      <c r="A29" s="16" t="s">
        <v>131</v>
      </c>
      <c r="B29" s="128" t="s">
        <v>144</v>
      </c>
      <c r="C29" s="293" t="s">
        <v>145</v>
      </c>
      <c r="D29" s="142" t="s">
        <v>133</v>
      </c>
      <c r="E29" s="131">
        <v>56</v>
      </c>
      <c r="F29" s="26">
        <v>7.39</v>
      </c>
      <c r="G29" s="186">
        <f t="shared" si="0"/>
        <v>413.84</v>
      </c>
      <c r="H29" s="194"/>
      <c r="I29" s="43"/>
      <c r="K29" s="36"/>
    </row>
    <row r="30" spans="1:11" s="25" customFormat="1" ht="16.8" x14ac:dyDescent="0.25">
      <c r="A30" s="16" t="s">
        <v>131</v>
      </c>
      <c r="B30" s="128" t="s">
        <v>146</v>
      </c>
      <c r="C30" s="141" t="s">
        <v>407</v>
      </c>
      <c r="D30" s="142" t="s">
        <v>133</v>
      </c>
      <c r="E30" s="131">
        <v>55</v>
      </c>
      <c r="F30" s="26">
        <v>5.78</v>
      </c>
      <c r="G30" s="186">
        <f t="shared" si="0"/>
        <v>317.89999999999998</v>
      </c>
      <c r="H30" s="194"/>
      <c r="I30" s="43"/>
      <c r="K30" s="36"/>
    </row>
    <row r="31" spans="1:11" s="25" customFormat="1" x14ac:dyDescent="0.25">
      <c r="A31" s="16" t="s">
        <v>131</v>
      </c>
      <c r="B31" s="128" t="s">
        <v>148</v>
      </c>
      <c r="C31" s="141" t="s">
        <v>408</v>
      </c>
      <c r="D31" s="130" t="s">
        <v>74</v>
      </c>
      <c r="E31" s="131">
        <v>6175</v>
      </c>
      <c r="F31" s="26">
        <v>0.38</v>
      </c>
      <c r="G31" s="186">
        <f t="shared" si="0"/>
        <v>2346.5</v>
      </c>
      <c r="H31" s="187"/>
      <c r="I31" s="43"/>
      <c r="K31" s="36"/>
    </row>
    <row r="32" spans="1:11" s="25" customFormat="1" ht="18" customHeight="1" x14ac:dyDescent="0.25">
      <c r="A32" s="143" t="s">
        <v>131</v>
      </c>
      <c r="B32" s="128" t="s">
        <v>150</v>
      </c>
      <c r="C32" s="141" t="s">
        <v>409</v>
      </c>
      <c r="D32" s="144" t="s">
        <v>74</v>
      </c>
      <c r="E32" s="145">
        <v>325</v>
      </c>
      <c r="F32" s="27">
        <v>0.83</v>
      </c>
      <c r="G32" s="195">
        <f t="shared" si="0"/>
        <v>269.75</v>
      </c>
      <c r="H32" s="43"/>
      <c r="I32" s="43"/>
      <c r="K32" s="36"/>
    </row>
    <row r="33" spans="1:11" s="25" customFormat="1" x14ac:dyDescent="0.25">
      <c r="A33" s="16" t="s">
        <v>131</v>
      </c>
      <c r="B33" s="128" t="s">
        <v>152</v>
      </c>
      <c r="C33" s="141" t="s">
        <v>151</v>
      </c>
      <c r="D33" s="130" t="s">
        <v>74</v>
      </c>
      <c r="E33" s="131">
        <v>4259</v>
      </c>
      <c r="F33" s="26">
        <v>0.84</v>
      </c>
      <c r="G33" s="186">
        <f t="shared" si="0"/>
        <v>3577.56</v>
      </c>
      <c r="H33" s="188"/>
      <c r="I33" s="189"/>
      <c r="K33" s="36"/>
    </row>
    <row r="34" spans="1:11" s="25" customFormat="1" x14ac:dyDescent="0.25">
      <c r="A34" s="16" t="s">
        <v>131</v>
      </c>
      <c r="B34" s="128" t="s">
        <v>154</v>
      </c>
      <c r="C34" s="141" t="s">
        <v>153</v>
      </c>
      <c r="D34" s="130" t="s">
        <v>74</v>
      </c>
      <c r="E34" s="131">
        <v>421</v>
      </c>
      <c r="F34" s="26">
        <v>0.99</v>
      </c>
      <c r="G34" s="186">
        <f t="shared" si="0"/>
        <v>416.79</v>
      </c>
      <c r="H34" s="188"/>
      <c r="I34" s="189"/>
      <c r="K34" s="36"/>
    </row>
    <row r="35" spans="1:11" s="25" customFormat="1" x14ac:dyDescent="0.25">
      <c r="A35" s="16" t="s">
        <v>131</v>
      </c>
      <c r="B35" s="128" t="s">
        <v>156</v>
      </c>
      <c r="C35" s="141" t="s">
        <v>155</v>
      </c>
      <c r="D35" s="130" t="s">
        <v>74</v>
      </c>
      <c r="E35" s="131">
        <v>6084</v>
      </c>
      <c r="F35" s="26">
        <v>1.36</v>
      </c>
      <c r="G35" s="186">
        <f t="shared" si="0"/>
        <v>8274.24</v>
      </c>
      <c r="H35" s="188"/>
      <c r="I35" s="189"/>
      <c r="K35" s="36"/>
    </row>
    <row r="36" spans="1:11" s="25" customFormat="1" ht="14.4" thickBot="1" x14ac:dyDescent="0.3">
      <c r="A36" s="16" t="s">
        <v>131</v>
      </c>
      <c r="B36" s="128" t="s">
        <v>158</v>
      </c>
      <c r="C36" s="146" t="s">
        <v>157</v>
      </c>
      <c r="D36" s="130" t="s">
        <v>74</v>
      </c>
      <c r="E36" s="131">
        <v>366</v>
      </c>
      <c r="F36" s="26">
        <v>7.21</v>
      </c>
      <c r="G36" s="186">
        <f t="shared" si="0"/>
        <v>2638.86</v>
      </c>
      <c r="H36" s="188"/>
      <c r="I36" s="189"/>
      <c r="K36" s="36"/>
    </row>
    <row r="37" spans="1:11" s="25" customFormat="1" ht="28.2" thickBot="1" x14ac:dyDescent="0.3">
      <c r="A37" s="135" t="s">
        <v>131</v>
      </c>
      <c r="B37" s="136" t="s">
        <v>160</v>
      </c>
      <c r="C37" s="147" t="s">
        <v>177</v>
      </c>
      <c r="D37" s="137" t="s">
        <v>74</v>
      </c>
      <c r="E37" s="138">
        <v>5773</v>
      </c>
      <c r="F37" s="47">
        <v>4.55</v>
      </c>
      <c r="G37" s="197">
        <f t="shared" si="0"/>
        <v>26267.15</v>
      </c>
      <c r="H37" s="196" t="s">
        <v>178</v>
      </c>
      <c r="I37" s="193">
        <f>ROUND(SUM(G23:G37),2)</f>
        <v>105117.84</v>
      </c>
      <c r="K37" s="36"/>
    </row>
    <row r="38" spans="1:11" s="25" customFormat="1" x14ac:dyDescent="0.25">
      <c r="A38" s="14" t="s">
        <v>410</v>
      </c>
      <c r="B38" s="154" t="s">
        <v>35</v>
      </c>
      <c r="C38" s="155" t="s">
        <v>411</v>
      </c>
      <c r="D38" s="216" t="s">
        <v>99</v>
      </c>
      <c r="E38" s="127">
        <v>64</v>
      </c>
      <c r="F38" s="34">
        <v>175.15</v>
      </c>
      <c r="G38" s="198">
        <f t="shared" si="0"/>
        <v>11209.6</v>
      </c>
      <c r="H38" s="188"/>
      <c r="I38" s="189"/>
      <c r="K38" s="36"/>
    </row>
    <row r="39" spans="1:11" s="25" customFormat="1" x14ac:dyDescent="0.25">
      <c r="A39" s="16" t="s">
        <v>410</v>
      </c>
      <c r="B39" s="157" t="s">
        <v>181</v>
      </c>
      <c r="C39" s="151" t="s">
        <v>412</v>
      </c>
      <c r="D39" s="160" t="s">
        <v>99</v>
      </c>
      <c r="E39" s="131">
        <v>95</v>
      </c>
      <c r="F39" s="32">
        <v>59.21</v>
      </c>
      <c r="G39" s="186">
        <f t="shared" si="0"/>
        <v>5624.95</v>
      </c>
      <c r="H39" s="188"/>
      <c r="I39" s="189"/>
      <c r="K39" s="36"/>
    </row>
    <row r="40" spans="1:11" s="25" customFormat="1" ht="16.8" x14ac:dyDescent="0.25">
      <c r="A40" s="16" t="s">
        <v>410</v>
      </c>
      <c r="B40" s="157" t="s">
        <v>183</v>
      </c>
      <c r="C40" s="151" t="s">
        <v>227</v>
      </c>
      <c r="D40" s="310" t="s">
        <v>339</v>
      </c>
      <c r="E40" s="131">
        <v>12.8</v>
      </c>
      <c r="F40" s="32">
        <v>18.61</v>
      </c>
      <c r="G40" s="186">
        <f t="shared" si="0"/>
        <v>238.21</v>
      </c>
      <c r="H40" s="188"/>
      <c r="I40" s="189"/>
      <c r="K40" s="36"/>
    </row>
    <row r="41" spans="1:11" s="25" customFormat="1" x14ac:dyDescent="0.25">
      <c r="A41" s="16" t="s">
        <v>410</v>
      </c>
      <c r="B41" s="157" t="s">
        <v>184</v>
      </c>
      <c r="C41" s="151" t="s">
        <v>229</v>
      </c>
      <c r="D41" s="160" t="s">
        <v>66</v>
      </c>
      <c r="E41" s="131">
        <v>4</v>
      </c>
      <c r="F41" s="32">
        <v>84.41</v>
      </c>
      <c r="G41" s="186">
        <f t="shared" si="0"/>
        <v>337.64</v>
      </c>
      <c r="H41" s="188"/>
      <c r="I41" s="189"/>
      <c r="K41" s="36"/>
    </row>
    <row r="42" spans="1:11" s="25" customFormat="1" x14ac:dyDescent="0.25">
      <c r="A42" s="16" t="s">
        <v>410</v>
      </c>
      <c r="B42" s="157" t="s">
        <v>186</v>
      </c>
      <c r="C42" s="151" t="s">
        <v>231</v>
      </c>
      <c r="D42" s="160" t="s">
        <v>66</v>
      </c>
      <c r="E42" s="131">
        <v>4</v>
      </c>
      <c r="F42" s="32">
        <v>153.72</v>
      </c>
      <c r="G42" s="186">
        <f t="shared" si="0"/>
        <v>614.88</v>
      </c>
      <c r="H42" s="188"/>
      <c r="I42" s="189"/>
      <c r="K42" s="36"/>
    </row>
    <row r="43" spans="1:11" s="25" customFormat="1" ht="14.4" thickBot="1" x14ac:dyDescent="0.3">
      <c r="A43" s="16" t="s">
        <v>410</v>
      </c>
      <c r="B43" s="157" t="s">
        <v>188</v>
      </c>
      <c r="C43" s="151" t="s">
        <v>233</v>
      </c>
      <c r="D43" s="160" t="s">
        <v>74</v>
      </c>
      <c r="E43" s="131">
        <v>1272</v>
      </c>
      <c r="F43" s="32">
        <v>0.62</v>
      </c>
      <c r="G43" s="186">
        <f t="shared" si="0"/>
        <v>788.64</v>
      </c>
      <c r="H43" s="188"/>
      <c r="I43" s="189"/>
      <c r="K43" s="36"/>
    </row>
    <row r="44" spans="1:11" s="25" customFormat="1" ht="28.2" thickBot="1" x14ac:dyDescent="0.3">
      <c r="A44" s="135" t="s">
        <v>410</v>
      </c>
      <c r="B44" s="161" t="s">
        <v>190</v>
      </c>
      <c r="C44" s="152" t="s">
        <v>235</v>
      </c>
      <c r="D44" s="311" t="s">
        <v>339</v>
      </c>
      <c r="E44" s="138">
        <v>429</v>
      </c>
      <c r="F44" s="33">
        <v>17.079999999999998</v>
      </c>
      <c r="G44" s="197">
        <f t="shared" si="0"/>
        <v>7327.32</v>
      </c>
      <c r="H44" s="192" t="s">
        <v>192</v>
      </c>
      <c r="I44" s="193">
        <f>ROUND(SUM(G38:G44),2)</f>
        <v>26141.24</v>
      </c>
      <c r="K44" s="36"/>
    </row>
    <row r="45" spans="1:11" s="25" customFormat="1" ht="27.6" x14ac:dyDescent="0.25">
      <c r="A45" s="14" t="s">
        <v>413</v>
      </c>
      <c r="B45" s="124" t="s">
        <v>37</v>
      </c>
      <c r="C45" s="163" t="s">
        <v>414</v>
      </c>
      <c r="D45" s="140" t="s">
        <v>133</v>
      </c>
      <c r="E45" s="127">
        <v>554</v>
      </c>
      <c r="F45" s="31">
        <v>19</v>
      </c>
      <c r="G45" s="185">
        <f t="shared" si="0"/>
        <v>10526</v>
      </c>
      <c r="H45" s="337" t="s">
        <v>240</v>
      </c>
      <c r="I45" s="189"/>
      <c r="K45" s="36"/>
    </row>
    <row r="46" spans="1:11" s="25" customFormat="1" ht="27.6" x14ac:dyDescent="0.25">
      <c r="A46" s="16" t="s">
        <v>413</v>
      </c>
      <c r="B46" s="128" t="s">
        <v>195</v>
      </c>
      <c r="C46" s="164" t="s">
        <v>242</v>
      </c>
      <c r="D46" s="130" t="s">
        <v>74</v>
      </c>
      <c r="E46" s="165">
        <v>461</v>
      </c>
      <c r="F46" s="34">
        <v>15.41</v>
      </c>
      <c r="G46" s="186">
        <f t="shared" si="0"/>
        <v>7104.01</v>
      </c>
      <c r="H46" s="336"/>
      <c r="I46" s="189"/>
      <c r="K46" s="36"/>
    </row>
    <row r="47" spans="1:11" s="25" customFormat="1" ht="27.6" x14ac:dyDescent="0.25">
      <c r="A47" s="16" t="s">
        <v>413</v>
      </c>
      <c r="B47" s="128" t="s">
        <v>197</v>
      </c>
      <c r="C47" s="164" t="s">
        <v>415</v>
      </c>
      <c r="D47" s="130" t="s">
        <v>74</v>
      </c>
      <c r="E47" s="165">
        <v>344</v>
      </c>
      <c r="F47" s="34">
        <v>22.67</v>
      </c>
      <c r="G47" s="186">
        <f t="shared" si="0"/>
        <v>7798.48</v>
      </c>
      <c r="H47" s="336"/>
      <c r="I47" s="189"/>
      <c r="K47" s="36"/>
    </row>
    <row r="48" spans="1:11" s="25" customFormat="1" ht="27.6" x14ac:dyDescent="0.25">
      <c r="A48" s="16" t="s">
        <v>413</v>
      </c>
      <c r="B48" s="128" t="s">
        <v>199</v>
      </c>
      <c r="C48" s="164" t="s">
        <v>416</v>
      </c>
      <c r="D48" s="130" t="s">
        <v>74</v>
      </c>
      <c r="E48" s="165">
        <v>19</v>
      </c>
      <c r="F48" s="34">
        <v>5.52</v>
      </c>
      <c r="G48" s="186">
        <f t="shared" si="0"/>
        <v>104.88</v>
      </c>
      <c r="H48" s="336"/>
      <c r="I48" s="189"/>
      <c r="K48" s="36"/>
    </row>
    <row r="49" spans="1:11" s="25" customFormat="1" ht="27.6" x14ac:dyDescent="0.25">
      <c r="A49" s="16" t="s">
        <v>413</v>
      </c>
      <c r="B49" s="128" t="s">
        <v>201</v>
      </c>
      <c r="C49" s="303" t="s">
        <v>417</v>
      </c>
      <c r="D49" s="130" t="s">
        <v>74</v>
      </c>
      <c r="E49" s="165">
        <v>14</v>
      </c>
      <c r="F49" s="34">
        <v>41.64</v>
      </c>
      <c r="G49" s="186">
        <f t="shared" si="0"/>
        <v>582.96</v>
      </c>
      <c r="H49" s="336"/>
      <c r="I49" s="189"/>
      <c r="K49" s="36"/>
    </row>
    <row r="50" spans="1:11" s="25" customFormat="1" ht="28.2" thickBot="1" x14ac:dyDescent="0.3">
      <c r="A50" s="16" t="s">
        <v>413</v>
      </c>
      <c r="B50" s="128" t="s">
        <v>203</v>
      </c>
      <c r="C50" s="152" t="s">
        <v>418</v>
      </c>
      <c r="D50" s="130" t="s">
        <v>74</v>
      </c>
      <c r="E50" s="165">
        <v>5</v>
      </c>
      <c r="F50" s="34">
        <v>41.63</v>
      </c>
      <c r="G50" s="186">
        <f t="shared" si="0"/>
        <v>208.15</v>
      </c>
      <c r="H50" s="336"/>
      <c r="I50" s="189"/>
      <c r="K50" s="36"/>
    </row>
    <row r="51" spans="1:11" s="25" customFormat="1" ht="27.6" x14ac:dyDescent="0.25">
      <c r="A51" s="16" t="s">
        <v>413</v>
      </c>
      <c r="B51" s="128" t="s">
        <v>205</v>
      </c>
      <c r="C51" s="164" t="s">
        <v>419</v>
      </c>
      <c r="D51" s="142" t="s">
        <v>133</v>
      </c>
      <c r="E51" s="165">
        <v>282</v>
      </c>
      <c r="F51" s="34">
        <v>19</v>
      </c>
      <c r="G51" s="186">
        <f t="shared" si="0"/>
        <v>5358</v>
      </c>
      <c r="H51" s="336"/>
      <c r="I51" s="189"/>
      <c r="K51" s="36"/>
    </row>
    <row r="52" spans="1:11" s="25" customFormat="1" ht="27.6" x14ac:dyDescent="0.25">
      <c r="A52" s="16" t="s">
        <v>413</v>
      </c>
      <c r="B52" s="128" t="s">
        <v>207</v>
      </c>
      <c r="C52" s="164" t="s">
        <v>420</v>
      </c>
      <c r="D52" s="130" t="s">
        <v>74</v>
      </c>
      <c r="E52" s="165">
        <v>320</v>
      </c>
      <c r="F52" s="34">
        <v>12.77</v>
      </c>
      <c r="G52" s="186">
        <f t="shared" si="0"/>
        <v>4086.4</v>
      </c>
      <c r="H52" s="336"/>
      <c r="I52" s="189"/>
      <c r="K52" s="36"/>
    </row>
    <row r="53" spans="1:11" s="25" customFormat="1" ht="27.6" x14ac:dyDescent="0.25">
      <c r="A53" s="16" t="s">
        <v>413</v>
      </c>
      <c r="B53" s="128" t="s">
        <v>209</v>
      </c>
      <c r="C53" s="164" t="s">
        <v>416</v>
      </c>
      <c r="D53" s="130" t="s">
        <v>74</v>
      </c>
      <c r="E53" s="165">
        <v>320</v>
      </c>
      <c r="F53" s="34">
        <v>5.52</v>
      </c>
      <c r="G53" s="186">
        <f t="shared" si="0"/>
        <v>1766.4</v>
      </c>
      <c r="H53" s="336"/>
      <c r="I53" s="189"/>
      <c r="K53" s="36"/>
    </row>
    <row r="54" spans="1:11" s="25" customFormat="1" ht="28.2" thickBot="1" x14ac:dyDescent="0.3">
      <c r="A54" s="16" t="s">
        <v>413</v>
      </c>
      <c r="B54" s="128" t="s">
        <v>210</v>
      </c>
      <c r="C54" s="152" t="s">
        <v>421</v>
      </c>
      <c r="D54" s="130" t="s">
        <v>74</v>
      </c>
      <c r="E54" s="165">
        <v>320</v>
      </c>
      <c r="F54" s="34">
        <v>35.49</v>
      </c>
      <c r="G54" s="186">
        <f t="shared" si="0"/>
        <v>11356.8</v>
      </c>
      <c r="H54" s="336"/>
      <c r="I54" s="189"/>
      <c r="K54" s="36"/>
    </row>
    <row r="55" spans="1:11" s="25" customFormat="1" ht="27.6" x14ac:dyDescent="0.25">
      <c r="A55" s="16" t="s">
        <v>413</v>
      </c>
      <c r="B55" s="128" t="s">
        <v>212</v>
      </c>
      <c r="C55" s="217" t="s">
        <v>422</v>
      </c>
      <c r="D55" s="142" t="s">
        <v>133</v>
      </c>
      <c r="E55" s="165">
        <v>200</v>
      </c>
      <c r="F55" s="34">
        <v>19</v>
      </c>
      <c r="G55" s="186">
        <f t="shared" si="0"/>
        <v>3800</v>
      </c>
      <c r="H55" s="336"/>
      <c r="I55" s="189"/>
      <c r="K55" s="36"/>
    </row>
    <row r="56" spans="1:11" s="25" customFormat="1" ht="27.6" x14ac:dyDescent="0.25">
      <c r="A56" s="16" t="s">
        <v>413</v>
      </c>
      <c r="B56" s="128" t="s">
        <v>214</v>
      </c>
      <c r="C56" s="164" t="s">
        <v>420</v>
      </c>
      <c r="D56" s="130" t="s">
        <v>74</v>
      </c>
      <c r="E56" s="165">
        <v>121</v>
      </c>
      <c r="F56" s="34">
        <v>12.77</v>
      </c>
      <c r="G56" s="186">
        <f t="shared" si="0"/>
        <v>1545.17</v>
      </c>
      <c r="H56" s="336"/>
      <c r="I56" s="189"/>
      <c r="K56" s="36"/>
    </row>
    <row r="57" spans="1:11" s="25" customFormat="1" ht="27.6" x14ac:dyDescent="0.25">
      <c r="A57" s="16" t="s">
        <v>413</v>
      </c>
      <c r="B57" s="128" t="s">
        <v>216</v>
      </c>
      <c r="C57" s="164" t="s">
        <v>416</v>
      </c>
      <c r="D57" s="130" t="s">
        <v>74</v>
      </c>
      <c r="E57" s="165">
        <v>121</v>
      </c>
      <c r="F57" s="34">
        <v>5.52</v>
      </c>
      <c r="G57" s="186">
        <f t="shared" si="0"/>
        <v>667.92</v>
      </c>
      <c r="H57" s="336"/>
      <c r="I57" s="189"/>
      <c r="K57" s="36"/>
    </row>
    <row r="58" spans="1:11" s="25" customFormat="1" ht="27.6" x14ac:dyDescent="0.25">
      <c r="A58" s="16" t="s">
        <v>413</v>
      </c>
      <c r="B58" s="128" t="s">
        <v>218</v>
      </c>
      <c r="C58" s="164" t="s">
        <v>423</v>
      </c>
      <c r="D58" s="130" t="s">
        <v>74</v>
      </c>
      <c r="E58" s="165">
        <v>95</v>
      </c>
      <c r="F58" s="34">
        <v>33.42</v>
      </c>
      <c r="G58" s="186">
        <f t="shared" si="0"/>
        <v>3174.9</v>
      </c>
      <c r="H58" s="336"/>
      <c r="I58" s="189"/>
      <c r="K58" s="36"/>
    </row>
    <row r="59" spans="1:11" s="25" customFormat="1" ht="27.6" x14ac:dyDescent="0.25">
      <c r="A59" s="16" t="s">
        <v>413</v>
      </c>
      <c r="B59" s="128" t="s">
        <v>220</v>
      </c>
      <c r="C59" s="164" t="s">
        <v>417</v>
      </c>
      <c r="D59" s="130" t="s">
        <v>74</v>
      </c>
      <c r="E59" s="165">
        <v>20</v>
      </c>
      <c r="F59" s="34">
        <v>41.64</v>
      </c>
      <c r="G59" s="186">
        <f t="shared" si="0"/>
        <v>832.8</v>
      </c>
      <c r="H59" s="336"/>
      <c r="I59" s="189"/>
      <c r="K59" s="36"/>
    </row>
    <row r="60" spans="1:11" s="25" customFormat="1" ht="28.2" thickBot="1" x14ac:dyDescent="0.3">
      <c r="A60" s="16" t="s">
        <v>413</v>
      </c>
      <c r="B60" s="128" t="s">
        <v>222</v>
      </c>
      <c r="C60" s="152" t="s">
        <v>418</v>
      </c>
      <c r="D60" s="130" t="s">
        <v>74</v>
      </c>
      <c r="E60" s="165">
        <v>6</v>
      </c>
      <c r="F60" s="34">
        <v>41.64</v>
      </c>
      <c r="G60" s="186">
        <f t="shared" si="0"/>
        <v>249.84</v>
      </c>
      <c r="H60" s="336"/>
      <c r="I60" s="189"/>
      <c r="K60" s="36"/>
    </row>
    <row r="61" spans="1:11" s="25" customFormat="1" ht="27.6" x14ac:dyDescent="0.25">
      <c r="A61" s="16" t="s">
        <v>426</v>
      </c>
      <c r="B61" s="128" t="s">
        <v>224</v>
      </c>
      <c r="C61" s="217" t="s">
        <v>239</v>
      </c>
      <c r="D61" s="142" t="s">
        <v>133</v>
      </c>
      <c r="E61" s="165">
        <v>2753</v>
      </c>
      <c r="F61" s="34">
        <v>14.6</v>
      </c>
      <c r="G61" s="186">
        <f t="shared" si="0"/>
        <v>40193.800000000003</v>
      </c>
      <c r="H61" s="336"/>
      <c r="I61" s="189"/>
      <c r="K61" s="36"/>
    </row>
    <row r="62" spans="1:11" s="25" customFormat="1" ht="27.6" x14ac:dyDescent="0.25">
      <c r="A62" s="16" t="s">
        <v>426</v>
      </c>
      <c r="B62" s="128" t="s">
        <v>226</v>
      </c>
      <c r="C62" s="164" t="s">
        <v>242</v>
      </c>
      <c r="D62" s="130" t="s">
        <v>74</v>
      </c>
      <c r="E62" s="165">
        <v>4213</v>
      </c>
      <c r="F62" s="34">
        <v>11.51</v>
      </c>
      <c r="G62" s="186">
        <f t="shared" si="0"/>
        <v>48491.63</v>
      </c>
      <c r="H62" s="336"/>
      <c r="I62" s="189"/>
      <c r="K62" s="36"/>
    </row>
    <row r="63" spans="1:11" s="25" customFormat="1" ht="27.6" x14ac:dyDescent="0.25">
      <c r="A63" s="16" t="s">
        <v>426</v>
      </c>
      <c r="B63" s="128" t="s">
        <v>228</v>
      </c>
      <c r="C63" s="164" t="s">
        <v>244</v>
      </c>
      <c r="D63" s="130" t="s">
        <v>74</v>
      </c>
      <c r="E63" s="165">
        <v>3879</v>
      </c>
      <c r="F63" s="34">
        <v>15.14</v>
      </c>
      <c r="G63" s="186">
        <f t="shared" si="0"/>
        <v>58728.06</v>
      </c>
      <c r="H63" s="336"/>
      <c r="I63" s="189"/>
      <c r="K63" s="36"/>
    </row>
    <row r="64" spans="1:11" s="25" customFormat="1" ht="27.6" x14ac:dyDescent="0.25">
      <c r="A64" s="16" t="s">
        <v>426</v>
      </c>
      <c r="B64" s="128" t="s">
        <v>230</v>
      </c>
      <c r="C64" s="166" t="s">
        <v>932</v>
      </c>
      <c r="D64" s="167" t="s">
        <v>74</v>
      </c>
      <c r="E64" s="165">
        <v>3862</v>
      </c>
      <c r="F64" s="34">
        <v>0.34</v>
      </c>
      <c r="G64" s="186">
        <f t="shared" si="0"/>
        <v>1313.08</v>
      </c>
      <c r="H64" s="336"/>
      <c r="I64" s="189"/>
      <c r="K64" s="36"/>
    </row>
    <row r="65" spans="1:11" s="25" customFormat="1" ht="27.6" x14ac:dyDescent="0.25">
      <c r="A65" s="16" t="s">
        <v>426</v>
      </c>
      <c r="B65" s="128" t="s">
        <v>232</v>
      </c>
      <c r="C65" s="164" t="s">
        <v>247</v>
      </c>
      <c r="D65" s="130" t="s">
        <v>74</v>
      </c>
      <c r="E65" s="165">
        <v>3851</v>
      </c>
      <c r="F65" s="34">
        <v>13.66</v>
      </c>
      <c r="G65" s="186">
        <f t="shared" si="0"/>
        <v>52604.66</v>
      </c>
      <c r="H65" s="336"/>
      <c r="I65" s="189"/>
      <c r="K65" s="36"/>
    </row>
    <row r="66" spans="1:11" s="25" customFormat="1" ht="27.6" x14ac:dyDescent="0.25">
      <c r="A66" s="16" t="s">
        <v>426</v>
      </c>
      <c r="B66" s="128" t="s">
        <v>234</v>
      </c>
      <c r="C66" s="166" t="s">
        <v>933</v>
      </c>
      <c r="D66" s="130" t="s">
        <v>74</v>
      </c>
      <c r="E66" s="165">
        <v>3840</v>
      </c>
      <c r="F66" s="34">
        <v>0.28000000000000003</v>
      </c>
      <c r="G66" s="186">
        <f t="shared" si="0"/>
        <v>1075.2</v>
      </c>
      <c r="H66" s="336"/>
      <c r="I66" s="189"/>
      <c r="K66" s="36"/>
    </row>
    <row r="67" spans="1:11" s="25" customFormat="1" ht="27.6" x14ac:dyDescent="0.25">
      <c r="A67" s="16" t="s">
        <v>426</v>
      </c>
      <c r="B67" s="128" t="s">
        <v>424</v>
      </c>
      <c r="C67" s="164" t="s">
        <v>250</v>
      </c>
      <c r="D67" s="130" t="s">
        <v>74</v>
      </c>
      <c r="E67" s="165">
        <v>3834</v>
      </c>
      <c r="F67" s="34">
        <v>10.74</v>
      </c>
      <c r="G67" s="186">
        <f t="shared" si="0"/>
        <v>41177.160000000003</v>
      </c>
      <c r="H67" s="336"/>
      <c r="I67" s="189"/>
      <c r="K67" s="36"/>
    </row>
    <row r="68" spans="1:11" s="25" customFormat="1" ht="28.2" thickBot="1" x14ac:dyDescent="0.3">
      <c r="A68" s="16" t="s">
        <v>426</v>
      </c>
      <c r="B68" s="128" t="s">
        <v>425</v>
      </c>
      <c r="C68" s="152" t="s">
        <v>252</v>
      </c>
      <c r="D68" s="130" t="s">
        <v>74</v>
      </c>
      <c r="E68" s="165">
        <v>3823</v>
      </c>
      <c r="F68" s="34">
        <v>0.22</v>
      </c>
      <c r="G68" s="186">
        <f t="shared" si="0"/>
        <v>841.06</v>
      </c>
      <c r="H68" s="336"/>
      <c r="I68" s="189"/>
      <c r="K68" s="36"/>
    </row>
    <row r="69" spans="1:11" s="25" customFormat="1" ht="28.2" thickBot="1" x14ac:dyDescent="0.3">
      <c r="A69" s="16" t="s">
        <v>426</v>
      </c>
      <c r="B69" s="169" t="s">
        <v>427</v>
      </c>
      <c r="C69" s="170" t="s">
        <v>254</v>
      </c>
      <c r="D69" s="153" t="s">
        <v>133</v>
      </c>
      <c r="E69" s="138">
        <v>572</v>
      </c>
      <c r="F69" s="35">
        <v>14.6</v>
      </c>
      <c r="G69" s="197">
        <f t="shared" si="0"/>
        <v>8351.2000000000007</v>
      </c>
      <c r="H69" s="336"/>
      <c r="I69" s="189"/>
      <c r="K69" s="36"/>
    </row>
    <row r="70" spans="1:11" s="25" customFormat="1" ht="30" customHeight="1" x14ac:dyDescent="0.25">
      <c r="A70" s="14" t="s">
        <v>428</v>
      </c>
      <c r="B70" s="124" t="s">
        <v>37</v>
      </c>
      <c r="C70" s="163" t="s">
        <v>429</v>
      </c>
      <c r="D70" s="140" t="s">
        <v>133</v>
      </c>
      <c r="E70" s="127">
        <v>554</v>
      </c>
      <c r="F70" s="31"/>
      <c r="G70" s="185">
        <f t="shared" si="0"/>
        <v>0</v>
      </c>
      <c r="H70" s="336"/>
      <c r="I70" s="189"/>
      <c r="K70" s="36"/>
    </row>
    <row r="71" spans="1:11" s="25" customFormat="1" ht="30" customHeight="1" x14ac:dyDescent="0.25">
      <c r="A71" s="16" t="s">
        <v>428</v>
      </c>
      <c r="B71" s="128" t="s">
        <v>195</v>
      </c>
      <c r="C71" s="164" t="s">
        <v>242</v>
      </c>
      <c r="D71" s="130" t="s">
        <v>74</v>
      </c>
      <c r="E71" s="165">
        <v>461</v>
      </c>
      <c r="F71" s="34"/>
      <c r="G71" s="186">
        <f t="shared" si="0"/>
        <v>0</v>
      </c>
      <c r="H71" s="336"/>
      <c r="I71" s="189"/>
      <c r="K71" s="36"/>
    </row>
    <row r="72" spans="1:11" s="25" customFormat="1" ht="30" customHeight="1" x14ac:dyDescent="0.25">
      <c r="A72" s="16" t="s">
        <v>428</v>
      </c>
      <c r="B72" s="128" t="s">
        <v>197</v>
      </c>
      <c r="C72" s="164" t="s">
        <v>415</v>
      </c>
      <c r="D72" s="130" t="s">
        <v>74</v>
      </c>
      <c r="E72" s="165">
        <v>344</v>
      </c>
      <c r="F72" s="34"/>
      <c r="G72" s="186">
        <f t="shared" si="0"/>
        <v>0</v>
      </c>
      <c r="H72" s="336"/>
      <c r="I72" s="189"/>
      <c r="K72" s="36"/>
    </row>
    <row r="73" spans="1:11" s="25" customFormat="1" ht="30" customHeight="1" x14ac:dyDescent="0.25">
      <c r="A73" s="16" t="s">
        <v>428</v>
      </c>
      <c r="B73" s="128" t="s">
        <v>199</v>
      </c>
      <c r="C73" s="164" t="s">
        <v>416</v>
      </c>
      <c r="D73" s="130" t="s">
        <v>74</v>
      </c>
      <c r="E73" s="165">
        <v>19</v>
      </c>
      <c r="F73" s="34"/>
      <c r="G73" s="186">
        <f t="shared" si="0"/>
        <v>0</v>
      </c>
      <c r="H73" s="336"/>
      <c r="I73" s="189"/>
      <c r="K73" s="36"/>
    </row>
    <row r="74" spans="1:11" s="25" customFormat="1" ht="30" customHeight="1" x14ac:dyDescent="0.25">
      <c r="A74" s="16" t="s">
        <v>428</v>
      </c>
      <c r="B74" s="128" t="s">
        <v>201</v>
      </c>
      <c r="C74" s="164" t="s">
        <v>417</v>
      </c>
      <c r="D74" s="130" t="s">
        <v>74</v>
      </c>
      <c r="E74" s="165">
        <v>14</v>
      </c>
      <c r="F74" s="34"/>
      <c r="G74" s="186">
        <f t="shared" si="0"/>
        <v>0</v>
      </c>
      <c r="H74" s="336"/>
      <c r="I74" s="189"/>
      <c r="K74" s="36"/>
    </row>
    <row r="75" spans="1:11" s="25" customFormat="1" ht="30" customHeight="1" thickBot="1" x14ac:dyDescent="0.3">
      <c r="A75" s="16" t="s">
        <v>428</v>
      </c>
      <c r="B75" s="128" t="s">
        <v>203</v>
      </c>
      <c r="C75" s="152" t="s">
        <v>418</v>
      </c>
      <c r="D75" s="130" t="s">
        <v>74</v>
      </c>
      <c r="E75" s="165">
        <v>5</v>
      </c>
      <c r="F75" s="34"/>
      <c r="G75" s="186">
        <f t="shared" si="0"/>
        <v>0</v>
      </c>
      <c r="H75" s="336"/>
      <c r="I75" s="189"/>
      <c r="K75" s="36"/>
    </row>
    <row r="76" spans="1:11" s="25" customFormat="1" ht="30" customHeight="1" x14ac:dyDescent="0.25">
      <c r="A76" s="16" t="s">
        <v>428</v>
      </c>
      <c r="B76" s="128" t="s">
        <v>205</v>
      </c>
      <c r="C76" s="217" t="s">
        <v>430</v>
      </c>
      <c r="D76" s="142" t="s">
        <v>133</v>
      </c>
      <c r="E76" s="165">
        <v>282</v>
      </c>
      <c r="F76" s="34"/>
      <c r="G76" s="186">
        <f t="shared" si="0"/>
        <v>0</v>
      </c>
      <c r="H76" s="336"/>
      <c r="I76" s="189"/>
      <c r="K76" s="36"/>
    </row>
    <row r="77" spans="1:11" s="25" customFormat="1" ht="30" customHeight="1" x14ac:dyDescent="0.25">
      <c r="A77" s="16" t="s">
        <v>428</v>
      </c>
      <c r="B77" s="128" t="s">
        <v>207</v>
      </c>
      <c r="C77" s="164" t="s">
        <v>420</v>
      </c>
      <c r="D77" s="130" t="s">
        <v>74</v>
      </c>
      <c r="E77" s="165">
        <v>320</v>
      </c>
      <c r="F77" s="34"/>
      <c r="G77" s="186">
        <f t="shared" si="0"/>
        <v>0</v>
      </c>
      <c r="H77" s="336"/>
      <c r="I77" s="189"/>
      <c r="K77" s="36"/>
    </row>
    <row r="78" spans="1:11" s="25" customFormat="1" ht="30" customHeight="1" x14ac:dyDescent="0.25">
      <c r="A78" s="16" t="s">
        <v>428</v>
      </c>
      <c r="B78" s="128" t="s">
        <v>209</v>
      </c>
      <c r="C78" s="164" t="s">
        <v>416</v>
      </c>
      <c r="D78" s="130" t="s">
        <v>74</v>
      </c>
      <c r="E78" s="165">
        <v>320</v>
      </c>
      <c r="F78" s="34"/>
      <c r="G78" s="186">
        <f t="shared" si="0"/>
        <v>0</v>
      </c>
      <c r="H78" s="336"/>
      <c r="I78" s="189"/>
      <c r="K78" s="36"/>
    </row>
    <row r="79" spans="1:11" s="25" customFormat="1" ht="30" customHeight="1" thickBot="1" x14ac:dyDescent="0.3">
      <c r="A79" s="16" t="s">
        <v>428</v>
      </c>
      <c r="B79" s="128" t="s">
        <v>210</v>
      </c>
      <c r="C79" s="152" t="s">
        <v>421</v>
      </c>
      <c r="D79" s="130" t="s">
        <v>74</v>
      </c>
      <c r="E79" s="165">
        <v>320</v>
      </c>
      <c r="F79" s="34"/>
      <c r="G79" s="186">
        <f t="shared" si="0"/>
        <v>0</v>
      </c>
      <c r="H79" s="336"/>
      <c r="I79" s="189"/>
      <c r="K79" s="36"/>
    </row>
    <row r="80" spans="1:11" s="25" customFormat="1" ht="30" customHeight="1" x14ac:dyDescent="0.25">
      <c r="A80" s="16" t="s">
        <v>428</v>
      </c>
      <c r="B80" s="128" t="s">
        <v>212</v>
      </c>
      <c r="C80" s="217" t="s">
        <v>431</v>
      </c>
      <c r="D80" s="142" t="s">
        <v>133</v>
      </c>
      <c r="E80" s="165">
        <v>200</v>
      </c>
      <c r="F80" s="34"/>
      <c r="G80" s="186">
        <f t="shared" si="0"/>
        <v>0</v>
      </c>
      <c r="H80" s="336"/>
      <c r="I80" s="189"/>
      <c r="K80" s="36"/>
    </row>
    <row r="81" spans="1:11" s="25" customFormat="1" ht="30" customHeight="1" x14ac:dyDescent="0.25">
      <c r="A81" s="16" t="s">
        <v>428</v>
      </c>
      <c r="B81" s="128" t="s">
        <v>214</v>
      </c>
      <c r="C81" s="164" t="s">
        <v>420</v>
      </c>
      <c r="D81" s="130" t="s">
        <v>74</v>
      </c>
      <c r="E81" s="165">
        <v>121</v>
      </c>
      <c r="F81" s="34"/>
      <c r="G81" s="186">
        <f t="shared" si="0"/>
        <v>0</v>
      </c>
      <c r="H81" s="336"/>
      <c r="I81" s="189"/>
      <c r="K81" s="36"/>
    </row>
    <row r="82" spans="1:11" s="25" customFormat="1" ht="30" customHeight="1" x14ac:dyDescent="0.25">
      <c r="A82" s="16" t="s">
        <v>428</v>
      </c>
      <c r="B82" s="128" t="s">
        <v>216</v>
      </c>
      <c r="C82" s="164" t="s">
        <v>416</v>
      </c>
      <c r="D82" s="130" t="s">
        <v>74</v>
      </c>
      <c r="E82" s="165">
        <v>121</v>
      </c>
      <c r="F82" s="34"/>
      <c r="G82" s="186">
        <f t="shared" si="0"/>
        <v>0</v>
      </c>
      <c r="H82" s="336"/>
      <c r="I82" s="189"/>
      <c r="K82" s="36"/>
    </row>
    <row r="83" spans="1:11" s="25" customFormat="1" ht="30" customHeight="1" x14ac:dyDescent="0.25">
      <c r="A83" s="16" t="s">
        <v>428</v>
      </c>
      <c r="B83" s="128" t="s">
        <v>218</v>
      </c>
      <c r="C83" s="164" t="s">
        <v>423</v>
      </c>
      <c r="D83" s="130" t="s">
        <v>74</v>
      </c>
      <c r="E83" s="165">
        <v>95</v>
      </c>
      <c r="F83" s="34"/>
      <c r="G83" s="186">
        <f t="shared" si="0"/>
        <v>0</v>
      </c>
      <c r="H83" s="336"/>
      <c r="I83" s="189"/>
      <c r="K83" s="36"/>
    </row>
    <row r="84" spans="1:11" s="25" customFormat="1" ht="30" customHeight="1" x14ac:dyDescent="0.25">
      <c r="A84" s="16" t="s">
        <v>428</v>
      </c>
      <c r="B84" s="128" t="s">
        <v>220</v>
      </c>
      <c r="C84" s="164" t="s">
        <v>417</v>
      </c>
      <c r="D84" s="130" t="s">
        <v>74</v>
      </c>
      <c r="E84" s="165">
        <v>20</v>
      </c>
      <c r="F84" s="34"/>
      <c r="G84" s="186">
        <f t="shared" si="0"/>
        <v>0</v>
      </c>
      <c r="H84" s="336"/>
      <c r="I84" s="189"/>
      <c r="K84" s="36"/>
    </row>
    <row r="85" spans="1:11" s="25" customFormat="1" ht="30" customHeight="1" thickBot="1" x14ac:dyDescent="0.3">
      <c r="A85" s="16" t="s">
        <v>428</v>
      </c>
      <c r="B85" s="128" t="s">
        <v>222</v>
      </c>
      <c r="C85" s="152" t="s">
        <v>418</v>
      </c>
      <c r="D85" s="130" t="s">
        <v>74</v>
      </c>
      <c r="E85" s="165">
        <v>6</v>
      </c>
      <c r="F85" s="34"/>
      <c r="G85" s="186">
        <f t="shared" si="0"/>
        <v>0</v>
      </c>
      <c r="H85" s="336"/>
      <c r="I85" s="189"/>
      <c r="K85" s="36"/>
    </row>
    <row r="86" spans="1:11" s="25" customFormat="1" ht="30" customHeight="1" x14ac:dyDescent="0.25">
      <c r="A86" s="16" t="s">
        <v>432</v>
      </c>
      <c r="B86" s="128" t="s">
        <v>224</v>
      </c>
      <c r="C86" s="217" t="s">
        <v>256</v>
      </c>
      <c r="D86" s="142" t="s">
        <v>133</v>
      </c>
      <c r="E86" s="165">
        <v>2370</v>
      </c>
      <c r="F86" s="34"/>
      <c r="G86" s="186">
        <f t="shared" si="0"/>
        <v>0</v>
      </c>
      <c r="H86" s="336"/>
      <c r="I86" s="189"/>
      <c r="K86" s="36"/>
    </row>
    <row r="87" spans="1:11" s="25" customFormat="1" ht="30" customHeight="1" x14ac:dyDescent="0.25">
      <c r="A87" s="16" t="s">
        <v>432</v>
      </c>
      <c r="B87" s="128" t="s">
        <v>226</v>
      </c>
      <c r="C87" s="164" t="s">
        <v>257</v>
      </c>
      <c r="D87" s="130" t="s">
        <v>74</v>
      </c>
      <c r="E87" s="165">
        <v>4257</v>
      </c>
      <c r="F87" s="34"/>
      <c r="G87" s="186">
        <f t="shared" si="0"/>
        <v>0</v>
      </c>
      <c r="H87" s="336"/>
      <c r="I87" s="189"/>
      <c r="K87" s="36"/>
    </row>
    <row r="88" spans="1:11" s="25" customFormat="1" ht="30" customHeight="1" x14ac:dyDescent="0.25">
      <c r="A88" s="16" t="s">
        <v>432</v>
      </c>
      <c r="B88" s="128" t="s">
        <v>228</v>
      </c>
      <c r="C88" s="164" t="s">
        <v>244</v>
      </c>
      <c r="D88" s="130" t="s">
        <v>74</v>
      </c>
      <c r="E88" s="165">
        <v>3879</v>
      </c>
      <c r="F88" s="34"/>
      <c r="G88" s="186">
        <f t="shared" si="0"/>
        <v>0</v>
      </c>
      <c r="H88" s="336"/>
      <c r="I88" s="189"/>
      <c r="K88" s="36"/>
    </row>
    <row r="89" spans="1:11" s="25" customFormat="1" ht="30" customHeight="1" x14ac:dyDescent="0.25">
      <c r="A89" s="16" t="s">
        <v>432</v>
      </c>
      <c r="B89" s="128" t="s">
        <v>230</v>
      </c>
      <c r="C89" s="166" t="s">
        <v>932</v>
      </c>
      <c r="D89" s="167" t="s">
        <v>74</v>
      </c>
      <c r="E89" s="165">
        <v>3862</v>
      </c>
      <c r="F89" s="34"/>
      <c r="G89" s="186">
        <f t="shared" si="0"/>
        <v>0</v>
      </c>
      <c r="H89" s="336"/>
      <c r="I89" s="189"/>
      <c r="K89" s="36"/>
    </row>
    <row r="90" spans="1:11" s="25" customFormat="1" ht="30" customHeight="1" x14ac:dyDescent="0.25">
      <c r="A90" s="16" t="s">
        <v>432</v>
      </c>
      <c r="B90" s="128" t="s">
        <v>232</v>
      </c>
      <c r="C90" s="164" t="s">
        <v>247</v>
      </c>
      <c r="D90" s="130" t="s">
        <v>74</v>
      </c>
      <c r="E90" s="165">
        <v>3851</v>
      </c>
      <c r="F90" s="34"/>
      <c r="G90" s="186">
        <f t="shared" si="0"/>
        <v>0</v>
      </c>
      <c r="H90" s="336"/>
      <c r="I90" s="189"/>
      <c r="K90" s="36"/>
    </row>
    <row r="91" spans="1:11" s="25" customFormat="1" ht="30" customHeight="1" x14ac:dyDescent="0.25">
      <c r="A91" s="16" t="s">
        <v>432</v>
      </c>
      <c r="B91" s="128" t="s">
        <v>234</v>
      </c>
      <c r="C91" s="166" t="s">
        <v>933</v>
      </c>
      <c r="D91" s="130" t="s">
        <v>74</v>
      </c>
      <c r="E91" s="165">
        <v>3840</v>
      </c>
      <c r="F91" s="34"/>
      <c r="G91" s="186">
        <f t="shared" si="0"/>
        <v>0</v>
      </c>
      <c r="H91" s="336"/>
      <c r="I91" s="189"/>
      <c r="K91" s="36"/>
    </row>
    <row r="92" spans="1:11" s="25" customFormat="1" ht="30" customHeight="1" x14ac:dyDescent="0.25">
      <c r="A92" s="16" t="s">
        <v>432</v>
      </c>
      <c r="B92" s="128" t="s">
        <v>424</v>
      </c>
      <c r="C92" s="164" t="s">
        <v>250</v>
      </c>
      <c r="D92" s="130" t="s">
        <v>74</v>
      </c>
      <c r="E92" s="165">
        <v>3834</v>
      </c>
      <c r="F92" s="34"/>
      <c r="G92" s="186">
        <f t="shared" si="0"/>
        <v>0</v>
      </c>
      <c r="H92" s="336"/>
      <c r="I92" s="189"/>
      <c r="K92" s="36"/>
    </row>
    <row r="93" spans="1:11" s="25" customFormat="1" ht="30" customHeight="1" thickBot="1" x14ac:dyDescent="0.3">
      <c r="A93" s="16" t="s">
        <v>432</v>
      </c>
      <c r="B93" s="128" t="s">
        <v>425</v>
      </c>
      <c r="C93" s="152" t="s">
        <v>252</v>
      </c>
      <c r="D93" s="130" t="s">
        <v>74</v>
      </c>
      <c r="E93" s="165">
        <v>3823</v>
      </c>
      <c r="F93" s="34"/>
      <c r="G93" s="186">
        <f t="shared" si="0"/>
        <v>0</v>
      </c>
      <c r="H93" s="336"/>
      <c r="I93" s="189"/>
      <c r="K93" s="36"/>
    </row>
    <row r="94" spans="1:11" s="25" customFormat="1" ht="30" customHeight="1" thickBot="1" x14ac:dyDescent="0.3">
      <c r="A94" s="16" t="s">
        <v>432</v>
      </c>
      <c r="B94" s="161" t="s">
        <v>427</v>
      </c>
      <c r="C94" s="170" t="s">
        <v>254</v>
      </c>
      <c r="D94" s="162" t="s">
        <v>133</v>
      </c>
      <c r="E94" s="138">
        <v>572</v>
      </c>
      <c r="F94" s="33"/>
      <c r="G94" s="197">
        <f t="shared" si="0"/>
        <v>0</v>
      </c>
      <c r="H94" s="192" t="s">
        <v>236</v>
      </c>
      <c r="I94" s="193">
        <f>ROUND(SUM(G45:G94),2)</f>
        <v>311938.56</v>
      </c>
      <c r="K94" s="36"/>
    </row>
    <row r="95" spans="1:11" s="25" customFormat="1" ht="30" customHeight="1" x14ac:dyDescent="0.25">
      <c r="A95" s="14" t="s">
        <v>433</v>
      </c>
      <c r="B95" s="124" t="s">
        <v>238</v>
      </c>
      <c r="C95" s="163" t="s">
        <v>434</v>
      </c>
      <c r="D95" s="177" t="s">
        <v>99</v>
      </c>
      <c r="E95" s="127">
        <v>44</v>
      </c>
      <c r="F95" s="31">
        <v>35.799999999999997</v>
      </c>
      <c r="G95" s="185">
        <f t="shared" si="0"/>
        <v>1575.2</v>
      </c>
      <c r="H95" s="43"/>
      <c r="I95" s="43"/>
      <c r="K95" s="36"/>
    </row>
    <row r="96" spans="1:11" s="25" customFormat="1" ht="30" customHeight="1" x14ac:dyDescent="0.25">
      <c r="A96" s="16" t="s">
        <v>433</v>
      </c>
      <c r="B96" s="128" t="s">
        <v>241</v>
      </c>
      <c r="C96" s="164" t="s">
        <v>435</v>
      </c>
      <c r="D96" s="149" t="s">
        <v>99</v>
      </c>
      <c r="E96" s="131">
        <v>60</v>
      </c>
      <c r="F96" s="32">
        <v>21.15</v>
      </c>
      <c r="G96" s="186">
        <f t="shared" si="0"/>
        <v>1269</v>
      </c>
      <c r="H96" s="194"/>
      <c r="I96" s="43"/>
      <c r="K96" s="36"/>
    </row>
    <row r="97" spans="1:11" s="25" customFormat="1" ht="27.6" x14ac:dyDescent="0.25">
      <c r="A97" s="16" t="s">
        <v>433</v>
      </c>
      <c r="B97" s="128" t="s">
        <v>243</v>
      </c>
      <c r="C97" s="164" t="s">
        <v>436</v>
      </c>
      <c r="D97" s="149" t="s">
        <v>99</v>
      </c>
      <c r="E97" s="131">
        <v>420</v>
      </c>
      <c r="F97" s="32">
        <v>60.27</v>
      </c>
      <c r="G97" s="186">
        <f t="shared" si="0"/>
        <v>25313.4</v>
      </c>
      <c r="H97" s="194"/>
      <c r="I97" s="43"/>
      <c r="K97" s="36"/>
    </row>
    <row r="98" spans="1:11" s="25" customFormat="1" ht="30" customHeight="1" x14ac:dyDescent="0.25">
      <c r="A98" s="16" t="s">
        <v>433</v>
      </c>
      <c r="B98" s="128" t="s">
        <v>245</v>
      </c>
      <c r="C98" s="164" t="s">
        <v>271</v>
      </c>
      <c r="D98" s="149" t="s">
        <v>99</v>
      </c>
      <c r="E98" s="131">
        <v>345</v>
      </c>
      <c r="F98" s="32">
        <v>0.36</v>
      </c>
      <c r="G98" s="186">
        <f t="shared" ref="G98:G135" si="1">ROUND((E98*F98),2)</f>
        <v>124.2</v>
      </c>
      <c r="H98" s="188"/>
      <c r="I98" s="189"/>
      <c r="K98" s="36"/>
    </row>
    <row r="99" spans="1:11" s="25" customFormat="1" ht="30" customHeight="1" x14ac:dyDescent="0.25">
      <c r="A99" s="16" t="s">
        <v>433</v>
      </c>
      <c r="B99" s="128" t="s">
        <v>246</v>
      </c>
      <c r="C99" s="164" t="s">
        <v>272</v>
      </c>
      <c r="D99" s="149" t="s">
        <v>99</v>
      </c>
      <c r="E99" s="131">
        <v>345</v>
      </c>
      <c r="F99" s="32">
        <v>0.48</v>
      </c>
      <c r="G99" s="186">
        <f t="shared" si="1"/>
        <v>165.6</v>
      </c>
      <c r="H99" s="188"/>
      <c r="I99" s="189"/>
      <c r="K99" s="36"/>
    </row>
    <row r="100" spans="1:11" s="25" customFormat="1" ht="27.6" x14ac:dyDescent="0.25">
      <c r="A100" s="16" t="s">
        <v>433</v>
      </c>
      <c r="B100" s="128" t="s">
        <v>248</v>
      </c>
      <c r="C100" s="164" t="s">
        <v>273</v>
      </c>
      <c r="D100" s="149" t="s">
        <v>99</v>
      </c>
      <c r="E100" s="131">
        <v>345</v>
      </c>
      <c r="F100" s="32">
        <v>0.54</v>
      </c>
      <c r="G100" s="186">
        <f t="shared" si="1"/>
        <v>186.3</v>
      </c>
      <c r="H100" s="188"/>
      <c r="I100" s="189"/>
      <c r="K100" s="36"/>
    </row>
    <row r="101" spans="1:11" s="25" customFormat="1" ht="27.6" x14ac:dyDescent="0.25">
      <c r="A101" s="16" t="s">
        <v>433</v>
      </c>
      <c r="B101" s="128" t="s">
        <v>249</v>
      </c>
      <c r="C101" s="164" t="s">
        <v>275</v>
      </c>
      <c r="D101" s="149" t="s">
        <v>99</v>
      </c>
      <c r="E101" s="131">
        <v>464</v>
      </c>
      <c r="F101" s="32">
        <v>2.66</v>
      </c>
      <c r="G101" s="186">
        <f t="shared" si="1"/>
        <v>1234.24</v>
      </c>
      <c r="H101" s="188"/>
      <c r="I101" s="189"/>
      <c r="K101" s="36"/>
    </row>
    <row r="102" spans="1:11" s="25" customFormat="1" ht="27.6" x14ac:dyDescent="0.25">
      <c r="A102" s="16" t="s">
        <v>433</v>
      </c>
      <c r="B102" s="128" t="s">
        <v>251</v>
      </c>
      <c r="C102" s="164" t="s">
        <v>276</v>
      </c>
      <c r="D102" s="149" t="s">
        <v>99</v>
      </c>
      <c r="E102" s="131">
        <v>464</v>
      </c>
      <c r="F102" s="32">
        <v>0.25</v>
      </c>
      <c r="G102" s="186">
        <f t="shared" si="1"/>
        <v>116</v>
      </c>
      <c r="H102" s="188"/>
      <c r="I102" s="189"/>
      <c r="K102" s="36"/>
    </row>
    <row r="103" spans="1:11" s="25" customFormat="1" ht="27.6" x14ac:dyDescent="0.25">
      <c r="A103" s="16" t="s">
        <v>433</v>
      </c>
      <c r="B103" s="128" t="s">
        <v>253</v>
      </c>
      <c r="C103" s="164" t="s">
        <v>277</v>
      </c>
      <c r="D103" s="130" t="s">
        <v>74</v>
      </c>
      <c r="E103" s="131">
        <v>620</v>
      </c>
      <c r="F103" s="32">
        <v>5.03</v>
      </c>
      <c r="G103" s="186">
        <f t="shared" si="1"/>
        <v>3118.6</v>
      </c>
      <c r="H103" s="188"/>
      <c r="I103" s="189"/>
      <c r="K103" s="36"/>
    </row>
    <row r="104" spans="1:11" s="25" customFormat="1" ht="28.2" thickBot="1" x14ac:dyDescent="0.3">
      <c r="A104" s="16" t="s">
        <v>433</v>
      </c>
      <c r="B104" s="128" t="s">
        <v>437</v>
      </c>
      <c r="C104" s="164" t="s">
        <v>278</v>
      </c>
      <c r="D104" s="130" t="s">
        <v>74</v>
      </c>
      <c r="E104" s="131">
        <v>646</v>
      </c>
      <c r="F104" s="32">
        <v>2.15</v>
      </c>
      <c r="G104" s="186">
        <f t="shared" si="1"/>
        <v>1388.9</v>
      </c>
      <c r="H104" s="188"/>
      <c r="I104" s="189"/>
      <c r="K104" s="36"/>
    </row>
    <row r="105" spans="1:11" s="25" customFormat="1" ht="28.2" thickBot="1" x14ac:dyDescent="0.3">
      <c r="A105" s="135" t="s">
        <v>433</v>
      </c>
      <c r="B105" s="136" t="s">
        <v>438</v>
      </c>
      <c r="C105" s="152" t="s">
        <v>279</v>
      </c>
      <c r="D105" s="137" t="s">
        <v>74</v>
      </c>
      <c r="E105" s="138">
        <v>40</v>
      </c>
      <c r="F105" s="33">
        <v>2.78</v>
      </c>
      <c r="G105" s="197">
        <f t="shared" si="1"/>
        <v>111.2</v>
      </c>
      <c r="H105" s="192" t="s">
        <v>258</v>
      </c>
      <c r="I105" s="193">
        <f>ROUND(SUM(G95:G105),2)</f>
        <v>34602.639999999999</v>
      </c>
      <c r="K105" s="36"/>
    </row>
    <row r="106" spans="1:11" s="25" customFormat="1" ht="41.4" x14ac:dyDescent="0.25">
      <c r="A106" s="14" t="s">
        <v>439</v>
      </c>
      <c r="B106" s="124" t="s">
        <v>260</v>
      </c>
      <c r="C106" s="312" t="s">
        <v>939</v>
      </c>
      <c r="D106" s="148" t="s">
        <v>99</v>
      </c>
      <c r="E106" s="127">
        <v>5</v>
      </c>
      <c r="F106" s="32">
        <v>111.9</v>
      </c>
      <c r="G106" s="186">
        <f t="shared" si="1"/>
        <v>559.5</v>
      </c>
      <c r="H106" s="188"/>
      <c r="I106" s="189"/>
      <c r="K106" s="36"/>
    </row>
    <row r="107" spans="1:11" s="25" customFormat="1" ht="41.4" x14ac:dyDescent="0.25">
      <c r="A107" s="16" t="s">
        <v>439</v>
      </c>
      <c r="B107" s="128" t="s">
        <v>262</v>
      </c>
      <c r="C107" s="166" t="s">
        <v>940</v>
      </c>
      <c r="D107" s="149" t="s">
        <v>99</v>
      </c>
      <c r="E107" s="131">
        <v>12</v>
      </c>
      <c r="F107" s="32">
        <v>197.09</v>
      </c>
      <c r="G107" s="186">
        <f t="shared" si="1"/>
        <v>2365.08</v>
      </c>
      <c r="H107" s="188"/>
      <c r="I107" s="189"/>
      <c r="K107" s="36"/>
    </row>
    <row r="108" spans="1:11" s="25" customFormat="1" ht="41.4" x14ac:dyDescent="0.25">
      <c r="A108" s="16" t="s">
        <v>439</v>
      </c>
      <c r="B108" s="128" t="s">
        <v>263</v>
      </c>
      <c r="C108" s="164" t="s">
        <v>440</v>
      </c>
      <c r="D108" s="149" t="s">
        <v>99</v>
      </c>
      <c r="E108" s="131">
        <v>140</v>
      </c>
      <c r="F108" s="32">
        <v>83.79</v>
      </c>
      <c r="G108" s="186">
        <f t="shared" si="1"/>
        <v>11730.6</v>
      </c>
      <c r="H108" s="188"/>
      <c r="I108" s="189"/>
      <c r="K108" s="36"/>
    </row>
    <row r="109" spans="1:11" s="25" customFormat="1" ht="42" thickBot="1" x14ac:dyDescent="0.3">
      <c r="A109" s="16" t="s">
        <v>439</v>
      </c>
      <c r="B109" s="128" t="s">
        <v>441</v>
      </c>
      <c r="C109" s="164" t="s">
        <v>442</v>
      </c>
      <c r="D109" s="149" t="s">
        <v>66</v>
      </c>
      <c r="E109" s="131">
        <v>8</v>
      </c>
      <c r="F109" s="32">
        <v>171.68</v>
      </c>
      <c r="G109" s="186">
        <f t="shared" si="1"/>
        <v>1373.44</v>
      </c>
      <c r="H109" s="43"/>
      <c r="I109" s="43"/>
      <c r="K109" s="36"/>
    </row>
    <row r="110" spans="1:11" s="25" customFormat="1" ht="42" thickBot="1" x14ac:dyDescent="0.3">
      <c r="A110" s="135" t="s">
        <v>439</v>
      </c>
      <c r="B110" s="136" t="s">
        <v>443</v>
      </c>
      <c r="C110" s="152" t="s">
        <v>444</v>
      </c>
      <c r="D110" s="171" t="s">
        <v>99</v>
      </c>
      <c r="E110" s="138">
        <v>110</v>
      </c>
      <c r="F110" s="33">
        <v>44.37</v>
      </c>
      <c r="G110" s="197">
        <f t="shared" si="1"/>
        <v>4880.7</v>
      </c>
      <c r="H110" s="192" t="s">
        <v>267</v>
      </c>
      <c r="I110" s="193">
        <f>ROUND(SUM(G106:G110),2)</f>
        <v>20909.32</v>
      </c>
      <c r="K110" s="36"/>
    </row>
    <row r="111" spans="1:11" s="25" customFormat="1" ht="41.4" x14ac:dyDescent="0.25">
      <c r="A111" s="14" t="s">
        <v>445</v>
      </c>
      <c r="B111" s="124" t="s">
        <v>446</v>
      </c>
      <c r="C111" s="172" t="s">
        <v>291</v>
      </c>
      <c r="D111" s="148" t="s">
        <v>99</v>
      </c>
      <c r="E111" s="127">
        <v>525</v>
      </c>
      <c r="F111" s="31">
        <v>27.14</v>
      </c>
      <c r="G111" s="185">
        <f t="shared" si="1"/>
        <v>14248.5</v>
      </c>
      <c r="H111" s="188"/>
      <c r="I111" s="189"/>
      <c r="K111" s="36"/>
    </row>
    <row r="112" spans="1:11" s="25" customFormat="1" ht="41.4" x14ac:dyDescent="0.25">
      <c r="A112" s="16" t="s">
        <v>445</v>
      </c>
      <c r="B112" s="128" t="s">
        <v>447</v>
      </c>
      <c r="C112" s="164" t="s">
        <v>448</v>
      </c>
      <c r="D112" s="149" t="s">
        <v>76</v>
      </c>
      <c r="E112" s="131">
        <v>1</v>
      </c>
      <c r="F112" s="32">
        <v>146.47</v>
      </c>
      <c r="G112" s="186">
        <f t="shared" si="1"/>
        <v>146.47</v>
      </c>
      <c r="H112" s="188"/>
      <c r="I112" s="189"/>
      <c r="K112" s="36"/>
    </row>
    <row r="113" spans="1:11" s="25" customFormat="1" x14ac:dyDescent="0.25">
      <c r="A113" s="16" t="s">
        <v>445</v>
      </c>
      <c r="B113" s="128" t="s">
        <v>449</v>
      </c>
      <c r="C113" s="164" t="s">
        <v>450</v>
      </c>
      <c r="D113" s="149" t="s">
        <v>66</v>
      </c>
      <c r="E113" s="131">
        <v>1</v>
      </c>
      <c r="F113" s="32">
        <v>79.91</v>
      </c>
      <c r="G113" s="186">
        <f t="shared" si="1"/>
        <v>79.91</v>
      </c>
      <c r="H113" s="188"/>
      <c r="I113" s="189"/>
      <c r="K113" s="36"/>
    </row>
    <row r="114" spans="1:11" s="25" customFormat="1" ht="14.4" thickBot="1" x14ac:dyDescent="0.3">
      <c r="A114" s="16" t="s">
        <v>445</v>
      </c>
      <c r="B114" s="128" t="s">
        <v>451</v>
      </c>
      <c r="C114" s="164" t="s">
        <v>296</v>
      </c>
      <c r="D114" s="149" t="s">
        <v>66</v>
      </c>
      <c r="E114" s="131">
        <v>8</v>
      </c>
      <c r="F114" s="32">
        <v>1805.96</v>
      </c>
      <c r="G114" s="186">
        <f t="shared" si="1"/>
        <v>14447.68</v>
      </c>
      <c r="H114" s="188"/>
      <c r="I114" s="189"/>
      <c r="K114" s="36"/>
    </row>
    <row r="115" spans="1:11" s="25" customFormat="1" ht="28.2" thickBot="1" x14ac:dyDescent="0.3">
      <c r="A115" s="135" t="s">
        <v>445</v>
      </c>
      <c r="B115" s="136" t="s">
        <v>452</v>
      </c>
      <c r="C115" s="152" t="s">
        <v>453</v>
      </c>
      <c r="D115" s="137" t="s">
        <v>74</v>
      </c>
      <c r="E115" s="138">
        <v>40</v>
      </c>
      <c r="F115" s="33">
        <v>21.54</v>
      </c>
      <c r="G115" s="197">
        <f t="shared" si="1"/>
        <v>861.6</v>
      </c>
      <c r="H115" s="192" t="s">
        <v>280</v>
      </c>
      <c r="I115" s="193">
        <f>ROUND(SUM(G111:G115),2)</f>
        <v>29784.16</v>
      </c>
      <c r="K115" s="36"/>
    </row>
    <row r="116" spans="1:11" s="25" customFormat="1" ht="30" customHeight="1" x14ac:dyDescent="0.25">
      <c r="A116" s="14" t="s">
        <v>454</v>
      </c>
      <c r="B116" s="124" t="s">
        <v>282</v>
      </c>
      <c r="C116" s="163" t="s">
        <v>455</v>
      </c>
      <c r="D116" s="148" t="s">
        <v>66</v>
      </c>
      <c r="E116" s="127">
        <v>420</v>
      </c>
      <c r="F116" s="31">
        <v>16.48</v>
      </c>
      <c r="G116" s="185">
        <f t="shared" si="1"/>
        <v>6921.6</v>
      </c>
      <c r="H116" s="194"/>
      <c r="I116" s="43"/>
      <c r="K116" s="36"/>
    </row>
    <row r="117" spans="1:11" s="25" customFormat="1" ht="30" customHeight="1" x14ac:dyDescent="0.25">
      <c r="A117" s="16" t="s">
        <v>454</v>
      </c>
      <c r="B117" s="128" t="s">
        <v>284</v>
      </c>
      <c r="C117" s="164" t="s">
        <v>304</v>
      </c>
      <c r="D117" s="149" t="s">
        <v>66</v>
      </c>
      <c r="E117" s="131">
        <v>18</v>
      </c>
      <c r="F117" s="32">
        <v>22.4</v>
      </c>
      <c r="G117" s="186">
        <f t="shared" si="1"/>
        <v>403.2</v>
      </c>
      <c r="H117" s="194"/>
      <c r="I117" s="43"/>
      <c r="K117" s="36"/>
    </row>
    <row r="118" spans="1:11" s="25" customFormat="1" ht="30" customHeight="1" x14ac:dyDescent="0.25">
      <c r="A118" s="16" t="s">
        <v>454</v>
      </c>
      <c r="B118" s="128" t="s">
        <v>286</v>
      </c>
      <c r="C118" s="164" t="s">
        <v>308</v>
      </c>
      <c r="D118" s="149" t="s">
        <v>66</v>
      </c>
      <c r="E118" s="131">
        <v>14</v>
      </c>
      <c r="F118" s="32">
        <v>58.6</v>
      </c>
      <c r="G118" s="186">
        <f t="shared" si="1"/>
        <v>820.4</v>
      </c>
      <c r="H118" s="194"/>
      <c r="I118" s="43"/>
      <c r="K118" s="36"/>
    </row>
    <row r="119" spans="1:11" s="25" customFormat="1" ht="30" customHeight="1" x14ac:dyDescent="0.25">
      <c r="A119" s="16" t="s">
        <v>454</v>
      </c>
      <c r="B119" s="128" t="s">
        <v>287</v>
      </c>
      <c r="C119" s="164" t="s">
        <v>310</v>
      </c>
      <c r="D119" s="149" t="s">
        <v>99</v>
      </c>
      <c r="E119" s="131">
        <v>56</v>
      </c>
      <c r="F119" s="32">
        <v>21</v>
      </c>
      <c r="G119" s="186">
        <f t="shared" si="1"/>
        <v>1176</v>
      </c>
      <c r="H119" s="194"/>
      <c r="I119" s="43"/>
      <c r="K119" s="36"/>
    </row>
    <row r="120" spans="1:11" s="25" customFormat="1" ht="30" customHeight="1" x14ac:dyDescent="0.25">
      <c r="A120" s="16" t="s">
        <v>454</v>
      </c>
      <c r="B120" s="128" t="s">
        <v>456</v>
      </c>
      <c r="C120" s="164" t="s">
        <v>312</v>
      </c>
      <c r="D120" s="149" t="s">
        <v>66</v>
      </c>
      <c r="E120" s="131">
        <v>15</v>
      </c>
      <c r="F120" s="32">
        <v>29.18</v>
      </c>
      <c r="G120" s="186">
        <f t="shared" si="1"/>
        <v>437.7</v>
      </c>
      <c r="H120" s="194"/>
      <c r="I120" s="43"/>
      <c r="K120" s="36"/>
    </row>
    <row r="121" spans="1:11" s="25" customFormat="1" ht="30" customHeight="1" thickBot="1" x14ac:dyDescent="0.3">
      <c r="A121" s="16" t="s">
        <v>454</v>
      </c>
      <c r="B121" s="128" t="s">
        <v>457</v>
      </c>
      <c r="C121" s="164" t="s">
        <v>458</v>
      </c>
      <c r="D121" s="149" t="s">
        <v>66</v>
      </c>
      <c r="E121" s="131">
        <v>4</v>
      </c>
      <c r="F121" s="32">
        <v>43.73</v>
      </c>
      <c r="G121" s="186">
        <f t="shared" si="1"/>
        <v>174.92</v>
      </c>
      <c r="H121" s="194"/>
      <c r="I121" s="43"/>
      <c r="K121" s="36"/>
    </row>
    <row r="122" spans="1:11" s="25" customFormat="1" ht="30" customHeight="1" thickBot="1" x14ac:dyDescent="0.3">
      <c r="A122" s="135" t="s">
        <v>454</v>
      </c>
      <c r="B122" s="136" t="s">
        <v>459</v>
      </c>
      <c r="C122" s="152" t="s">
        <v>316</v>
      </c>
      <c r="D122" s="171" t="s">
        <v>74</v>
      </c>
      <c r="E122" s="138">
        <v>19</v>
      </c>
      <c r="F122" s="33">
        <v>117.18</v>
      </c>
      <c r="G122" s="197">
        <f t="shared" si="1"/>
        <v>2226.42</v>
      </c>
      <c r="H122" s="196" t="s">
        <v>288</v>
      </c>
      <c r="I122" s="193">
        <f>ROUND(SUM(G116:G122),2)</f>
        <v>12160.24</v>
      </c>
      <c r="K122" s="36"/>
    </row>
    <row r="123" spans="1:11" s="25" customFormat="1" ht="41.4" x14ac:dyDescent="0.25">
      <c r="A123" s="174" t="s">
        <v>460</v>
      </c>
      <c r="B123" s="175" t="s">
        <v>290</v>
      </c>
      <c r="C123" s="176" t="s">
        <v>461</v>
      </c>
      <c r="D123" s="177" t="s">
        <v>99</v>
      </c>
      <c r="E123" s="178">
        <v>95</v>
      </c>
      <c r="F123" s="38">
        <v>2.19</v>
      </c>
      <c r="G123" s="199">
        <f t="shared" si="1"/>
        <v>208.05</v>
      </c>
      <c r="H123" s="43"/>
      <c r="I123" s="43"/>
      <c r="K123" s="36"/>
    </row>
    <row r="124" spans="1:11" s="25" customFormat="1" ht="41.4" x14ac:dyDescent="0.25">
      <c r="A124" s="16" t="s">
        <v>460</v>
      </c>
      <c r="B124" s="157" t="s">
        <v>292</v>
      </c>
      <c r="C124" s="164" t="s">
        <v>462</v>
      </c>
      <c r="D124" s="158" t="s">
        <v>99</v>
      </c>
      <c r="E124" s="131">
        <v>820</v>
      </c>
      <c r="F124" s="32">
        <v>3.11</v>
      </c>
      <c r="G124" s="186">
        <f t="shared" si="1"/>
        <v>2550.1999999999998</v>
      </c>
      <c r="H124" s="188"/>
      <c r="I124" s="189"/>
      <c r="K124" s="36"/>
    </row>
    <row r="125" spans="1:11" s="25" customFormat="1" ht="41.4" x14ac:dyDescent="0.25">
      <c r="A125" s="16" t="s">
        <v>460</v>
      </c>
      <c r="B125" s="157" t="s">
        <v>293</v>
      </c>
      <c r="C125" s="164" t="s">
        <v>463</v>
      </c>
      <c r="D125" s="158" t="s">
        <v>99</v>
      </c>
      <c r="E125" s="131">
        <v>46</v>
      </c>
      <c r="F125" s="32">
        <v>4.58</v>
      </c>
      <c r="G125" s="186">
        <f t="shared" si="1"/>
        <v>210.68</v>
      </c>
      <c r="H125" s="188"/>
      <c r="I125" s="189"/>
      <c r="K125" s="36"/>
    </row>
    <row r="126" spans="1:11" s="25" customFormat="1" ht="41.4" x14ac:dyDescent="0.25">
      <c r="A126" s="16" t="s">
        <v>460</v>
      </c>
      <c r="B126" s="157" t="s">
        <v>294</v>
      </c>
      <c r="C126" s="164" t="s">
        <v>464</v>
      </c>
      <c r="D126" s="158" t="s">
        <v>99</v>
      </c>
      <c r="E126" s="131">
        <v>6</v>
      </c>
      <c r="F126" s="32">
        <v>1.1000000000000001</v>
      </c>
      <c r="G126" s="186">
        <f t="shared" si="1"/>
        <v>6.6</v>
      </c>
      <c r="H126" s="188"/>
      <c r="I126" s="189"/>
      <c r="K126" s="36"/>
    </row>
    <row r="127" spans="1:11" s="25" customFormat="1" ht="41.4" x14ac:dyDescent="0.25">
      <c r="A127" s="16" t="s">
        <v>460</v>
      </c>
      <c r="B127" s="157" t="s">
        <v>295</v>
      </c>
      <c r="C127" s="164" t="s">
        <v>465</v>
      </c>
      <c r="D127" s="158" t="s">
        <v>99</v>
      </c>
      <c r="E127" s="131">
        <v>115</v>
      </c>
      <c r="F127" s="32">
        <v>1.1000000000000001</v>
      </c>
      <c r="G127" s="186">
        <f t="shared" si="1"/>
        <v>126.5</v>
      </c>
      <c r="H127" s="188"/>
      <c r="I127" s="189"/>
      <c r="K127" s="36"/>
    </row>
    <row r="128" spans="1:11" s="25" customFormat="1" ht="41.4" x14ac:dyDescent="0.25">
      <c r="A128" s="16" t="s">
        <v>460</v>
      </c>
      <c r="B128" s="157" t="s">
        <v>297</v>
      </c>
      <c r="C128" s="164" t="s">
        <v>466</v>
      </c>
      <c r="D128" s="158" t="s">
        <v>99</v>
      </c>
      <c r="E128" s="131">
        <v>175</v>
      </c>
      <c r="F128" s="32">
        <v>1.1399999999999999</v>
      </c>
      <c r="G128" s="186">
        <f t="shared" si="1"/>
        <v>199.5</v>
      </c>
      <c r="H128" s="188"/>
      <c r="I128" s="189"/>
      <c r="K128" s="36"/>
    </row>
    <row r="129" spans="1:11" s="25" customFormat="1" ht="41.4" x14ac:dyDescent="0.25">
      <c r="A129" s="16" t="s">
        <v>460</v>
      </c>
      <c r="B129" s="157" t="s">
        <v>299</v>
      </c>
      <c r="C129" s="164" t="s">
        <v>330</v>
      </c>
      <c r="D129" s="173" t="s">
        <v>74</v>
      </c>
      <c r="E129" s="131">
        <v>6</v>
      </c>
      <c r="F129" s="32">
        <v>26.93</v>
      </c>
      <c r="G129" s="186">
        <f t="shared" si="1"/>
        <v>161.58000000000001</v>
      </c>
      <c r="H129" s="188"/>
      <c r="I129" s="189"/>
      <c r="K129" s="36"/>
    </row>
    <row r="130" spans="1:11" s="25" customFormat="1" ht="41.4" x14ac:dyDescent="0.25">
      <c r="A130" s="16" t="s">
        <v>460</v>
      </c>
      <c r="B130" s="157" t="s">
        <v>467</v>
      </c>
      <c r="C130" s="164" t="s">
        <v>332</v>
      </c>
      <c r="D130" s="158" t="s">
        <v>74</v>
      </c>
      <c r="E130" s="131">
        <v>2</v>
      </c>
      <c r="F130" s="32">
        <v>26.93</v>
      </c>
      <c r="G130" s="186">
        <f t="shared" si="1"/>
        <v>53.86</v>
      </c>
      <c r="H130" s="188"/>
      <c r="I130" s="189"/>
      <c r="K130" s="36"/>
    </row>
    <row r="131" spans="1:11" s="25" customFormat="1" ht="42" thickBot="1" x14ac:dyDescent="0.3">
      <c r="A131" s="16" t="s">
        <v>460</v>
      </c>
      <c r="B131" s="157" t="s">
        <v>468</v>
      </c>
      <c r="C131" s="164" t="s">
        <v>469</v>
      </c>
      <c r="D131" s="158" t="s">
        <v>74</v>
      </c>
      <c r="E131" s="131">
        <v>43</v>
      </c>
      <c r="F131" s="32">
        <v>26.93</v>
      </c>
      <c r="G131" s="186">
        <f t="shared" si="1"/>
        <v>1157.99</v>
      </c>
      <c r="H131" s="188"/>
      <c r="I131" s="189"/>
      <c r="K131" s="36"/>
    </row>
    <row r="132" spans="1:11" s="25" customFormat="1" ht="42" thickBot="1" x14ac:dyDescent="0.3">
      <c r="A132" s="135" t="s">
        <v>460</v>
      </c>
      <c r="B132" s="161" t="s">
        <v>470</v>
      </c>
      <c r="C132" s="152" t="s">
        <v>471</v>
      </c>
      <c r="D132" s="313" t="s">
        <v>99</v>
      </c>
      <c r="E132" s="138">
        <v>80</v>
      </c>
      <c r="F132" s="37">
        <v>2.29</v>
      </c>
      <c r="G132" s="195">
        <f t="shared" si="1"/>
        <v>183.2</v>
      </c>
      <c r="H132" s="196" t="s">
        <v>301</v>
      </c>
      <c r="I132" s="193">
        <f>ROUND(SUM(G123:G132),2)</f>
        <v>4858.16</v>
      </c>
      <c r="K132" s="36"/>
    </row>
    <row r="133" spans="1:11" s="25" customFormat="1" x14ac:dyDescent="0.25">
      <c r="A133" s="14" t="s">
        <v>472</v>
      </c>
      <c r="B133" s="154" t="s">
        <v>303</v>
      </c>
      <c r="C133" s="163" t="s">
        <v>473</v>
      </c>
      <c r="D133" s="156" t="s">
        <v>66</v>
      </c>
      <c r="E133" s="127">
        <v>2</v>
      </c>
      <c r="F133" s="31">
        <v>3673.8</v>
      </c>
      <c r="G133" s="185">
        <f t="shared" si="1"/>
        <v>7347.6</v>
      </c>
      <c r="H133" s="188"/>
      <c r="I133" s="189"/>
      <c r="K133" s="36"/>
    </row>
    <row r="134" spans="1:11" s="25" customFormat="1" ht="14.4" thickBot="1" x14ac:dyDescent="0.3">
      <c r="A134" s="16" t="s">
        <v>472</v>
      </c>
      <c r="B134" s="157" t="s">
        <v>305</v>
      </c>
      <c r="C134" s="164" t="s">
        <v>474</v>
      </c>
      <c r="D134" s="158" t="s">
        <v>66</v>
      </c>
      <c r="E134" s="131">
        <v>2</v>
      </c>
      <c r="F134" s="32">
        <v>398.69</v>
      </c>
      <c r="G134" s="186">
        <f t="shared" si="1"/>
        <v>797.38</v>
      </c>
      <c r="H134" s="188"/>
      <c r="I134" s="189"/>
      <c r="K134" s="36"/>
    </row>
    <row r="135" spans="1:11" s="25" customFormat="1" ht="75" customHeight="1" thickBot="1" x14ac:dyDescent="0.3">
      <c r="A135" s="180" t="s">
        <v>472</v>
      </c>
      <c r="B135" s="181" t="s">
        <v>307</v>
      </c>
      <c r="C135" s="182" t="s">
        <v>351</v>
      </c>
      <c r="D135" s="183" t="s">
        <v>76</v>
      </c>
      <c r="E135" s="184">
        <v>1</v>
      </c>
      <c r="F135" s="39">
        <v>1906.38</v>
      </c>
      <c r="G135" s="197">
        <f t="shared" si="1"/>
        <v>1906.38</v>
      </c>
      <c r="H135" s="196" t="s">
        <v>317</v>
      </c>
      <c r="I135" s="193">
        <f>ROUND(SUM(G133:G135),2)</f>
        <v>10051.36</v>
      </c>
      <c r="K135" s="36"/>
    </row>
    <row r="136" spans="1:11" ht="44.25" customHeight="1" thickBot="1" x14ac:dyDescent="0.3">
      <c r="A136" s="40"/>
      <c r="B136" s="40"/>
      <c r="C136" s="40"/>
      <c r="D136" s="41"/>
      <c r="E136" s="60"/>
      <c r="F136" s="290" t="s">
        <v>475</v>
      </c>
      <c r="G136" s="200">
        <f>SUM(G5:G135)</f>
        <v>569495.12999999989</v>
      </c>
      <c r="H136" s="187"/>
      <c r="I136" s="189"/>
    </row>
    <row r="138" spans="1:11" x14ac:dyDescent="0.25">
      <c r="C138" s="25"/>
    </row>
  </sheetData>
  <sheetProtection algorithmName="SHA-512" hashValue="HZA+X9bcTzSNSaQHPy2gMaesiEhsVPp7aKwILvJW126m5w+nJ6N3ygFFFbd/8szsIXzrh63WVaVXqy7BAd2R8g==" saltValue="L3Osgd7tkwEm7nMBK0D+kw==" spinCount="100000" sheet="1" objects="1" scenarios="1"/>
  <mergeCells count="3">
    <mergeCell ref="A1:E1"/>
    <mergeCell ref="A3:E3"/>
    <mergeCell ref="H45:H93"/>
  </mergeCells>
  <pageMargins left="0.7" right="0.37239583333333331" top="0.75" bottom="0.75" header="0.3" footer="0.3"/>
  <pageSetup paperSize="9" scale="60" orientation="portrait"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6"/>
  <sheetViews>
    <sheetView topLeftCell="A118" zoomScale="106" zoomScaleNormal="106" workbookViewId="0">
      <selection activeCell="F5" sqref="F5:F133"/>
    </sheetView>
  </sheetViews>
  <sheetFormatPr defaultColWidth="9.109375" defaultRowHeight="13.8" x14ac:dyDescent="0.25"/>
  <cols>
    <col min="1" max="1" width="31.5546875" style="25" bestFit="1" customWidth="1"/>
    <col min="2" max="2" width="8.44140625" style="25" bestFit="1" customWidth="1"/>
    <col min="3" max="3" width="86.44140625" style="291" customWidth="1"/>
    <col min="4" max="4" width="9.109375" style="3" customWidth="1"/>
    <col min="5" max="5" width="16.44140625" style="21" customWidth="1"/>
    <col min="6" max="6" width="21.5546875" style="45" customWidth="1"/>
    <col min="7" max="7" width="14.5546875" style="3"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10" ht="40.35" customHeight="1" x14ac:dyDescent="0.25">
      <c r="A1" s="333" t="s">
        <v>476</v>
      </c>
      <c r="B1" s="333"/>
      <c r="C1" s="333"/>
      <c r="D1" s="333"/>
      <c r="E1" s="333"/>
      <c r="F1" s="280"/>
      <c r="G1" s="280"/>
    </row>
    <row r="2" spans="1:10" ht="21.75" customHeight="1" thickBot="1" x14ac:dyDescent="0.3">
      <c r="A2" s="281"/>
      <c r="B2" s="281"/>
      <c r="C2" s="282"/>
      <c r="D2" s="281"/>
      <c r="E2" s="283"/>
      <c r="F2" s="281"/>
      <c r="G2" s="281"/>
    </row>
    <row r="3" spans="1:10" ht="21.75" customHeight="1" x14ac:dyDescent="0.25">
      <c r="A3" s="334" t="s">
        <v>477</v>
      </c>
      <c r="B3" s="335"/>
      <c r="C3" s="335"/>
      <c r="D3" s="335"/>
      <c r="E3" s="335"/>
      <c r="F3" s="284"/>
      <c r="G3" s="285"/>
    </row>
    <row r="4" spans="1:10" ht="28.2" thickBot="1" x14ac:dyDescent="0.3">
      <c r="A4" s="8" t="s">
        <v>55</v>
      </c>
      <c r="B4" s="9" t="s">
        <v>56</v>
      </c>
      <c r="C4" s="10" t="s">
        <v>57</v>
      </c>
      <c r="D4" s="11" t="s">
        <v>58</v>
      </c>
      <c r="E4" s="59" t="s">
        <v>59</v>
      </c>
      <c r="F4" s="286" t="s">
        <v>60</v>
      </c>
      <c r="G4" s="13" t="s">
        <v>61</v>
      </c>
      <c r="H4" s="91"/>
      <c r="I4" s="44"/>
      <c r="J4" s="44"/>
    </row>
    <row r="5" spans="1:10" x14ac:dyDescent="0.25">
      <c r="A5" s="14" t="s">
        <v>62</v>
      </c>
      <c r="B5" s="124" t="s">
        <v>5</v>
      </c>
      <c r="C5" s="172" t="s">
        <v>63</v>
      </c>
      <c r="D5" s="126" t="s">
        <v>64</v>
      </c>
      <c r="E5" s="127">
        <v>0.74</v>
      </c>
      <c r="F5" s="15">
        <v>421.24</v>
      </c>
      <c r="G5" s="185">
        <f t="shared" ref="G5:G87" si="0">ROUND((E5*F5),2)</f>
        <v>311.72000000000003</v>
      </c>
      <c r="H5" s="91"/>
      <c r="I5" s="44"/>
      <c r="J5" s="44"/>
    </row>
    <row r="6" spans="1:10" x14ac:dyDescent="0.25">
      <c r="A6" s="16" t="s">
        <v>62</v>
      </c>
      <c r="B6" s="128" t="s">
        <v>9</v>
      </c>
      <c r="C6" s="134" t="s">
        <v>65</v>
      </c>
      <c r="D6" s="130" t="s">
        <v>66</v>
      </c>
      <c r="E6" s="131">
        <v>4</v>
      </c>
      <c r="F6" s="17">
        <v>23.17</v>
      </c>
      <c r="G6" s="186">
        <f t="shared" si="0"/>
        <v>92.68</v>
      </c>
      <c r="H6" s="91"/>
      <c r="I6" s="44"/>
      <c r="J6" s="44"/>
    </row>
    <row r="7" spans="1:10" x14ac:dyDescent="0.25">
      <c r="A7" s="16" t="s">
        <v>62</v>
      </c>
      <c r="B7" s="128" t="s">
        <v>11</v>
      </c>
      <c r="C7" s="134" t="s">
        <v>478</v>
      </c>
      <c r="D7" s="130" t="s">
        <v>66</v>
      </c>
      <c r="E7" s="131">
        <v>2</v>
      </c>
      <c r="F7" s="17">
        <v>113.6</v>
      </c>
      <c r="G7" s="186">
        <f t="shared" si="0"/>
        <v>227.2</v>
      </c>
      <c r="H7" s="91"/>
      <c r="I7" s="44"/>
      <c r="J7" s="44"/>
    </row>
    <row r="8" spans="1:10" x14ac:dyDescent="0.25">
      <c r="A8" s="16" t="s">
        <v>62</v>
      </c>
      <c r="B8" s="128" t="s">
        <v>15</v>
      </c>
      <c r="C8" s="134" t="s">
        <v>479</v>
      </c>
      <c r="D8" s="130" t="s">
        <v>66</v>
      </c>
      <c r="E8" s="131">
        <v>1</v>
      </c>
      <c r="F8" s="17">
        <v>166.07</v>
      </c>
      <c r="G8" s="186">
        <f t="shared" si="0"/>
        <v>166.07</v>
      </c>
      <c r="H8" s="91"/>
      <c r="I8" s="44"/>
      <c r="J8" s="44"/>
    </row>
    <row r="9" spans="1:10" x14ac:dyDescent="0.25">
      <c r="A9" s="16" t="s">
        <v>62</v>
      </c>
      <c r="B9" s="128" t="s">
        <v>19</v>
      </c>
      <c r="C9" s="134" t="s">
        <v>480</v>
      </c>
      <c r="D9" s="130" t="s">
        <v>66</v>
      </c>
      <c r="E9" s="131">
        <v>7</v>
      </c>
      <c r="F9" s="17">
        <v>24.57</v>
      </c>
      <c r="G9" s="186">
        <f t="shared" si="0"/>
        <v>171.99</v>
      </c>
      <c r="H9" s="91"/>
      <c r="I9" s="44"/>
      <c r="J9" s="44"/>
    </row>
    <row r="10" spans="1:10" x14ac:dyDescent="0.25">
      <c r="A10" s="16" t="s">
        <v>62</v>
      </c>
      <c r="B10" s="128" t="s">
        <v>23</v>
      </c>
      <c r="C10" s="134" t="s">
        <v>481</v>
      </c>
      <c r="D10" s="130" t="s">
        <v>66</v>
      </c>
      <c r="E10" s="131">
        <v>7</v>
      </c>
      <c r="F10" s="17">
        <v>11.11</v>
      </c>
      <c r="G10" s="186">
        <f t="shared" si="0"/>
        <v>77.77</v>
      </c>
      <c r="H10" s="91"/>
      <c r="I10" s="44"/>
      <c r="J10" s="44"/>
    </row>
    <row r="11" spans="1:10" x14ac:dyDescent="0.25">
      <c r="A11" s="16" t="s">
        <v>62</v>
      </c>
      <c r="B11" s="128" t="s">
        <v>27</v>
      </c>
      <c r="C11" s="129" t="s">
        <v>482</v>
      </c>
      <c r="D11" s="130" t="s">
        <v>72</v>
      </c>
      <c r="E11" s="131">
        <v>0.15</v>
      </c>
      <c r="F11" s="17">
        <v>16592.13</v>
      </c>
      <c r="G11" s="186">
        <f t="shared" si="0"/>
        <v>2488.8200000000002</v>
      </c>
      <c r="H11" s="187"/>
      <c r="I11" s="44"/>
      <c r="J11" s="44"/>
    </row>
    <row r="12" spans="1:10" ht="27.6" x14ac:dyDescent="0.25">
      <c r="A12" s="16" t="s">
        <v>62</v>
      </c>
      <c r="B12" s="128" t="s">
        <v>29</v>
      </c>
      <c r="C12" s="134" t="s">
        <v>73</v>
      </c>
      <c r="D12" s="130" t="s">
        <v>74</v>
      </c>
      <c r="E12" s="131">
        <v>3025</v>
      </c>
      <c r="F12" s="17">
        <v>1.66</v>
      </c>
      <c r="G12" s="186">
        <f t="shared" si="0"/>
        <v>5021.5</v>
      </c>
      <c r="H12" s="44"/>
      <c r="I12" s="44"/>
      <c r="J12" s="44"/>
    </row>
    <row r="13" spans="1:10" ht="55.2" x14ac:dyDescent="0.25">
      <c r="A13" s="16" t="s">
        <v>62</v>
      </c>
      <c r="B13" s="128" t="s">
        <v>31</v>
      </c>
      <c r="C13" s="133" t="s">
        <v>75</v>
      </c>
      <c r="D13" s="130" t="s">
        <v>76</v>
      </c>
      <c r="E13" s="131">
        <v>1</v>
      </c>
      <c r="F13" s="17">
        <v>0</v>
      </c>
      <c r="G13" s="186">
        <f t="shared" si="0"/>
        <v>0</v>
      </c>
      <c r="H13" s="188"/>
      <c r="I13" s="189"/>
      <c r="J13" s="44"/>
    </row>
    <row r="14" spans="1:10" x14ac:dyDescent="0.25">
      <c r="A14" s="16" t="s">
        <v>62</v>
      </c>
      <c r="B14" s="128" t="s">
        <v>77</v>
      </c>
      <c r="C14" s="133" t="s">
        <v>483</v>
      </c>
      <c r="D14" s="130" t="s">
        <v>74</v>
      </c>
      <c r="E14" s="131">
        <v>5550</v>
      </c>
      <c r="F14" s="17">
        <v>2.15</v>
      </c>
      <c r="G14" s="186">
        <f t="shared" si="0"/>
        <v>11932.5</v>
      </c>
      <c r="H14" s="188"/>
      <c r="I14" s="189"/>
      <c r="J14" s="44"/>
    </row>
    <row r="15" spans="1:10" ht="27.6" x14ac:dyDescent="0.25">
      <c r="A15" s="16" t="s">
        <v>62</v>
      </c>
      <c r="B15" s="128" t="s">
        <v>79</v>
      </c>
      <c r="C15" s="133" t="s">
        <v>80</v>
      </c>
      <c r="D15" s="130" t="s">
        <v>81</v>
      </c>
      <c r="E15" s="131">
        <v>3063.6</v>
      </c>
      <c r="F15" s="17">
        <v>3.9</v>
      </c>
      <c r="G15" s="186">
        <f t="shared" si="0"/>
        <v>11948.04</v>
      </c>
      <c r="H15" s="188"/>
      <c r="I15" s="189"/>
      <c r="J15" s="44"/>
    </row>
    <row r="16" spans="1:10" x14ac:dyDescent="0.25">
      <c r="A16" s="16" t="s">
        <v>62</v>
      </c>
      <c r="B16" s="128" t="s">
        <v>82</v>
      </c>
      <c r="C16" s="133" t="s">
        <v>484</v>
      </c>
      <c r="D16" s="130" t="s">
        <v>74</v>
      </c>
      <c r="E16" s="131">
        <v>1606</v>
      </c>
      <c r="F16" s="17">
        <v>2.5499999999999998</v>
      </c>
      <c r="G16" s="186">
        <f t="shared" si="0"/>
        <v>4095.3</v>
      </c>
      <c r="H16" s="188"/>
      <c r="I16" s="189"/>
      <c r="J16" s="44"/>
    </row>
    <row r="17" spans="1:10" ht="16.8" x14ac:dyDescent="0.25">
      <c r="A17" s="16" t="s">
        <v>62</v>
      </c>
      <c r="B17" s="128" t="s">
        <v>84</v>
      </c>
      <c r="C17" s="133" t="s">
        <v>395</v>
      </c>
      <c r="D17" s="130" t="s">
        <v>86</v>
      </c>
      <c r="E17" s="131">
        <v>132</v>
      </c>
      <c r="F17" s="17">
        <v>-9.58</v>
      </c>
      <c r="G17" s="186">
        <f t="shared" si="0"/>
        <v>-1264.56</v>
      </c>
      <c r="H17" s="188"/>
      <c r="I17" s="189"/>
      <c r="J17" s="44"/>
    </row>
    <row r="18" spans="1:10" ht="27.6" x14ac:dyDescent="0.25">
      <c r="A18" s="16" t="s">
        <v>62</v>
      </c>
      <c r="B18" s="128" t="s">
        <v>87</v>
      </c>
      <c r="C18" s="133" t="s">
        <v>396</v>
      </c>
      <c r="D18" s="130" t="s">
        <v>86</v>
      </c>
      <c r="E18" s="131">
        <v>132</v>
      </c>
      <c r="F18" s="17">
        <v>2.4300000000000002</v>
      </c>
      <c r="G18" s="186">
        <f t="shared" si="0"/>
        <v>320.76</v>
      </c>
      <c r="H18" s="188"/>
      <c r="I18" s="189"/>
      <c r="J18" s="44"/>
    </row>
    <row r="19" spans="1:10" x14ac:dyDescent="0.25">
      <c r="A19" s="16" t="s">
        <v>62</v>
      </c>
      <c r="B19" s="128" t="s">
        <v>89</v>
      </c>
      <c r="C19" s="133" t="s">
        <v>485</v>
      </c>
      <c r="D19" s="130" t="s">
        <v>74</v>
      </c>
      <c r="E19" s="131">
        <v>2050</v>
      </c>
      <c r="F19" s="17">
        <v>1.28</v>
      </c>
      <c r="G19" s="186">
        <f t="shared" si="0"/>
        <v>2624</v>
      </c>
      <c r="H19" s="188"/>
      <c r="I19" s="189"/>
      <c r="J19" s="44"/>
    </row>
    <row r="20" spans="1:10" x14ac:dyDescent="0.25">
      <c r="A20" s="16" t="s">
        <v>62</v>
      </c>
      <c r="B20" s="128" t="s">
        <v>91</v>
      </c>
      <c r="C20" s="133" t="s">
        <v>486</v>
      </c>
      <c r="D20" s="130" t="s">
        <v>74</v>
      </c>
      <c r="E20" s="131">
        <v>2280</v>
      </c>
      <c r="F20" s="17">
        <v>2.11</v>
      </c>
      <c r="G20" s="186">
        <f t="shared" si="0"/>
        <v>4810.8</v>
      </c>
      <c r="H20" s="188"/>
      <c r="I20" s="189"/>
      <c r="J20" s="44"/>
    </row>
    <row r="21" spans="1:10" x14ac:dyDescent="0.25">
      <c r="A21" s="16" t="s">
        <v>62</v>
      </c>
      <c r="B21" s="128" t="s">
        <v>93</v>
      </c>
      <c r="C21" s="134" t="s">
        <v>103</v>
      </c>
      <c r="D21" s="130" t="s">
        <v>66</v>
      </c>
      <c r="E21" s="131">
        <v>5</v>
      </c>
      <c r="F21" s="17">
        <v>24.61</v>
      </c>
      <c r="G21" s="186">
        <f t="shared" si="0"/>
        <v>123.05</v>
      </c>
      <c r="H21" s="188"/>
      <c r="I21" s="189"/>
      <c r="J21" s="44"/>
    </row>
    <row r="22" spans="1:10" x14ac:dyDescent="0.25">
      <c r="A22" s="16" t="s">
        <v>62</v>
      </c>
      <c r="B22" s="128" t="s">
        <v>95</v>
      </c>
      <c r="C22" s="134" t="s">
        <v>105</v>
      </c>
      <c r="D22" s="130" t="s">
        <v>66</v>
      </c>
      <c r="E22" s="131">
        <v>8</v>
      </c>
      <c r="F22" s="17">
        <v>8.4700000000000006</v>
      </c>
      <c r="G22" s="186">
        <f t="shared" si="0"/>
        <v>67.760000000000005</v>
      </c>
      <c r="H22" s="188"/>
      <c r="I22" s="189"/>
      <c r="J22" s="44"/>
    </row>
    <row r="23" spans="1:10" x14ac:dyDescent="0.25">
      <c r="A23" s="16" t="s">
        <v>62</v>
      </c>
      <c r="B23" s="128" t="s">
        <v>97</v>
      </c>
      <c r="C23" s="134" t="s">
        <v>487</v>
      </c>
      <c r="D23" s="130" t="s">
        <v>66</v>
      </c>
      <c r="E23" s="131">
        <v>2</v>
      </c>
      <c r="F23" s="17">
        <v>65.95</v>
      </c>
      <c r="G23" s="186">
        <f t="shared" si="0"/>
        <v>131.9</v>
      </c>
      <c r="H23" s="44"/>
      <c r="I23" s="44"/>
      <c r="J23" s="44"/>
    </row>
    <row r="24" spans="1:10" ht="14.4" thickBot="1" x14ac:dyDescent="0.3">
      <c r="A24" s="16" t="s">
        <v>62</v>
      </c>
      <c r="B24" s="128" t="s">
        <v>100</v>
      </c>
      <c r="C24" s="134" t="s">
        <v>488</v>
      </c>
      <c r="D24" s="130" t="s">
        <v>66</v>
      </c>
      <c r="E24" s="131">
        <v>2</v>
      </c>
      <c r="F24" s="17">
        <v>11.47</v>
      </c>
      <c r="G24" s="186">
        <f t="shared" si="0"/>
        <v>22.94</v>
      </c>
      <c r="H24" s="188"/>
      <c r="I24" s="189"/>
      <c r="J24" s="44"/>
    </row>
    <row r="25" spans="1:10" ht="28.2" thickBot="1" x14ac:dyDescent="0.3">
      <c r="A25" s="135" t="s">
        <v>62</v>
      </c>
      <c r="B25" s="136" t="s">
        <v>102</v>
      </c>
      <c r="C25" s="215" t="s">
        <v>489</v>
      </c>
      <c r="D25" s="137" t="s">
        <v>66</v>
      </c>
      <c r="E25" s="138">
        <v>135</v>
      </c>
      <c r="F25" s="22">
        <v>3.8</v>
      </c>
      <c r="G25" s="186">
        <f t="shared" si="0"/>
        <v>513</v>
      </c>
      <c r="H25" s="192" t="s">
        <v>130</v>
      </c>
      <c r="I25" s="193">
        <f>ROUND(SUM(G5:G25),2)</f>
        <v>43883.24</v>
      </c>
      <c r="J25" s="44"/>
    </row>
    <row r="26" spans="1:10" s="25" customFormat="1" ht="16.8" x14ac:dyDescent="0.25">
      <c r="A26" s="14" t="s">
        <v>131</v>
      </c>
      <c r="B26" s="124" t="s">
        <v>33</v>
      </c>
      <c r="C26" s="314" t="s">
        <v>404</v>
      </c>
      <c r="D26" s="126" t="s">
        <v>339</v>
      </c>
      <c r="E26" s="127">
        <v>1093</v>
      </c>
      <c r="F26" s="306">
        <v>6.84</v>
      </c>
      <c r="G26" s="185">
        <f t="shared" si="0"/>
        <v>7476.12</v>
      </c>
      <c r="H26" s="194"/>
      <c r="I26" s="43"/>
      <c r="J26" s="43"/>
    </row>
    <row r="27" spans="1:10" s="25" customFormat="1" ht="16.8" x14ac:dyDescent="0.25">
      <c r="A27" s="16" t="s">
        <v>131</v>
      </c>
      <c r="B27" s="128" t="s">
        <v>134</v>
      </c>
      <c r="C27" s="141" t="s">
        <v>135</v>
      </c>
      <c r="D27" s="142" t="s">
        <v>133</v>
      </c>
      <c r="E27" s="131">
        <v>1039</v>
      </c>
      <c r="F27" s="307">
        <v>4.3499999999999996</v>
      </c>
      <c r="G27" s="186">
        <f t="shared" si="0"/>
        <v>4519.6499999999996</v>
      </c>
      <c r="H27" s="194"/>
      <c r="I27" s="43"/>
      <c r="J27" s="43"/>
    </row>
    <row r="28" spans="1:10" s="25" customFormat="1" ht="16.8" x14ac:dyDescent="0.25">
      <c r="A28" s="16" t="s">
        <v>131</v>
      </c>
      <c r="B28" s="128" t="s">
        <v>136</v>
      </c>
      <c r="C28" s="141" t="s">
        <v>137</v>
      </c>
      <c r="D28" s="142" t="s">
        <v>133</v>
      </c>
      <c r="E28" s="131">
        <v>54</v>
      </c>
      <c r="F28" s="307">
        <v>6.84</v>
      </c>
      <c r="G28" s="186">
        <f t="shared" si="0"/>
        <v>369.36</v>
      </c>
      <c r="H28" s="194"/>
      <c r="I28" s="43"/>
      <c r="J28" s="43"/>
    </row>
    <row r="29" spans="1:10" s="25" customFormat="1" ht="16.8" x14ac:dyDescent="0.25">
      <c r="A29" s="16" t="s">
        <v>131</v>
      </c>
      <c r="B29" s="128" t="s">
        <v>138</v>
      </c>
      <c r="C29" s="141" t="s">
        <v>490</v>
      </c>
      <c r="D29" s="142" t="s">
        <v>133</v>
      </c>
      <c r="E29" s="131">
        <v>1781</v>
      </c>
      <c r="F29" s="307">
        <v>5.85</v>
      </c>
      <c r="G29" s="186">
        <f t="shared" si="0"/>
        <v>10418.85</v>
      </c>
      <c r="H29" s="194"/>
      <c r="I29" s="43"/>
      <c r="J29" s="43"/>
    </row>
    <row r="30" spans="1:10" s="25" customFormat="1" ht="27.6" x14ac:dyDescent="0.25">
      <c r="A30" s="16" t="s">
        <v>131</v>
      </c>
      <c r="B30" s="128" t="s">
        <v>140</v>
      </c>
      <c r="C30" s="293" t="s">
        <v>491</v>
      </c>
      <c r="D30" s="142" t="s">
        <v>133</v>
      </c>
      <c r="E30" s="131">
        <v>135</v>
      </c>
      <c r="F30" s="307">
        <v>7.39</v>
      </c>
      <c r="G30" s="186">
        <f t="shared" si="0"/>
        <v>997.65</v>
      </c>
      <c r="H30" s="194"/>
      <c r="I30" s="43"/>
      <c r="J30" s="43"/>
    </row>
    <row r="31" spans="1:10" s="25" customFormat="1" ht="16.8" x14ac:dyDescent="0.25">
      <c r="A31" s="16" t="s">
        <v>131</v>
      </c>
      <c r="B31" s="128" t="s">
        <v>142</v>
      </c>
      <c r="C31" s="141" t="s">
        <v>143</v>
      </c>
      <c r="D31" s="142" t="s">
        <v>133</v>
      </c>
      <c r="E31" s="131">
        <v>33739</v>
      </c>
      <c r="F31" s="307">
        <v>4.33</v>
      </c>
      <c r="G31" s="186">
        <f t="shared" si="0"/>
        <v>146089.87</v>
      </c>
      <c r="H31" s="194"/>
      <c r="I31" s="43"/>
      <c r="J31" s="43"/>
    </row>
    <row r="32" spans="1:10" s="25" customFormat="1" ht="16.8" x14ac:dyDescent="0.25">
      <c r="A32" s="16" t="s">
        <v>131</v>
      </c>
      <c r="B32" s="128" t="s">
        <v>144</v>
      </c>
      <c r="C32" s="293" t="s">
        <v>145</v>
      </c>
      <c r="D32" s="142" t="s">
        <v>133</v>
      </c>
      <c r="E32" s="131">
        <v>153</v>
      </c>
      <c r="F32" s="307">
        <v>7.39</v>
      </c>
      <c r="G32" s="186">
        <f t="shared" si="0"/>
        <v>1130.67</v>
      </c>
      <c r="H32" s="194"/>
      <c r="I32" s="43"/>
      <c r="J32" s="43"/>
    </row>
    <row r="33" spans="1:10" s="25" customFormat="1" x14ac:dyDescent="0.25">
      <c r="A33" s="16" t="s">
        <v>131</v>
      </c>
      <c r="B33" s="128" t="s">
        <v>146</v>
      </c>
      <c r="C33" s="141" t="s">
        <v>147</v>
      </c>
      <c r="D33" s="130" t="s">
        <v>74</v>
      </c>
      <c r="E33" s="131">
        <v>17575</v>
      </c>
      <c r="F33" s="307">
        <v>0.38</v>
      </c>
      <c r="G33" s="186">
        <f t="shared" si="0"/>
        <v>6678.5</v>
      </c>
      <c r="H33" s="187"/>
      <c r="I33" s="43"/>
      <c r="J33" s="43"/>
    </row>
    <row r="34" spans="1:10" s="25" customFormat="1" ht="18" customHeight="1" x14ac:dyDescent="0.25">
      <c r="A34" s="143" t="s">
        <v>131</v>
      </c>
      <c r="B34" s="128" t="s">
        <v>148</v>
      </c>
      <c r="C34" s="141" t="s">
        <v>149</v>
      </c>
      <c r="D34" s="144" t="s">
        <v>74</v>
      </c>
      <c r="E34" s="145">
        <v>925</v>
      </c>
      <c r="F34" s="308">
        <v>0.83</v>
      </c>
      <c r="G34" s="195">
        <f t="shared" si="0"/>
        <v>767.75</v>
      </c>
      <c r="H34" s="43"/>
      <c r="I34" s="43"/>
      <c r="J34" s="43"/>
    </row>
    <row r="35" spans="1:10" s="25" customFormat="1" x14ac:dyDescent="0.25">
      <c r="A35" s="16" t="s">
        <v>131</v>
      </c>
      <c r="B35" s="128" t="s">
        <v>150</v>
      </c>
      <c r="C35" s="141" t="s">
        <v>151</v>
      </c>
      <c r="D35" s="130" t="s">
        <v>74</v>
      </c>
      <c r="E35" s="131">
        <v>12121</v>
      </c>
      <c r="F35" s="307">
        <v>0.84</v>
      </c>
      <c r="G35" s="186">
        <f t="shared" si="0"/>
        <v>10181.64</v>
      </c>
      <c r="H35" s="188"/>
      <c r="I35" s="189"/>
      <c r="J35" s="43"/>
    </row>
    <row r="36" spans="1:10" s="25" customFormat="1" x14ac:dyDescent="0.25">
      <c r="A36" s="16" t="s">
        <v>131</v>
      </c>
      <c r="B36" s="128" t="s">
        <v>152</v>
      </c>
      <c r="C36" s="141" t="s">
        <v>153</v>
      </c>
      <c r="D36" s="130" t="s">
        <v>74</v>
      </c>
      <c r="E36" s="131">
        <v>1199</v>
      </c>
      <c r="F36" s="307">
        <v>0.99</v>
      </c>
      <c r="G36" s="186">
        <f t="shared" si="0"/>
        <v>1187.01</v>
      </c>
      <c r="H36" s="188"/>
      <c r="I36" s="189"/>
      <c r="J36" s="43"/>
    </row>
    <row r="37" spans="1:10" s="25" customFormat="1" x14ac:dyDescent="0.25">
      <c r="A37" s="16" t="s">
        <v>131</v>
      </c>
      <c r="B37" s="128" t="s">
        <v>154</v>
      </c>
      <c r="C37" s="141" t="s">
        <v>155</v>
      </c>
      <c r="D37" s="130" t="s">
        <v>74</v>
      </c>
      <c r="E37" s="131">
        <v>17316</v>
      </c>
      <c r="F37" s="307">
        <v>1.36</v>
      </c>
      <c r="G37" s="186">
        <f t="shared" si="0"/>
        <v>23549.759999999998</v>
      </c>
      <c r="H37" s="188"/>
      <c r="I37" s="189"/>
      <c r="J37" s="43"/>
    </row>
    <row r="38" spans="1:10" s="25" customFormat="1" x14ac:dyDescent="0.25">
      <c r="A38" s="16" t="s">
        <v>131</v>
      </c>
      <c r="B38" s="128" t="s">
        <v>156</v>
      </c>
      <c r="C38" s="146" t="s">
        <v>157</v>
      </c>
      <c r="D38" s="130" t="s">
        <v>74</v>
      </c>
      <c r="E38" s="131">
        <v>668</v>
      </c>
      <c r="F38" s="307">
        <v>7.21</v>
      </c>
      <c r="G38" s="186">
        <f t="shared" si="0"/>
        <v>4816.28</v>
      </c>
      <c r="H38" s="188"/>
      <c r="I38" s="189"/>
      <c r="J38" s="43"/>
    </row>
    <row r="39" spans="1:10" s="25" customFormat="1" x14ac:dyDescent="0.25">
      <c r="A39" s="16" t="s">
        <v>131</v>
      </c>
      <c r="B39" s="128" t="s">
        <v>158</v>
      </c>
      <c r="C39" s="146" t="s">
        <v>159</v>
      </c>
      <c r="D39" s="130" t="s">
        <v>74</v>
      </c>
      <c r="E39" s="131">
        <v>60</v>
      </c>
      <c r="F39" s="307">
        <v>9.4600000000000009</v>
      </c>
      <c r="G39" s="186">
        <f t="shared" si="0"/>
        <v>567.6</v>
      </c>
      <c r="H39" s="188"/>
      <c r="I39" s="189"/>
      <c r="J39" s="43"/>
    </row>
    <row r="40" spans="1:10" s="25" customFormat="1" x14ac:dyDescent="0.25">
      <c r="A40" s="16" t="s">
        <v>131</v>
      </c>
      <c r="B40" s="128" t="s">
        <v>160</v>
      </c>
      <c r="C40" s="146" t="s">
        <v>163</v>
      </c>
      <c r="D40" s="130" t="s">
        <v>74</v>
      </c>
      <c r="E40" s="131">
        <v>13</v>
      </c>
      <c r="F40" s="307">
        <v>56.88</v>
      </c>
      <c r="G40" s="186">
        <f t="shared" si="0"/>
        <v>739.44</v>
      </c>
      <c r="H40" s="188"/>
      <c r="I40" s="189"/>
      <c r="J40" s="43"/>
    </row>
    <row r="41" spans="1:10" s="29" customFormat="1" x14ac:dyDescent="0.25">
      <c r="A41" s="16" t="s">
        <v>131</v>
      </c>
      <c r="B41" s="128" t="s">
        <v>162</v>
      </c>
      <c r="C41" s="295" t="s">
        <v>165</v>
      </c>
      <c r="D41" s="130" t="s">
        <v>74</v>
      </c>
      <c r="E41" s="131">
        <v>7</v>
      </c>
      <c r="F41" s="307">
        <v>101.14</v>
      </c>
      <c r="G41" s="186">
        <f t="shared" si="0"/>
        <v>707.98</v>
      </c>
      <c r="H41" s="316"/>
      <c r="I41" s="305"/>
      <c r="J41" s="304"/>
    </row>
    <row r="42" spans="1:10" s="29" customFormat="1" ht="15.75" customHeight="1" thickBot="1" x14ac:dyDescent="0.3">
      <c r="A42" s="16" t="s">
        <v>131</v>
      </c>
      <c r="B42" s="128" t="s">
        <v>164</v>
      </c>
      <c r="C42" s="315" t="s">
        <v>167</v>
      </c>
      <c r="D42" s="142" t="s">
        <v>133</v>
      </c>
      <c r="E42" s="131">
        <v>4</v>
      </c>
      <c r="F42" s="307">
        <v>262.72000000000003</v>
      </c>
      <c r="G42" s="186">
        <f t="shared" si="0"/>
        <v>1050.8800000000001</v>
      </c>
      <c r="H42" s="316"/>
      <c r="I42" s="305"/>
      <c r="J42" s="304"/>
    </row>
    <row r="43" spans="1:10" s="25" customFormat="1" ht="28.2" thickBot="1" x14ac:dyDescent="0.3">
      <c r="A43" s="135" t="s">
        <v>131</v>
      </c>
      <c r="B43" s="136" t="s">
        <v>166</v>
      </c>
      <c r="C43" s="147" t="s">
        <v>177</v>
      </c>
      <c r="D43" s="137" t="s">
        <v>74</v>
      </c>
      <c r="E43" s="138">
        <v>15920</v>
      </c>
      <c r="F43" s="308">
        <v>4.55</v>
      </c>
      <c r="G43" s="195">
        <f t="shared" si="0"/>
        <v>72436</v>
      </c>
      <c r="H43" s="196" t="s">
        <v>178</v>
      </c>
      <c r="I43" s="193">
        <f>ROUND(SUM(G26:G43),2)</f>
        <v>293685.01</v>
      </c>
      <c r="J43" s="43"/>
    </row>
    <row r="44" spans="1:10" s="25" customFormat="1" x14ac:dyDescent="0.25">
      <c r="A44" s="14" t="s">
        <v>410</v>
      </c>
      <c r="B44" s="154" t="s">
        <v>35</v>
      </c>
      <c r="C44" s="155" t="s">
        <v>194</v>
      </c>
      <c r="D44" s="156" t="s">
        <v>66</v>
      </c>
      <c r="E44" s="127">
        <v>3</v>
      </c>
      <c r="F44" s="31">
        <v>258.89</v>
      </c>
      <c r="G44" s="185">
        <f t="shared" si="0"/>
        <v>776.67</v>
      </c>
      <c r="H44" s="188"/>
      <c r="I44" s="189"/>
      <c r="J44" s="43"/>
    </row>
    <row r="45" spans="1:10" s="25" customFormat="1" ht="27.6" x14ac:dyDescent="0.25">
      <c r="A45" s="16" t="s">
        <v>410</v>
      </c>
      <c r="B45" s="157" t="s">
        <v>181</v>
      </c>
      <c r="C45" s="151" t="s">
        <v>196</v>
      </c>
      <c r="D45" s="158" t="s">
        <v>99</v>
      </c>
      <c r="E45" s="131">
        <v>15</v>
      </c>
      <c r="F45" s="32">
        <v>35.130000000000003</v>
      </c>
      <c r="G45" s="186">
        <f t="shared" si="0"/>
        <v>526.95000000000005</v>
      </c>
      <c r="H45" s="188"/>
      <c r="I45" s="189"/>
      <c r="J45" s="43"/>
    </row>
    <row r="46" spans="1:10" s="25" customFormat="1" ht="16.8" x14ac:dyDescent="0.25">
      <c r="A46" s="16" t="s">
        <v>410</v>
      </c>
      <c r="B46" s="157" t="s">
        <v>183</v>
      </c>
      <c r="C46" s="151" t="s">
        <v>198</v>
      </c>
      <c r="D46" s="159" t="s">
        <v>133</v>
      </c>
      <c r="E46" s="131">
        <v>75</v>
      </c>
      <c r="F46" s="32">
        <v>5.85</v>
      </c>
      <c r="G46" s="186">
        <f t="shared" si="0"/>
        <v>438.75</v>
      </c>
      <c r="H46" s="188"/>
      <c r="I46" s="189"/>
      <c r="J46" s="43"/>
    </row>
    <row r="47" spans="1:10" s="25" customFormat="1" ht="16.8" x14ac:dyDescent="0.25">
      <c r="A47" s="16" t="s">
        <v>410</v>
      </c>
      <c r="B47" s="157" t="s">
        <v>184</v>
      </c>
      <c r="C47" s="151" t="s">
        <v>200</v>
      </c>
      <c r="D47" s="159" t="s">
        <v>133</v>
      </c>
      <c r="E47" s="131">
        <v>37</v>
      </c>
      <c r="F47" s="32">
        <v>6.56</v>
      </c>
      <c r="G47" s="186">
        <f t="shared" si="0"/>
        <v>242.72</v>
      </c>
      <c r="H47" s="188"/>
      <c r="I47" s="189"/>
      <c r="J47" s="43"/>
    </row>
    <row r="48" spans="1:10" s="25" customFormat="1" ht="32.25" customHeight="1" x14ac:dyDescent="0.25">
      <c r="A48" s="16" t="s">
        <v>410</v>
      </c>
      <c r="B48" s="157" t="s">
        <v>186</v>
      </c>
      <c r="C48" s="151" t="s">
        <v>202</v>
      </c>
      <c r="D48" s="158" t="s">
        <v>66</v>
      </c>
      <c r="E48" s="131">
        <v>3</v>
      </c>
      <c r="F48" s="32">
        <v>286.85000000000002</v>
      </c>
      <c r="G48" s="186">
        <f t="shared" si="0"/>
        <v>860.55</v>
      </c>
      <c r="H48" s="188"/>
      <c r="I48" s="189"/>
      <c r="J48" s="43"/>
    </row>
    <row r="49" spans="1:10" s="25" customFormat="1" ht="27.6" x14ac:dyDescent="0.25">
      <c r="A49" s="16" t="s">
        <v>410</v>
      </c>
      <c r="B49" s="157" t="s">
        <v>188</v>
      </c>
      <c r="C49" s="151" t="s">
        <v>204</v>
      </c>
      <c r="D49" s="159" t="s">
        <v>133</v>
      </c>
      <c r="E49" s="131">
        <v>75</v>
      </c>
      <c r="F49" s="32">
        <v>12.41</v>
      </c>
      <c r="G49" s="186">
        <f t="shared" si="0"/>
        <v>930.75</v>
      </c>
      <c r="H49" s="188"/>
      <c r="I49" s="189"/>
      <c r="J49" s="43"/>
    </row>
    <row r="50" spans="1:10" s="25" customFormat="1" ht="16.8" x14ac:dyDescent="0.25">
      <c r="A50" s="16" t="s">
        <v>410</v>
      </c>
      <c r="B50" s="157" t="s">
        <v>190</v>
      </c>
      <c r="C50" s="151" t="s">
        <v>206</v>
      </c>
      <c r="D50" s="159" t="s">
        <v>133</v>
      </c>
      <c r="E50" s="131">
        <v>4</v>
      </c>
      <c r="F50" s="32">
        <v>18.61</v>
      </c>
      <c r="G50" s="186">
        <f t="shared" si="0"/>
        <v>74.44</v>
      </c>
      <c r="H50" s="188"/>
      <c r="I50" s="189"/>
      <c r="J50" s="43"/>
    </row>
    <row r="51" spans="1:10" s="25" customFormat="1" ht="16.8" x14ac:dyDescent="0.25">
      <c r="A51" s="16" t="s">
        <v>410</v>
      </c>
      <c r="B51" s="157" t="s">
        <v>492</v>
      </c>
      <c r="C51" s="151" t="s">
        <v>208</v>
      </c>
      <c r="D51" s="159" t="s">
        <v>133</v>
      </c>
      <c r="E51" s="131">
        <v>30</v>
      </c>
      <c r="F51" s="32">
        <v>17.07</v>
      </c>
      <c r="G51" s="186">
        <f t="shared" si="0"/>
        <v>512.1</v>
      </c>
      <c r="H51" s="188"/>
      <c r="I51" s="189"/>
      <c r="J51" s="43"/>
    </row>
    <row r="52" spans="1:10" s="25" customFormat="1" ht="16.8" x14ac:dyDescent="0.25">
      <c r="A52" s="16" t="s">
        <v>410</v>
      </c>
      <c r="B52" s="157" t="s">
        <v>493</v>
      </c>
      <c r="C52" s="141" t="s">
        <v>173</v>
      </c>
      <c r="D52" s="159" t="s">
        <v>133</v>
      </c>
      <c r="E52" s="131">
        <v>38</v>
      </c>
      <c r="F52" s="32">
        <v>4.33</v>
      </c>
      <c r="G52" s="186">
        <f t="shared" si="0"/>
        <v>164.54</v>
      </c>
      <c r="H52" s="188"/>
      <c r="I52" s="189"/>
      <c r="J52" s="43"/>
    </row>
    <row r="53" spans="1:10" s="25" customFormat="1" x14ac:dyDescent="0.25">
      <c r="A53" s="16" t="s">
        <v>410</v>
      </c>
      <c r="B53" s="157" t="s">
        <v>494</v>
      </c>
      <c r="C53" s="151" t="s">
        <v>211</v>
      </c>
      <c r="D53" s="158" t="s">
        <v>99</v>
      </c>
      <c r="E53" s="131">
        <v>15</v>
      </c>
      <c r="F53" s="32">
        <v>4.47</v>
      </c>
      <c r="G53" s="186">
        <f t="shared" si="0"/>
        <v>67.05</v>
      </c>
      <c r="H53" s="188"/>
      <c r="I53" s="189"/>
      <c r="J53" s="43"/>
    </row>
    <row r="54" spans="1:10" s="25" customFormat="1" x14ac:dyDescent="0.25">
      <c r="A54" s="16" t="s">
        <v>410</v>
      </c>
      <c r="B54" s="157" t="s">
        <v>495</v>
      </c>
      <c r="C54" s="151" t="s">
        <v>213</v>
      </c>
      <c r="D54" s="158" t="s">
        <v>99</v>
      </c>
      <c r="E54" s="131">
        <v>15</v>
      </c>
      <c r="F54" s="32">
        <v>4.47</v>
      </c>
      <c r="G54" s="186">
        <f t="shared" si="0"/>
        <v>67.05</v>
      </c>
      <c r="H54" s="188"/>
      <c r="I54" s="189"/>
      <c r="J54" s="43"/>
    </row>
    <row r="55" spans="1:10" s="25" customFormat="1" ht="27.6" x14ac:dyDescent="0.25">
      <c r="A55" s="16" t="s">
        <v>410</v>
      </c>
      <c r="B55" s="157" t="s">
        <v>496</v>
      </c>
      <c r="C55" s="151" t="s">
        <v>215</v>
      </c>
      <c r="D55" s="158" t="s">
        <v>99</v>
      </c>
      <c r="E55" s="131">
        <v>5</v>
      </c>
      <c r="F55" s="32">
        <v>47.27</v>
      </c>
      <c r="G55" s="186">
        <f t="shared" si="0"/>
        <v>236.35</v>
      </c>
      <c r="H55" s="188"/>
      <c r="I55" s="189"/>
      <c r="J55" s="43"/>
    </row>
    <row r="56" spans="1:10" s="25" customFormat="1" x14ac:dyDescent="0.25">
      <c r="A56" s="16" t="s">
        <v>410</v>
      </c>
      <c r="B56" s="157" t="s">
        <v>497</v>
      </c>
      <c r="C56" s="151" t="s">
        <v>498</v>
      </c>
      <c r="D56" s="160" t="s">
        <v>99</v>
      </c>
      <c r="E56" s="131">
        <v>13.3</v>
      </c>
      <c r="F56" s="32">
        <v>59.21</v>
      </c>
      <c r="G56" s="186">
        <f t="shared" si="0"/>
        <v>787.49</v>
      </c>
      <c r="H56" s="188"/>
      <c r="I56" s="189"/>
      <c r="J56" s="43"/>
    </row>
    <row r="57" spans="1:10" s="25" customFormat="1" x14ac:dyDescent="0.25">
      <c r="A57" s="16" t="s">
        <v>410</v>
      </c>
      <c r="B57" s="157" t="s">
        <v>499</v>
      </c>
      <c r="C57" s="151" t="s">
        <v>411</v>
      </c>
      <c r="D57" s="160" t="s">
        <v>99</v>
      </c>
      <c r="E57" s="131">
        <v>40</v>
      </c>
      <c r="F57" s="32">
        <v>175.15</v>
      </c>
      <c r="G57" s="186">
        <f t="shared" si="0"/>
        <v>7006</v>
      </c>
      <c r="H57" s="188"/>
      <c r="I57" s="189"/>
      <c r="J57" s="43"/>
    </row>
    <row r="58" spans="1:10" s="25" customFormat="1" ht="16.8" x14ac:dyDescent="0.25">
      <c r="A58" s="16" t="s">
        <v>410</v>
      </c>
      <c r="B58" s="157" t="s">
        <v>500</v>
      </c>
      <c r="C58" s="151" t="s">
        <v>227</v>
      </c>
      <c r="D58" s="159" t="s">
        <v>133</v>
      </c>
      <c r="E58" s="131">
        <v>11</v>
      </c>
      <c r="F58" s="32">
        <v>18.61</v>
      </c>
      <c r="G58" s="186">
        <f t="shared" si="0"/>
        <v>204.71</v>
      </c>
      <c r="H58" s="188"/>
      <c r="I58" s="189"/>
      <c r="J58" s="43"/>
    </row>
    <row r="59" spans="1:10" s="25" customFormat="1" x14ac:dyDescent="0.25">
      <c r="A59" s="16" t="s">
        <v>410</v>
      </c>
      <c r="B59" s="157" t="s">
        <v>501</v>
      </c>
      <c r="C59" s="151" t="s">
        <v>229</v>
      </c>
      <c r="D59" s="160" t="s">
        <v>66</v>
      </c>
      <c r="E59" s="131">
        <v>2</v>
      </c>
      <c r="F59" s="32">
        <v>84.41</v>
      </c>
      <c r="G59" s="186">
        <f t="shared" si="0"/>
        <v>168.82</v>
      </c>
      <c r="H59" s="188"/>
      <c r="I59" s="189"/>
      <c r="J59" s="43"/>
    </row>
    <row r="60" spans="1:10" s="25" customFormat="1" x14ac:dyDescent="0.25">
      <c r="A60" s="16" t="s">
        <v>410</v>
      </c>
      <c r="B60" s="157" t="s">
        <v>502</v>
      </c>
      <c r="C60" s="151" t="s">
        <v>231</v>
      </c>
      <c r="D60" s="160" t="s">
        <v>66</v>
      </c>
      <c r="E60" s="131">
        <v>4</v>
      </c>
      <c r="F60" s="32">
        <v>153.72</v>
      </c>
      <c r="G60" s="186">
        <f t="shared" si="0"/>
        <v>614.88</v>
      </c>
      <c r="H60" s="188"/>
      <c r="I60" s="189"/>
      <c r="J60" s="43"/>
    </row>
    <row r="61" spans="1:10" s="25" customFormat="1" ht="14.4" thickBot="1" x14ac:dyDescent="0.3">
      <c r="A61" s="16" t="s">
        <v>410</v>
      </c>
      <c r="B61" s="157" t="s">
        <v>503</v>
      </c>
      <c r="C61" s="151" t="s">
        <v>233</v>
      </c>
      <c r="D61" s="160" t="s">
        <v>74</v>
      </c>
      <c r="E61" s="131">
        <v>427</v>
      </c>
      <c r="F61" s="32">
        <v>0.62</v>
      </c>
      <c r="G61" s="186">
        <f t="shared" si="0"/>
        <v>264.74</v>
      </c>
      <c r="H61" s="188"/>
      <c r="I61" s="189"/>
      <c r="J61" s="43"/>
    </row>
    <row r="62" spans="1:10" s="25" customFormat="1" ht="28.2" thickBot="1" x14ac:dyDescent="0.3">
      <c r="A62" s="135" t="s">
        <v>410</v>
      </c>
      <c r="B62" s="161" t="s">
        <v>504</v>
      </c>
      <c r="C62" s="152" t="s">
        <v>235</v>
      </c>
      <c r="D62" s="162" t="s">
        <v>133</v>
      </c>
      <c r="E62" s="138">
        <v>144</v>
      </c>
      <c r="F62" s="33">
        <v>17.079999999999998</v>
      </c>
      <c r="G62" s="197">
        <f t="shared" si="0"/>
        <v>2459.52</v>
      </c>
      <c r="H62" s="192" t="s">
        <v>192</v>
      </c>
      <c r="I62" s="193">
        <f>ROUND(SUM(G44:G62),2)</f>
        <v>16404.080000000002</v>
      </c>
      <c r="J62" s="43"/>
    </row>
    <row r="63" spans="1:10" s="25" customFormat="1" ht="27.6" x14ac:dyDescent="0.25">
      <c r="A63" s="14" t="s">
        <v>426</v>
      </c>
      <c r="B63" s="124" t="s">
        <v>37</v>
      </c>
      <c r="C63" s="163" t="s">
        <v>239</v>
      </c>
      <c r="D63" s="140" t="s">
        <v>133</v>
      </c>
      <c r="E63" s="127">
        <v>7466</v>
      </c>
      <c r="F63" s="34">
        <v>14.6</v>
      </c>
      <c r="G63" s="186">
        <f t="shared" si="0"/>
        <v>109003.6</v>
      </c>
      <c r="H63" s="337" t="s">
        <v>240</v>
      </c>
      <c r="I63" s="189"/>
      <c r="J63" s="43"/>
    </row>
    <row r="64" spans="1:10" s="25" customFormat="1" ht="27.6" x14ac:dyDescent="0.25">
      <c r="A64" s="16" t="s">
        <v>426</v>
      </c>
      <c r="B64" s="128" t="s">
        <v>195</v>
      </c>
      <c r="C64" s="164" t="s">
        <v>242</v>
      </c>
      <c r="D64" s="130" t="s">
        <v>74</v>
      </c>
      <c r="E64" s="165">
        <v>11427</v>
      </c>
      <c r="F64" s="34">
        <v>11.51</v>
      </c>
      <c r="G64" s="186">
        <f t="shared" si="0"/>
        <v>131524.76999999999</v>
      </c>
      <c r="H64" s="336"/>
      <c r="I64" s="189"/>
      <c r="J64" s="43"/>
    </row>
    <row r="65" spans="1:10" s="25" customFormat="1" ht="27.6" x14ac:dyDescent="0.25">
      <c r="A65" s="16" t="s">
        <v>426</v>
      </c>
      <c r="B65" s="128" t="s">
        <v>197</v>
      </c>
      <c r="C65" s="164" t="s">
        <v>244</v>
      </c>
      <c r="D65" s="130" t="s">
        <v>74</v>
      </c>
      <c r="E65" s="165">
        <v>10521</v>
      </c>
      <c r="F65" s="34">
        <v>15.14</v>
      </c>
      <c r="G65" s="186">
        <f t="shared" si="0"/>
        <v>159287.94</v>
      </c>
      <c r="H65" s="336"/>
      <c r="I65" s="189"/>
      <c r="J65" s="43"/>
    </row>
    <row r="66" spans="1:10" s="25" customFormat="1" ht="27.6" x14ac:dyDescent="0.25">
      <c r="A66" s="16" t="s">
        <v>426</v>
      </c>
      <c r="B66" s="128" t="s">
        <v>199</v>
      </c>
      <c r="C66" s="166" t="s">
        <v>932</v>
      </c>
      <c r="D66" s="167" t="s">
        <v>74</v>
      </c>
      <c r="E66" s="165">
        <v>10476</v>
      </c>
      <c r="F66" s="34">
        <v>0.34</v>
      </c>
      <c r="G66" s="186">
        <f t="shared" si="0"/>
        <v>3561.84</v>
      </c>
      <c r="H66" s="336"/>
      <c r="I66" s="189"/>
      <c r="J66" s="43"/>
    </row>
    <row r="67" spans="1:10" s="25" customFormat="1" ht="27.6" x14ac:dyDescent="0.25">
      <c r="A67" s="16" t="s">
        <v>426</v>
      </c>
      <c r="B67" s="128" t="s">
        <v>201</v>
      </c>
      <c r="C67" s="164" t="s">
        <v>247</v>
      </c>
      <c r="D67" s="130" t="s">
        <v>74</v>
      </c>
      <c r="E67" s="165">
        <v>10445</v>
      </c>
      <c r="F67" s="34">
        <v>13.66</v>
      </c>
      <c r="G67" s="186">
        <f t="shared" si="0"/>
        <v>142678.70000000001</v>
      </c>
      <c r="H67" s="336"/>
      <c r="I67" s="189"/>
      <c r="J67" s="43"/>
    </row>
    <row r="68" spans="1:10" s="25" customFormat="1" ht="27.6" x14ac:dyDescent="0.25">
      <c r="A68" s="16" t="s">
        <v>426</v>
      </c>
      <c r="B68" s="128" t="s">
        <v>203</v>
      </c>
      <c r="C68" s="166" t="s">
        <v>933</v>
      </c>
      <c r="D68" s="130" t="s">
        <v>74</v>
      </c>
      <c r="E68" s="165">
        <v>10415</v>
      </c>
      <c r="F68" s="34">
        <v>0.28000000000000003</v>
      </c>
      <c r="G68" s="186">
        <f t="shared" si="0"/>
        <v>2916.2</v>
      </c>
      <c r="H68" s="336"/>
      <c r="I68" s="189"/>
      <c r="J68" s="43"/>
    </row>
    <row r="69" spans="1:10" s="25" customFormat="1" ht="27.6" x14ac:dyDescent="0.25">
      <c r="A69" s="16" t="s">
        <v>426</v>
      </c>
      <c r="B69" s="128" t="s">
        <v>205</v>
      </c>
      <c r="C69" s="164" t="s">
        <v>250</v>
      </c>
      <c r="D69" s="130" t="s">
        <v>74</v>
      </c>
      <c r="E69" s="165">
        <v>10400</v>
      </c>
      <c r="F69" s="34">
        <v>10.74</v>
      </c>
      <c r="G69" s="186">
        <f t="shared" si="0"/>
        <v>111696</v>
      </c>
      <c r="H69" s="336"/>
      <c r="I69" s="189"/>
      <c r="J69" s="43"/>
    </row>
    <row r="70" spans="1:10" s="25" customFormat="1" ht="28.2" thickBot="1" x14ac:dyDescent="0.3">
      <c r="A70" s="16" t="s">
        <v>426</v>
      </c>
      <c r="B70" s="128" t="s">
        <v>207</v>
      </c>
      <c r="C70" s="152" t="s">
        <v>252</v>
      </c>
      <c r="D70" s="130" t="s">
        <v>74</v>
      </c>
      <c r="E70" s="165">
        <v>10370</v>
      </c>
      <c r="F70" s="34">
        <v>0.22</v>
      </c>
      <c r="G70" s="186">
        <f t="shared" si="0"/>
        <v>2281.4</v>
      </c>
      <c r="H70" s="336"/>
      <c r="I70" s="189"/>
      <c r="J70" s="43"/>
    </row>
    <row r="71" spans="1:10" s="25" customFormat="1" ht="28.2" thickBot="1" x14ac:dyDescent="0.3">
      <c r="A71" s="168" t="s">
        <v>426</v>
      </c>
      <c r="B71" s="169" t="s">
        <v>209</v>
      </c>
      <c r="C71" s="170" t="s">
        <v>254</v>
      </c>
      <c r="D71" s="153" t="s">
        <v>133</v>
      </c>
      <c r="E71" s="138">
        <v>1628</v>
      </c>
      <c r="F71" s="35">
        <v>14.6</v>
      </c>
      <c r="G71" s="197">
        <f t="shared" si="0"/>
        <v>23768.799999999999</v>
      </c>
      <c r="H71" s="336"/>
      <c r="I71" s="189"/>
      <c r="J71" s="43"/>
    </row>
    <row r="72" spans="1:10" s="25" customFormat="1" ht="30" customHeight="1" x14ac:dyDescent="0.25">
      <c r="A72" s="14" t="s">
        <v>432</v>
      </c>
      <c r="B72" s="124" t="s">
        <v>37</v>
      </c>
      <c r="C72" s="163" t="s">
        <v>256</v>
      </c>
      <c r="D72" s="140" t="s">
        <v>133</v>
      </c>
      <c r="E72" s="127">
        <v>6429</v>
      </c>
      <c r="F72" s="34">
        <v>0</v>
      </c>
      <c r="G72" s="186">
        <f t="shared" si="0"/>
        <v>0</v>
      </c>
      <c r="H72" s="336"/>
      <c r="I72" s="189"/>
      <c r="J72" s="43"/>
    </row>
    <row r="73" spans="1:10" s="25" customFormat="1" ht="30" customHeight="1" x14ac:dyDescent="0.25">
      <c r="A73" s="16" t="s">
        <v>432</v>
      </c>
      <c r="B73" s="128" t="s">
        <v>195</v>
      </c>
      <c r="C73" s="164" t="s">
        <v>257</v>
      </c>
      <c r="D73" s="130" t="s">
        <v>74</v>
      </c>
      <c r="E73" s="165">
        <v>11547</v>
      </c>
      <c r="F73" s="34">
        <v>0</v>
      </c>
      <c r="G73" s="186">
        <f t="shared" si="0"/>
        <v>0</v>
      </c>
      <c r="H73" s="336"/>
      <c r="I73" s="189"/>
      <c r="J73" s="43"/>
    </row>
    <row r="74" spans="1:10" s="25" customFormat="1" ht="30" customHeight="1" x14ac:dyDescent="0.25">
      <c r="A74" s="16" t="s">
        <v>432</v>
      </c>
      <c r="B74" s="128" t="s">
        <v>197</v>
      </c>
      <c r="C74" s="164" t="s">
        <v>244</v>
      </c>
      <c r="D74" s="130" t="s">
        <v>74</v>
      </c>
      <c r="E74" s="165">
        <v>10521</v>
      </c>
      <c r="F74" s="34">
        <v>0</v>
      </c>
      <c r="G74" s="186">
        <f t="shared" si="0"/>
        <v>0</v>
      </c>
      <c r="H74" s="336"/>
      <c r="I74" s="189"/>
      <c r="J74" s="43"/>
    </row>
    <row r="75" spans="1:10" s="25" customFormat="1" ht="30" customHeight="1" x14ac:dyDescent="0.25">
      <c r="A75" s="16" t="s">
        <v>432</v>
      </c>
      <c r="B75" s="128" t="s">
        <v>199</v>
      </c>
      <c r="C75" s="166" t="s">
        <v>932</v>
      </c>
      <c r="D75" s="167" t="s">
        <v>74</v>
      </c>
      <c r="E75" s="165">
        <v>10476</v>
      </c>
      <c r="F75" s="34">
        <v>0</v>
      </c>
      <c r="G75" s="186">
        <f t="shared" si="0"/>
        <v>0</v>
      </c>
      <c r="H75" s="336"/>
      <c r="I75" s="189"/>
      <c r="J75" s="43"/>
    </row>
    <row r="76" spans="1:10" s="25" customFormat="1" ht="30" customHeight="1" x14ac:dyDescent="0.25">
      <c r="A76" s="16" t="s">
        <v>432</v>
      </c>
      <c r="B76" s="128" t="s">
        <v>201</v>
      </c>
      <c r="C76" s="164" t="s">
        <v>247</v>
      </c>
      <c r="D76" s="130" t="s">
        <v>74</v>
      </c>
      <c r="E76" s="165">
        <v>10445</v>
      </c>
      <c r="F76" s="34">
        <v>0</v>
      </c>
      <c r="G76" s="186">
        <f t="shared" si="0"/>
        <v>0</v>
      </c>
      <c r="H76" s="336"/>
      <c r="I76" s="189"/>
      <c r="J76" s="43"/>
    </row>
    <row r="77" spans="1:10" s="25" customFormat="1" ht="30" customHeight="1" x14ac:dyDescent="0.25">
      <c r="A77" s="16" t="s">
        <v>432</v>
      </c>
      <c r="B77" s="128" t="s">
        <v>203</v>
      </c>
      <c r="C77" s="166" t="s">
        <v>933</v>
      </c>
      <c r="D77" s="130" t="s">
        <v>74</v>
      </c>
      <c r="E77" s="165">
        <v>10415</v>
      </c>
      <c r="F77" s="34">
        <v>0</v>
      </c>
      <c r="G77" s="186">
        <f t="shared" si="0"/>
        <v>0</v>
      </c>
      <c r="H77" s="336"/>
      <c r="I77" s="189"/>
      <c r="J77" s="43"/>
    </row>
    <row r="78" spans="1:10" s="25" customFormat="1" ht="30" customHeight="1" x14ac:dyDescent="0.25">
      <c r="A78" s="16" t="s">
        <v>432</v>
      </c>
      <c r="B78" s="128" t="s">
        <v>205</v>
      </c>
      <c r="C78" s="164" t="s">
        <v>250</v>
      </c>
      <c r="D78" s="130" t="s">
        <v>74</v>
      </c>
      <c r="E78" s="165">
        <v>10400</v>
      </c>
      <c r="F78" s="34">
        <v>0</v>
      </c>
      <c r="G78" s="186">
        <f t="shared" si="0"/>
        <v>0</v>
      </c>
      <c r="H78" s="336"/>
      <c r="I78" s="189"/>
      <c r="J78" s="43"/>
    </row>
    <row r="79" spans="1:10" s="25" customFormat="1" ht="30" customHeight="1" thickBot="1" x14ac:dyDescent="0.3">
      <c r="A79" s="16" t="s">
        <v>432</v>
      </c>
      <c r="B79" s="128" t="s">
        <v>207</v>
      </c>
      <c r="C79" s="152" t="s">
        <v>252</v>
      </c>
      <c r="D79" s="130" t="s">
        <v>74</v>
      </c>
      <c r="E79" s="165">
        <v>10370</v>
      </c>
      <c r="F79" s="34">
        <v>0</v>
      </c>
      <c r="G79" s="186">
        <f t="shared" si="0"/>
        <v>0</v>
      </c>
      <c r="H79" s="338"/>
      <c r="I79" s="43"/>
      <c r="J79" s="43"/>
    </row>
    <row r="80" spans="1:10" s="25" customFormat="1" ht="30" customHeight="1" thickBot="1" x14ac:dyDescent="0.3">
      <c r="A80" s="135" t="s">
        <v>432</v>
      </c>
      <c r="B80" s="169" t="s">
        <v>209</v>
      </c>
      <c r="C80" s="170" t="s">
        <v>254</v>
      </c>
      <c r="D80" s="162" t="s">
        <v>133</v>
      </c>
      <c r="E80" s="138">
        <v>1628</v>
      </c>
      <c r="F80" s="33">
        <v>0</v>
      </c>
      <c r="G80" s="197">
        <f t="shared" si="0"/>
        <v>0</v>
      </c>
      <c r="H80" s="192" t="s">
        <v>236</v>
      </c>
      <c r="I80" s="193">
        <f>ROUND(SUM(G63:G80),2)</f>
        <v>686719.25</v>
      </c>
      <c r="J80" s="43"/>
    </row>
    <row r="81" spans="1:15" s="25" customFormat="1" ht="30" customHeight="1" x14ac:dyDescent="0.25">
      <c r="A81" s="14" t="s">
        <v>505</v>
      </c>
      <c r="B81" s="124" t="s">
        <v>238</v>
      </c>
      <c r="C81" s="163" t="s">
        <v>261</v>
      </c>
      <c r="D81" s="140" t="s">
        <v>133</v>
      </c>
      <c r="E81" s="127">
        <v>57</v>
      </c>
      <c r="F81" s="31">
        <v>19</v>
      </c>
      <c r="G81" s="185">
        <f t="shared" si="0"/>
        <v>1083</v>
      </c>
      <c r="H81" s="337" t="s">
        <v>240</v>
      </c>
      <c r="I81" s="43"/>
      <c r="J81" s="43"/>
    </row>
    <row r="82" spans="1:15" s="25" customFormat="1" ht="30" customHeight="1" x14ac:dyDescent="0.25">
      <c r="A82" s="16" t="s">
        <v>505</v>
      </c>
      <c r="B82" s="128" t="s">
        <v>241</v>
      </c>
      <c r="C82" s="164" t="s">
        <v>242</v>
      </c>
      <c r="D82" s="130" t="s">
        <v>74</v>
      </c>
      <c r="E82" s="131">
        <v>48</v>
      </c>
      <c r="F82" s="32">
        <v>15.41</v>
      </c>
      <c r="G82" s="186">
        <f t="shared" si="0"/>
        <v>739.68</v>
      </c>
      <c r="H82" s="336"/>
      <c r="I82" s="43"/>
      <c r="J82" s="43"/>
      <c r="N82" s="36"/>
      <c r="O82" s="36"/>
    </row>
    <row r="83" spans="1:15" s="25" customFormat="1" ht="30" customHeight="1" thickBot="1" x14ac:dyDescent="0.3">
      <c r="A83" s="135" t="s">
        <v>505</v>
      </c>
      <c r="B83" s="136" t="s">
        <v>243</v>
      </c>
      <c r="C83" s="152" t="s">
        <v>264</v>
      </c>
      <c r="D83" s="137" t="s">
        <v>74</v>
      </c>
      <c r="E83" s="138">
        <v>26</v>
      </c>
      <c r="F83" s="33">
        <v>19.21</v>
      </c>
      <c r="G83" s="197">
        <f t="shared" si="0"/>
        <v>499.46</v>
      </c>
      <c r="H83" s="336"/>
      <c r="I83" s="43"/>
      <c r="J83" s="43"/>
    </row>
    <row r="84" spans="1:15" s="25" customFormat="1" ht="30" customHeight="1" x14ac:dyDescent="0.25">
      <c r="A84" s="14" t="s">
        <v>506</v>
      </c>
      <c r="B84" s="124" t="s">
        <v>238</v>
      </c>
      <c r="C84" s="163" t="s">
        <v>266</v>
      </c>
      <c r="D84" s="140" t="s">
        <v>133</v>
      </c>
      <c r="E84" s="127">
        <v>57</v>
      </c>
      <c r="F84" s="31">
        <v>0</v>
      </c>
      <c r="G84" s="185">
        <f t="shared" si="0"/>
        <v>0</v>
      </c>
      <c r="H84" s="336"/>
      <c r="I84" s="189"/>
      <c r="J84" s="43"/>
    </row>
    <row r="85" spans="1:15" s="25" customFormat="1" ht="30" customHeight="1" thickBot="1" x14ac:dyDescent="0.3">
      <c r="A85" s="16" t="s">
        <v>506</v>
      </c>
      <c r="B85" s="128" t="s">
        <v>241</v>
      </c>
      <c r="C85" s="164" t="s">
        <v>242</v>
      </c>
      <c r="D85" s="130" t="s">
        <v>74</v>
      </c>
      <c r="E85" s="131">
        <v>48</v>
      </c>
      <c r="F85" s="32">
        <v>0</v>
      </c>
      <c r="G85" s="186">
        <f t="shared" si="0"/>
        <v>0</v>
      </c>
      <c r="H85" s="338"/>
      <c r="I85" s="189"/>
      <c r="J85" s="43"/>
    </row>
    <row r="86" spans="1:15" s="25" customFormat="1" ht="30" customHeight="1" thickBot="1" x14ac:dyDescent="0.3">
      <c r="A86" s="135" t="s">
        <v>506</v>
      </c>
      <c r="B86" s="136" t="s">
        <v>243</v>
      </c>
      <c r="C86" s="152" t="s">
        <v>264</v>
      </c>
      <c r="D86" s="137" t="s">
        <v>74</v>
      </c>
      <c r="E86" s="138">
        <v>26</v>
      </c>
      <c r="F86" s="33">
        <v>0</v>
      </c>
      <c r="G86" s="197">
        <f t="shared" si="0"/>
        <v>0</v>
      </c>
      <c r="H86" s="196" t="s">
        <v>258</v>
      </c>
      <c r="I86" s="193">
        <f>ROUND(SUM(G81:G86),2)</f>
        <v>2322.14</v>
      </c>
      <c r="J86" s="43"/>
    </row>
    <row r="87" spans="1:15" s="25" customFormat="1" ht="27.6" x14ac:dyDescent="0.25">
      <c r="A87" s="14" t="s">
        <v>507</v>
      </c>
      <c r="B87" s="124" t="s">
        <v>260</v>
      </c>
      <c r="C87" s="163" t="s">
        <v>270</v>
      </c>
      <c r="D87" s="148" t="s">
        <v>99</v>
      </c>
      <c r="E87" s="127">
        <v>160</v>
      </c>
      <c r="F87" s="32">
        <v>34.85</v>
      </c>
      <c r="G87" s="186">
        <f t="shared" si="0"/>
        <v>5576</v>
      </c>
      <c r="H87" s="194"/>
      <c r="I87" s="43"/>
      <c r="J87" s="43"/>
    </row>
    <row r="88" spans="1:15" s="25" customFormat="1" ht="30" customHeight="1" x14ac:dyDescent="0.25">
      <c r="A88" s="16" t="s">
        <v>507</v>
      </c>
      <c r="B88" s="128" t="s">
        <v>262</v>
      </c>
      <c r="C88" s="164" t="s">
        <v>271</v>
      </c>
      <c r="D88" s="149" t="s">
        <v>99</v>
      </c>
      <c r="E88" s="131">
        <v>870</v>
      </c>
      <c r="F88" s="32">
        <v>0.36</v>
      </c>
      <c r="G88" s="186">
        <f t="shared" ref="G88:G133" si="1">ROUND((E88*F88),2)</f>
        <v>313.2</v>
      </c>
      <c r="H88" s="188"/>
      <c r="I88" s="189"/>
      <c r="J88" s="43"/>
    </row>
    <row r="89" spans="1:15" s="25" customFormat="1" ht="30" customHeight="1" x14ac:dyDescent="0.25">
      <c r="A89" s="16" t="s">
        <v>507</v>
      </c>
      <c r="B89" s="128" t="s">
        <v>263</v>
      </c>
      <c r="C89" s="164" t="s">
        <v>272</v>
      </c>
      <c r="D89" s="149" t="s">
        <v>99</v>
      </c>
      <c r="E89" s="131">
        <v>870</v>
      </c>
      <c r="F89" s="32">
        <v>0.48</v>
      </c>
      <c r="G89" s="186">
        <f t="shared" si="1"/>
        <v>417.6</v>
      </c>
      <c r="H89" s="188"/>
      <c r="I89" s="189"/>
      <c r="J89" s="43"/>
    </row>
    <row r="90" spans="1:15" s="25" customFormat="1" ht="27.6" x14ac:dyDescent="0.25">
      <c r="A90" s="16" t="s">
        <v>507</v>
      </c>
      <c r="B90" s="128" t="s">
        <v>441</v>
      </c>
      <c r="C90" s="164" t="s">
        <v>273</v>
      </c>
      <c r="D90" s="149" t="s">
        <v>99</v>
      </c>
      <c r="E90" s="131">
        <v>870</v>
      </c>
      <c r="F90" s="32">
        <v>0.54</v>
      </c>
      <c r="G90" s="186">
        <f t="shared" si="1"/>
        <v>469.8</v>
      </c>
      <c r="H90" s="188"/>
      <c r="I90" s="189"/>
      <c r="J90" s="43"/>
    </row>
    <row r="91" spans="1:15" s="25" customFormat="1" ht="27.6" x14ac:dyDescent="0.25">
      <c r="A91" s="16" t="s">
        <v>507</v>
      </c>
      <c r="B91" s="128" t="s">
        <v>443</v>
      </c>
      <c r="C91" s="164" t="s">
        <v>275</v>
      </c>
      <c r="D91" s="149" t="s">
        <v>99</v>
      </c>
      <c r="E91" s="131">
        <v>160</v>
      </c>
      <c r="F91" s="32">
        <v>2.66</v>
      </c>
      <c r="G91" s="186">
        <f t="shared" si="1"/>
        <v>425.6</v>
      </c>
      <c r="H91" s="188"/>
      <c r="I91" s="189"/>
      <c r="J91" s="43"/>
    </row>
    <row r="92" spans="1:15" s="25" customFormat="1" ht="27.6" x14ac:dyDescent="0.25">
      <c r="A92" s="16" t="s">
        <v>507</v>
      </c>
      <c r="B92" s="128" t="s">
        <v>508</v>
      </c>
      <c r="C92" s="164" t="s">
        <v>276</v>
      </c>
      <c r="D92" s="149" t="s">
        <v>99</v>
      </c>
      <c r="E92" s="131">
        <v>160</v>
      </c>
      <c r="F92" s="32">
        <v>0.25</v>
      </c>
      <c r="G92" s="186">
        <f t="shared" si="1"/>
        <v>40</v>
      </c>
      <c r="H92" s="188"/>
      <c r="I92" s="189"/>
      <c r="J92" s="43"/>
    </row>
    <row r="93" spans="1:15" s="25" customFormat="1" ht="27.6" x14ac:dyDescent="0.25">
      <c r="A93" s="16" t="s">
        <v>507</v>
      </c>
      <c r="B93" s="128" t="s">
        <v>509</v>
      </c>
      <c r="C93" s="164" t="s">
        <v>277</v>
      </c>
      <c r="D93" s="130" t="s">
        <v>74</v>
      </c>
      <c r="E93" s="131">
        <v>2270</v>
      </c>
      <c r="F93" s="32">
        <v>5.03</v>
      </c>
      <c r="G93" s="186">
        <f t="shared" si="1"/>
        <v>11418.1</v>
      </c>
      <c r="H93" s="188"/>
      <c r="I93" s="189"/>
      <c r="J93" s="43"/>
    </row>
    <row r="94" spans="1:15" s="25" customFormat="1" ht="28.2" thickBot="1" x14ac:dyDescent="0.3">
      <c r="A94" s="16" t="s">
        <v>507</v>
      </c>
      <c r="B94" s="128" t="s">
        <v>510</v>
      </c>
      <c r="C94" s="164" t="s">
        <v>278</v>
      </c>
      <c r="D94" s="130" t="s">
        <v>74</v>
      </c>
      <c r="E94" s="131">
        <v>2344</v>
      </c>
      <c r="F94" s="32">
        <v>2.15</v>
      </c>
      <c r="G94" s="186">
        <f t="shared" si="1"/>
        <v>5039.6000000000004</v>
      </c>
      <c r="H94" s="188"/>
      <c r="I94" s="189"/>
      <c r="J94" s="43"/>
    </row>
    <row r="95" spans="1:15" s="25" customFormat="1" ht="28.2" thickBot="1" x14ac:dyDescent="0.3">
      <c r="A95" s="135" t="s">
        <v>507</v>
      </c>
      <c r="B95" s="136" t="s">
        <v>511</v>
      </c>
      <c r="C95" s="152" t="s">
        <v>279</v>
      </c>
      <c r="D95" s="137" t="s">
        <v>74</v>
      </c>
      <c r="E95" s="138">
        <v>27</v>
      </c>
      <c r="F95" s="33">
        <v>2.77</v>
      </c>
      <c r="G95" s="197">
        <f t="shared" si="1"/>
        <v>74.790000000000006</v>
      </c>
      <c r="H95" s="192" t="s">
        <v>267</v>
      </c>
      <c r="I95" s="193">
        <f>ROUND(SUM(G87:G95),2)</f>
        <v>23774.69</v>
      </c>
      <c r="J95" s="43"/>
    </row>
    <row r="96" spans="1:15" s="25" customFormat="1" ht="41.4" x14ac:dyDescent="0.25">
      <c r="A96" s="14" t="s">
        <v>512</v>
      </c>
      <c r="B96" s="124" t="s">
        <v>446</v>
      </c>
      <c r="C96" s="163" t="s">
        <v>283</v>
      </c>
      <c r="D96" s="148" t="s">
        <v>99</v>
      </c>
      <c r="E96" s="127">
        <v>484</v>
      </c>
      <c r="F96" s="31">
        <v>39.74</v>
      </c>
      <c r="G96" s="185">
        <f t="shared" si="1"/>
        <v>19234.16</v>
      </c>
      <c r="H96" s="188"/>
      <c r="I96" s="189"/>
      <c r="J96" s="43"/>
    </row>
    <row r="97" spans="1:10" s="25" customFormat="1" ht="42" thickBot="1" x14ac:dyDescent="0.3">
      <c r="A97" s="16" t="s">
        <v>512</v>
      </c>
      <c r="B97" s="128" t="s">
        <v>447</v>
      </c>
      <c r="C97" s="164" t="s">
        <v>285</v>
      </c>
      <c r="D97" s="149" t="s">
        <v>99</v>
      </c>
      <c r="E97" s="131">
        <v>12</v>
      </c>
      <c r="F97" s="32">
        <v>60.85</v>
      </c>
      <c r="G97" s="186">
        <f t="shared" si="1"/>
        <v>730.2</v>
      </c>
      <c r="H97" s="188"/>
      <c r="I97" s="189"/>
      <c r="J97" s="43"/>
    </row>
    <row r="98" spans="1:10" s="25" customFormat="1" ht="42" thickBot="1" x14ac:dyDescent="0.3">
      <c r="A98" s="135" t="s">
        <v>512</v>
      </c>
      <c r="B98" s="136" t="s">
        <v>449</v>
      </c>
      <c r="C98" s="300" t="s">
        <v>939</v>
      </c>
      <c r="D98" s="171" t="s">
        <v>99</v>
      </c>
      <c r="E98" s="138">
        <v>741</v>
      </c>
      <c r="F98" s="32">
        <v>111.9</v>
      </c>
      <c r="G98" s="186">
        <f t="shared" si="1"/>
        <v>82917.899999999994</v>
      </c>
      <c r="H98" s="192" t="s">
        <v>280</v>
      </c>
      <c r="I98" s="193">
        <f>ROUND(SUM(G96:G98),2)</f>
        <v>102882.26</v>
      </c>
      <c r="J98" s="43"/>
    </row>
    <row r="99" spans="1:10" s="25" customFormat="1" ht="41.4" x14ac:dyDescent="0.25">
      <c r="A99" s="14" t="s">
        <v>513</v>
      </c>
      <c r="B99" s="124" t="s">
        <v>282</v>
      </c>
      <c r="C99" s="172" t="s">
        <v>291</v>
      </c>
      <c r="D99" s="148" t="s">
        <v>99</v>
      </c>
      <c r="E99" s="127">
        <v>1540</v>
      </c>
      <c r="F99" s="31">
        <v>27.14</v>
      </c>
      <c r="G99" s="185">
        <f t="shared" si="1"/>
        <v>41795.599999999999</v>
      </c>
      <c r="H99" s="188"/>
      <c r="I99" s="189"/>
      <c r="J99" s="43"/>
    </row>
    <row r="100" spans="1:10" s="25" customFormat="1" ht="41.4" x14ac:dyDescent="0.25">
      <c r="A100" s="16" t="s">
        <v>513</v>
      </c>
      <c r="B100" s="128" t="s">
        <v>284</v>
      </c>
      <c r="C100" s="164" t="s">
        <v>514</v>
      </c>
      <c r="D100" s="149" t="s">
        <v>76</v>
      </c>
      <c r="E100" s="131">
        <v>4</v>
      </c>
      <c r="F100" s="32">
        <v>146.47</v>
      </c>
      <c r="G100" s="186">
        <f t="shared" si="1"/>
        <v>585.88</v>
      </c>
      <c r="H100" s="188"/>
      <c r="I100" s="189"/>
      <c r="J100" s="43"/>
    </row>
    <row r="101" spans="1:10" s="25" customFormat="1" ht="41.4" x14ac:dyDescent="0.25">
      <c r="A101" s="16" t="s">
        <v>513</v>
      </c>
      <c r="B101" s="128" t="s">
        <v>286</v>
      </c>
      <c r="C101" s="164" t="s">
        <v>448</v>
      </c>
      <c r="D101" s="149" t="s">
        <v>76</v>
      </c>
      <c r="E101" s="131">
        <v>6</v>
      </c>
      <c r="F101" s="32">
        <v>146.47</v>
      </c>
      <c r="G101" s="186">
        <f t="shared" si="1"/>
        <v>878.82</v>
      </c>
      <c r="H101" s="188"/>
      <c r="I101" s="189"/>
      <c r="J101" s="43"/>
    </row>
    <row r="102" spans="1:10" s="25" customFormat="1" ht="31.8" x14ac:dyDescent="0.25">
      <c r="A102" s="16" t="s">
        <v>513</v>
      </c>
      <c r="B102" s="128" t="s">
        <v>287</v>
      </c>
      <c r="C102" s="166" t="s">
        <v>911</v>
      </c>
      <c r="D102" s="301" t="s">
        <v>66</v>
      </c>
      <c r="E102" s="302">
        <v>2</v>
      </c>
      <c r="F102" s="32">
        <v>7311.86</v>
      </c>
      <c r="G102" s="186">
        <f t="shared" si="1"/>
        <v>14623.72</v>
      </c>
      <c r="H102" s="188"/>
      <c r="I102" s="189"/>
      <c r="J102" s="43"/>
    </row>
    <row r="103" spans="1:10" s="25" customFormat="1" ht="31.8" x14ac:dyDescent="0.25">
      <c r="A103" s="16" t="s">
        <v>513</v>
      </c>
      <c r="B103" s="128" t="s">
        <v>456</v>
      </c>
      <c r="C103" s="166" t="s">
        <v>914</v>
      </c>
      <c r="D103" s="301" t="s">
        <v>66</v>
      </c>
      <c r="E103" s="302">
        <v>2</v>
      </c>
      <c r="F103" s="32">
        <v>8216.4699999999993</v>
      </c>
      <c r="G103" s="186">
        <f t="shared" si="1"/>
        <v>16432.939999999999</v>
      </c>
      <c r="H103" s="188"/>
      <c r="I103" s="189"/>
      <c r="J103" s="43"/>
    </row>
    <row r="104" spans="1:10" s="25" customFormat="1" x14ac:dyDescent="0.25">
      <c r="A104" s="16" t="s">
        <v>513</v>
      </c>
      <c r="B104" s="128" t="s">
        <v>457</v>
      </c>
      <c r="C104" s="164" t="s">
        <v>450</v>
      </c>
      <c r="D104" s="149" t="s">
        <v>66</v>
      </c>
      <c r="E104" s="131">
        <v>6</v>
      </c>
      <c r="F104" s="32">
        <v>861.62</v>
      </c>
      <c r="G104" s="186">
        <f t="shared" si="1"/>
        <v>5169.72</v>
      </c>
      <c r="H104" s="188"/>
      <c r="I104" s="189"/>
      <c r="J104" s="43"/>
    </row>
    <row r="105" spans="1:10" s="25" customFormat="1" x14ac:dyDescent="0.25">
      <c r="A105" s="16" t="s">
        <v>513</v>
      </c>
      <c r="B105" s="128" t="s">
        <v>459</v>
      </c>
      <c r="C105" s="164" t="s">
        <v>296</v>
      </c>
      <c r="D105" s="149" t="s">
        <v>66</v>
      </c>
      <c r="E105" s="131">
        <v>14</v>
      </c>
      <c r="F105" s="32">
        <v>1805.96</v>
      </c>
      <c r="G105" s="186">
        <f t="shared" si="1"/>
        <v>25283.439999999999</v>
      </c>
      <c r="H105" s="188"/>
      <c r="I105" s="189"/>
      <c r="J105" s="43"/>
    </row>
    <row r="106" spans="1:10" s="25" customFormat="1" ht="14.4" thickBot="1" x14ac:dyDescent="0.3">
      <c r="A106" s="16" t="s">
        <v>513</v>
      </c>
      <c r="B106" s="128" t="s">
        <v>515</v>
      </c>
      <c r="C106" s="164" t="s">
        <v>298</v>
      </c>
      <c r="D106" s="173" t="s">
        <v>99</v>
      </c>
      <c r="E106" s="145">
        <v>32</v>
      </c>
      <c r="F106" s="37">
        <v>39.74</v>
      </c>
      <c r="G106" s="186">
        <f t="shared" si="1"/>
        <v>1271.68</v>
      </c>
      <c r="H106" s="188"/>
      <c r="I106" s="189"/>
      <c r="J106" s="43"/>
    </row>
    <row r="107" spans="1:10" s="25" customFormat="1" ht="28.2" thickBot="1" x14ac:dyDescent="0.3">
      <c r="A107" s="135" t="s">
        <v>513</v>
      </c>
      <c r="B107" s="136" t="s">
        <v>516</v>
      </c>
      <c r="C107" s="152" t="s">
        <v>300</v>
      </c>
      <c r="D107" s="171" t="s">
        <v>66</v>
      </c>
      <c r="E107" s="138">
        <v>12</v>
      </c>
      <c r="F107" s="37">
        <v>71.09</v>
      </c>
      <c r="G107" s="195">
        <f t="shared" si="1"/>
        <v>853.08</v>
      </c>
      <c r="H107" s="196" t="s">
        <v>288</v>
      </c>
      <c r="I107" s="193">
        <f>ROUND(SUM(G99:G107),2)</f>
        <v>106894.88</v>
      </c>
      <c r="J107" s="43"/>
    </row>
    <row r="108" spans="1:10" s="25" customFormat="1" ht="30" customHeight="1" x14ac:dyDescent="0.25">
      <c r="A108" s="14" t="s">
        <v>517</v>
      </c>
      <c r="B108" s="124" t="s">
        <v>290</v>
      </c>
      <c r="C108" s="163" t="s">
        <v>304</v>
      </c>
      <c r="D108" s="148" t="s">
        <v>66</v>
      </c>
      <c r="E108" s="127">
        <v>43</v>
      </c>
      <c r="F108" s="31">
        <v>22.4</v>
      </c>
      <c r="G108" s="185">
        <f t="shared" si="1"/>
        <v>963.2</v>
      </c>
      <c r="H108" s="194"/>
      <c r="I108" s="43"/>
      <c r="J108" s="43"/>
    </row>
    <row r="109" spans="1:10" s="25" customFormat="1" ht="30" customHeight="1" x14ac:dyDescent="0.25">
      <c r="A109" s="16" t="s">
        <v>517</v>
      </c>
      <c r="B109" s="128" t="s">
        <v>292</v>
      </c>
      <c r="C109" s="164" t="s">
        <v>306</v>
      </c>
      <c r="D109" s="149" t="s">
        <v>66</v>
      </c>
      <c r="E109" s="131">
        <v>22</v>
      </c>
      <c r="F109" s="32">
        <v>29.72</v>
      </c>
      <c r="G109" s="186">
        <f t="shared" si="1"/>
        <v>653.84</v>
      </c>
      <c r="H109" s="194"/>
      <c r="I109" s="43"/>
      <c r="J109" s="43"/>
    </row>
    <row r="110" spans="1:10" s="25" customFormat="1" ht="30" customHeight="1" x14ac:dyDescent="0.25">
      <c r="A110" s="16" t="s">
        <v>517</v>
      </c>
      <c r="B110" s="128" t="s">
        <v>293</v>
      </c>
      <c r="C110" s="164" t="s">
        <v>308</v>
      </c>
      <c r="D110" s="149" t="s">
        <v>66</v>
      </c>
      <c r="E110" s="131">
        <v>8</v>
      </c>
      <c r="F110" s="32">
        <v>58.6</v>
      </c>
      <c r="G110" s="186">
        <f t="shared" si="1"/>
        <v>468.8</v>
      </c>
      <c r="H110" s="194"/>
      <c r="I110" s="43"/>
      <c r="J110" s="43"/>
    </row>
    <row r="111" spans="1:10" s="25" customFormat="1" ht="30" customHeight="1" x14ac:dyDescent="0.25">
      <c r="A111" s="16" t="s">
        <v>517</v>
      </c>
      <c r="B111" s="128" t="s">
        <v>294</v>
      </c>
      <c r="C111" s="164" t="s">
        <v>310</v>
      </c>
      <c r="D111" s="149" t="s">
        <v>99</v>
      </c>
      <c r="E111" s="131">
        <v>32</v>
      </c>
      <c r="F111" s="32">
        <v>21</v>
      </c>
      <c r="G111" s="186">
        <f t="shared" si="1"/>
        <v>672</v>
      </c>
      <c r="H111" s="194"/>
      <c r="I111" s="43"/>
      <c r="J111" s="43"/>
    </row>
    <row r="112" spans="1:10" s="25" customFormat="1" ht="30" customHeight="1" x14ac:dyDescent="0.25">
      <c r="A112" s="16" t="s">
        <v>517</v>
      </c>
      <c r="B112" s="128" t="s">
        <v>295</v>
      </c>
      <c r="C112" s="164" t="s">
        <v>312</v>
      </c>
      <c r="D112" s="149" t="s">
        <v>66</v>
      </c>
      <c r="E112" s="131">
        <v>7</v>
      </c>
      <c r="F112" s="32">
        <v>29.18</v>
      </c>
      <c r="G112" s="186">
        <f t="shared" si="1"/>
        <v>204.26</v>
      </c>
      <c r="H112" s="194"/>
      <c r="I112" s="43"/>
      <c r="J112" s="43"/>
    </row>
    <row r="113" spans="1:10" s="25" customFormat="1" ht="30" customHeight="1" thickBot="1" x14ac:dyDescent="0.3">
      <c r="A113" s="16" t="s">
        <v>517</v>
      </c>
      <c r="B113" s="128" t="s">
        <v>297</v>
      </c>
      <c r="C113" s="164" t="s">
        <v>458</v>
      </c>
      <c r="D113" s="149" t="s">
        <v>66</v>
      </c>
      <c r="E113" s="131">
        <v>1</v>
      </c>
      <c r="F113" s="32">
        <v>43.73</v>
      </c>
      <c r="G113" s="186">
        <f t="shared" si="1"/>
        <v>43.73</v>
      </c>
      <c r="H113" s="194"/>
      <c r="I113" s="43"/>
      <c r="J113" s="43"/>
    </row>
    <row r="114" spans="1:10" s="25" customFormat="1" ht="30" customHeight="1" thickBot="1" x14ac:dyDescent="0.3">
      <c r="A114" s="135" t="s">
        <v>517</v>
      </c>
      <c r="B114" s="136" t="s">
        <v>299</v>
      </c>
      <c r="C114" s="152" t="s">
        <v>316</v>
      </c>
      <c r="D114" s="171" t="s">
        <v>74</v>
      </c>
      <c r="E114" s="138">
        <v>6</v>
      </c>
      <c r="F114" s="33">
        <v>117.18</v>
      </c>
      <c r="G114" s="197">
        <f t="shared" si="1"/>
        <v>703.08</v>
      </c>
      <c r="H114" s="196" t="s">
        <v>301</v>
      </c>
      <c r="I114" s="193">
        <f>ROUND(SUM(G108:G114),2)</f>
        <v>3708.91</v>
      </c>
      <c r="J114" s="43"/>
    </row>
    <row r="115" spans="1:10" s="25" customFormat="1" ht="41.4" x14ac:dyDescent="0.25">
      <c r="A115" s="174" t="s">
        <v>518</v>
      </c>
      <c r="B115" s="175" t="s">
        <v>303</v>
      </c>
      <c r="C115" s="176" t="s">
        <v>461</v>
      </c>
      <c r="D115" s="177" t="s">
        <v>99</v>
      </c>
      <c r="E115" s="178">
        <v>120</v>
      </c>
      <c r="F115" s="38">
        <v>2.19</v>
      </c>
      <c r="G115" s="199">
        <f t="shared" si="1"/>
        <v>262.8</v>
      </c>
      <c r="H115" s="43"/>
      <c r="I115" s="43"/>
      <c r="J115" s="43"/>
    </row>
    <row r="116" spans="1:10" s="25" customFormat="1" ht="41.4" x14ac:dyDescent="0.25">
      <c r="A116" s="16" t="s">
        <v>518</v>
      </c>
      <c r="B116" s="157" t="s">
        <v>305</v>
      </c>
      <c r="C116" s="164" t="s">
        <v>462</v>
      </c>
      <c r="D116" s="158" t="s">
        <v>99</v>
      </c>
      <c r="E116" s="131">
        <v>2950</v>
      </c>
      <c r="F116" s="32">
        <v>3.11</v>
      </c>
      <c r="G116" s="186">
        <f t="shared" si="1"/>
        <v>9174.5</v>
      </c>
      <c r="H116" s="188"/>
      <c r="I116" s="189"/>
      <c r="J116" s="43"/>
    </row>
    <row r="117" spans="1:10" s="25" customFormat="1" ht="41.4" x14ac:dyDescent="0.25">
      <c r="A117" s="16" t="s">
        <v>518</v>
      </c>
      <c r="B117" s="157" t="s">
        <v>307</v>
      </c>
      <c r="C117" s="164" t="s">
        <v>519</v>
      </c>
      <c r="D117" s="158" t="s">
        <v>99</v>
      </c>
      <c r="E117" s="131">
        <v>730</v>
      </c>
      <c r="F117" s="32">
        <v>0.55000000000000004</v>
      </c>
      <c r="G117" s="186">
        <f t="shared" si="1"/>
        <v>401.5</v>
      </c>
      <c r="H117" s="188"/>
      <c r="I117" s="189"/>
      <c r="J117" s="43"/>
    </row>
    <row r="118" spans="1:10" s="25" customFormat="1" ht="41.4" x14ac:dyDescent="0.25">
      <c r="A118" s="16" t="s">
        <v>518</v>
      </c>
      <c r="B118" s="157" t="s">
        <v>309</v>
      </c>
      <c r="C118" s="164" t="s">
        <v>465</v>
      </c>
      <c r="D118" s="158" t="s">
        <v>99</v>
      </c>
      <c r="E118" s="131">
        <v>24</v>
      </c>
      <c r="F118" s="32">
        <v>1.1000000000000001</v>
      </c>
      <c r="G118" s="186">
        <f t="shared" si="1"/>
        <v>26.4</v>
      </c>
      <c r="H118" s="188"/>
      <c r="I118" s="189"/>
      <c r="J118" s="43"/>
    </row>
    <row r="119" spans="1:10" s="25" customFormat="1" ht="41.4" x14ac:dyDescent="0.25">
      <c r="A119" s="16" t="s">
        <v>518</v>
      </c>
      <c r="B119" s="157" t="s">
        <v>311</v>
      </c>
      <c r="C119" s="164" t="s">
        <v>330</v>
      </c>
      <c r="D119" s="173" t="s">
        <v>74</v>
      </c>
      <c r="E119" s="131">
        <v>5</v>
      </c>
      <c r="F119" s="32">
        <v>26.93</v>
      </c>
      <c r="G119" s="186">
        <f t="shared" si="1"/>
        <v>134.65</v>
      </c>
      <c r="H119" s="188"/>
      <c r="I119" s="189"/>
      <c r="J119" s="43"/>
    </row>
    <row r="120" spans="1:10" s="25" customFormat="1" ht="42" thickBot="1" x14ac:dyDescent="0.3">
      <c r="A120" s="16" t="s">
        <v>518</v>
      </c>
      <c r="B120" s="157" t="s">
        <v>313</v>
      </c>
      <c r="C120" s="164" t="s">
        <v>332</v>
      </c>
      <c r="D120" s="158" t="s">
        <v>74</v>
      </c>
      <c r="E120" s="131">
        <v>51</v>
      </c>
      <c r="F120" s="32">
        <v>26.93</v>
      </c>
      <c r="G120" s="186">
        <f t="shared" si="1"/>
        <v>1373.43</v>
      </c>
      <c r="H120" s="188"/>
      <c r="I120" s="189"/>
      <c r="J120" s="43"/>
    </row>
    <row r="121" spans="1:10" s="25" customFormat="1" ht="42" thickBot="1" x14ac:dyDescent="0.3">
      <c r="A121" s="135" t="s">
        <v>518</v>
      </c>
      <c r="B121" s="161" t="s">
        <v>315</v>
      </c>
      <c r="C121" s="152" t="s">
        <v>334</v>
      </c>
      <c r="D121" s="179" t="s">
        <v>74</v>
      </c>
      <c r="E121" s="138">
        <v>6</v>
      </c>
      <c r="F121" s="32">
        <v>26.93</v>
      </c>
      <c r="G121" s="186">
        <f t="shared" si="1"/>
        <v>161.58000000000001</v>
      </c>
      <c r="H121" s="196" t="s">
        <v>317</v>
      </c>
      <c r="I121" s="193">
        <f>ROUND(SUM(G115:G121),2)</f>
        <v>11534.86</v>
      </c>
      <c r="J121" s="43"/>
    </row>
    <row r="122" spans="1:10" s="25" customFormat="1" x14ac:dyDescent="0.25">
      <c r="A122" s="14" t="s">
        <v>520</v>
      </c>
      <c r="B122" s="154" t="s">
        <v>319</v>
      </c>
      <c r="C122" s="163" t="s">
        <v>521</v>
      </c>
      <c r="D122" s="156" t="s">
        <v>99</v>
      </c>
      <c r="E122" s="127">
        <v>50</v>
      </c>
      <c r="F122" s="31">
        <v>6.56</v>
      </c>
      <c r="G122" s="185">
        <f t="shared" si="1"/>
        <v>328</v>
      </c>
      <c r="H122" s="188"/>
      <c r="I122" s="189"/>
      <c r="J122" s="43"/>
    </row>
    <row r="123" spans="1:10" s="25" customFormat="1" x14ac:dyDescent="0.25">
      <c r="A123" s="16" t="s">
        <v>520</v>
      </c>
      <c r="B123" s="157" t="s">
        <v>321</v>
      </c>
      <c r="C123" s="164" t="s">
        <v>522</v>
      </c>
      <c r="D123" s="218" t="s">
        <v>99</v>
      </c>
      <c r="E123" s="131">
        <v>55</v>
      </c>
      <c r="F123" s="32">
        <v>1.38</v>
      </c>
      <c r="G123" s="186">
        <f t="shared" si="1"/>
        <v>75.900000000000006</v>
      </c>
      <c r="H123" s="188"/>
      <c r="I123" s="189"/>
      <c r="J123" s="43"/>
    </row>
    <row r="124" spans="1:10" s="25" customFormat="1" x14ac:dyDescent="0.25">
      <c r="A124" s="16" t="s">
        <v>520</v>
      </c>
      <c r="B124" s="157" t="s">
        <v>323</v>
      </c>
      <c r="C124" s="164" t="s">
        <v>523</v>
      </c>
      <c r="D124" s="218" t="s">
        <v>76</v>
      </c>
      <c r="E124" s="131">
        <v>2</v>
      </c>
      <c r="F124" s="32">
        <v>54.29</v>
      </c>
      <c r="G124" s="186">
        <f t="shared" si="1"/>
        <v>108.58</v>
      </c>
      <c r="H124" s="188"/>
      <c r="I124" s="189"/>
      <c r="J124" s="43"/>
    </row>
    <row r="125" spans="1:10" s="25" customFormat="1" x14ac:dyDescent="0.25">
      <c r="A125" s="16" t="s">
        <v>520</v>
      </c>
      <c r="B125" s="157" t="s">
        <v>325</v>
      </c>
      <c r="C125" s="164" t="s">
        <v>524</v>
      </c>
      <c r="D125" s="218" t="s">
        <v>99</v>
      </c>
      <c r="E125" s="131">
        <v>5</v>
      </c>
      <c r="F125" s="32">
        <v>19.38</v>
      </c>
      <c r="G125" s="186">
        <f t="shared" si="1"/>
        <v>96.9</v>
      </c>
      <c r="H125" s="188"/>
      <c r="I125" s="189"/>
      <c r="J125" s="43"/>
    </row>
    <row r="126" spans="1:10" s="25" customFormat="1" x14ac:dyDescent="0.25">
      <c r="A126" s="16" t="s">
        <v>520</v>
      </c>
      <c r="B126" s="157" t="s">
        <v>327</v>
      </c>
      <c r="C126" s="164" t="s">
        <v>525</v>
      </c>
      <c r="D126" s="218" t="s">
        <v>99</v>
      </c>
      <c r="E126" s="131">
        <v>50</v>
      </c>
      <c r="F126" s="32">
        <v>29.08</v>
      </c>
      <c r="G126" s="186">
        <f t="shared" si="1"/>
        <v>1454</v>
      </c>
      <c r="H126" s="188"/>
      <c r="I126" s="189"/>
      <c r="J126" s="43"/>
    </row>
    <row r="127" spans="1:10" s="25" customFormat="1" x14ac:dyDescent="0.25">
      <c r="A127" s="16" t="s">
        <v>520</v>
      </c>
      <c r="B127" s="157" t="s">
        <v>329</v>
      </c>
      <c r="C127" s="164" t="s">
        <v>526</v>
      </c>
      <c r="D127" s="218" t="s">
        <v>99</v>
      </c>
      <c r="E127" s="131">
        <v>50</v>
      </c>
      <c r="F127" s="32">
        <v>1.61</v>
      </c>
      <c r="G127" s="186">
        <f t="shared" si="1"/>
        <v>80.5</v>
      </c>
      <c r="H127" s="188"/>
      <c r="I127" s="189"/>
      <c r="J127" s="43"/>
    </row>
    <row r="128" spans="1:10" s="25" customFormat="1" x14ac:dyDescent="0.25">
      <c r="A128" s="16" t="s">
        <v>520</v>
      </c>
      <c r="B128" s="157" t="s">
        <v>331</v>
      </c>
      <c r="C128" s="164" t="s">
        <v>527</v>
      </c>
      <c r="D128" s="218" t="s">
        <v>99</v>
      </c>
      <c r="E128" s="131">
        <v>5</v>
      </c>
      <c r="F128" s="32">
        <v>2.15</v>
      </c>
      <c r="G128" s="186">
        <f t="shared" si="1"/>
        <v>10.75</v>
      </c>
      <c r="H128" s="188"/>
      <c r="I128" s="189"/>
      <c r="J128" s="43"/>
    </row>
    <row r="129" spans="1:10" s="25" customFormat="1" x14ac:dyDescent="0.25">
      <c r="A129" s="16" t="s">
        <v>520</v>
      </c>
      <c r="B129" s="157" t="s">
        <v>333</v>
      </c>
      <c r="C129" s="164" t="s">
        <v>528</v>
      </c>
      <c r="D129" s="158" t="s">
        <v>66</v>
      </c>
      <c r="E129" s="131">
        <v>2</v>
      </c>
      <c r="F129" s="32">
        <v>66.78</v>
      </c>
      <c r="G129" s="186">
        <f t="shared" si="1"/>
        <v>133.56</v>
      </c>
      <c r="H129" s="188"/>
      <c r="I129" s="189"/>
      <c r="J129" s="43"/>
    </row>
    <row r="130" spans="1:10" s="25" customFormat="1" ht="14.4" thickBot="1" x14ac:dyDescent="0.3">
      <c r="A130" s="16" t="s">
        <v>520</v>
      </c>
      <c r="B130" s="157" t="s">
        <v>529</v>
      </c>
      <c r="C130" s="164" t="s">
        <v>530</v>
      </c>
      <c r="D130" s="158" t="s">
        <v>531</v>
      </c>
      <c r="E130" s="131">
        <v>0.1</v>
      </c>
      <c r="F130" s="32">
        <v>215.5</v>
      </c>
      <c r="G130" s="186">
        <f t="shared" si="1"/>
        <v>21.55</v>
      </c>
      <c r="H130" s="188"/>
      <c r="I130" s="189"/>
      <c r="J130" s="43"/>
    </row>
    <row r="131" spans="1:10" s="25" customFormat="1" ht="28.2" thickBot="1" x14ac:dyDescent="0.3">
      <c r="A131" s="135" t="s">
        <v>520</v>
      </c>
      <c r="B131" s="161" t="s">
        <v>532</v>
      </c>
      <c r="C131" s="152" t="s">
        <v>533</v>
      </c>
      <c r="D131" s="179" t="s">
        <v>99</v>
      </c>
      <c r="E131" s="138">
        <v>55</v>
      </c>
      <c r="F131" s="33">
        <v>9.8000000000000007</v>
      </c>
      <c r="G131" s="197">
        <f t="shared" si="1"/>
        <v>539</v>
      </c>
      <c r="H131" s="196" t="s">
        <v>335</v>
      </c>
      <c r="I131" s="193">
        <f>ROUND(SUM(G122:G131),2)</f>
        <v>2848.74</v>
      </c>
      <c r="J131" s="43"/>
    </row>
    <row r="132" spans="1:10" s="25" customFormat="1" ht="17.399999999999999" thickBot="1" x14ac:dyDescent="0.3">
      <c r="A132" s="14" t="s">
        <v>336</v>
      </c>
      <c r="B132" s="154" t="s">
        <v>337</v>
      </c>
      <c r="C132" s="163" t="s">
        <v>338</v>
      </c>
      <c r="D132" s="216" t="s">
        <v>339</v>
      </c>
      <c r="E132" s="127">
        <v>30</v>
      </c>
      <c r="F132" s="32">
        <v>124.35</v>
      </c>
      <c r="G132" s="186">
        <f t="shared" si="1"/>
        <v>3730.5</v>
      </c>
      <c r="H132" s="188"/>
      <c r="I132" s="189"/>
      <c r="J132" s="43"/>
    </row>
    <row r="133" spans="1:10" s="25" customFormat="1" ht="75" customHeight="1" thickBot="1" x14ac:dyDescent="0.3">
      <c r="A133" s="180" t="s">
        <v>336</v>
      </c>
      <c r="B133" s="181" t="s">
        <v>340</v>
      </c>
      <c r="C133" s="182" t="s">
        <v>351</v>
      </c>
      <c r="D133" s="183" t="s">
        <v>76</v>
      </c>
      <c r="E133" s="184">
        <v>1</v>
      </c>
      <c r="F133" s="39">
        <v>1906.38</v>
      </c>
      <c r="G133" s="197">
        <f t="shared" si="1"/>
        <v>1906.38</v>
      </c>
      <c r="H133" s="196" t="s">
        <v>352</v>
      </c>
      <c r="I133" s="193">
        <f>ROUND(SUM(G132:G133),2)</f>
        <v>5636.88</v>
      </c>
      <c r="J133" s="43"/>
    </row>
    <row r="134" spans="1:10" ht="44.25" customHeight="1" thickBot="1" x14ac:dyDescent="0.3">
      <c r="A134" s="40"/>
      <c r="B134" s="40"/>
      <c r="C134" s="40"/>
      <c r="D134" s="41"/>
      <c r="E134" s="60"/>
      <c r="F134" s="290" t="s">
        <v>534</v>
      </c>
      <c r="G134" s="200">
        <f>SUM(G5:G133)</f>
        <v>1300294.94</v>
      </c>
      <c r="H134" s="187"/>
      <c r="I134" s="189"/>
      <c r="J134" s="44"/>
    </row>
    <row r="136" spans="1:10" x14ac:dyDescent="0.25">
      <c r="C136" s="25"/>
    </row>
  </sheetData>
  <sheetProtection algorithmName="SHA-512" hashValue="H6PzM/cbQiTeGGpz6ON/P0q/+C267EZaYVhro701Ysj5LCE47xrVsOLf+LFuQjbe/EvdM7AM5Me3rdcS21O4rw==" saltValue="YosF6mTlkcB77BNIQ9P39w==" spinCount="100000" sheet="1" objects="1" scenarios="1"/>
  <mergeCells count="4">
    <mergeCell ref="A1:E1"/>
    <mergeCell ref="A3:E3"/>
    <mergeCell ref="H63:H79"/>
    <mergeCell ref="H81:H85"/>
  </mergeCells>
  <pageMargins left="0.7" right="0.7" top="0.75" bottom="0.75" header="0.3" footer="0.3"/>
  <pageSetup paperSize="9" scale="57" orientation="portrait"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topLeftCell="B8" zoomScaleNormal="100" workbookViewId="0">
      <selection activeCell="F5" sqref="F5:F27"/>
    </sheetView>
  </sheetViews>
  <sheetFormatPr defaultColWidth="9.109375" defaultRowHeight="13.8" x14ac:dyDescent="0.25"/>
  <cols>
    <col min="1" max="1" width="31.5546875" style="43" bestFit="1" customWidth="1"/>
    <col min="2" max="2" width="8.44140625" style="43" bestFit="1" customWidth="1"/>
    <col min="3" max="3" width="86.44140625" style="46" customWidth="1"/>
    <col min="4" max="4" width="9.109375" style="44"/>
    <col min="5" max="5" width="16.44140625" style="61" customWidth="1"/>
    <col min="6" max="6" width="21.5546875" style="45" customWidth="1"/>
    <col min="7" max="7" width="14.5546875" style="44"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9" t="s">
        <v>476</v>
      </c>
      <c r="B1" s="339"/>
      <c r="C1" s="339"/>
      <c r="D1" s="339"/>
      <c r="E1" s="339"/>
      <c r="F1" s="1"/>
      <c r="G1" s="1"/>
    </row>
    <row r="2" spans="1:9" ht="21.75" customHeight="1" thickBot="1" x14ac:dyDescent="0.3">
      <c r="A2" s="4"/>
      <c r="B2" s="4"/>
      <c r="C2" s="5"/>
      <c r="D2" s="4"/>
      <c r="E2" s="58"/>
      <c r="F2" s="4"/>
      <c r="G2" s="4"/>
    </row>
    <row r="3" spans="1:9" ht="21.75" customHeight="1" x14ac:dyDescent="0.25">
      <c r="A3" s="345" t="s">
        <v>535</v>
      </c>
      <c r="B3" s="346"/>
      <c r="C3" s="346"/>
      <c r="D3" s="346"/>
      <c r="E3" s="346"/>
      <c r="F3" s="6"/>
      <c r="G3" s="7"/>
    </row>
    <row r="4" spans="1:9" ht="28.2" thickBot="1" x14ac:dyDescent="0.3">
      <c r="A4" s="113" t="s">
        <v>55</v>
      </c>
      <c r="B4" s="114" t="s">
        <v>56</v>
      </c>
      <c r="C4" s="115" t="s">
        <v>57</v>
      </c>
      <c r="D4" s="116" t="s">
        <v>58</v>
      </c>
      <c r="E4" s="117" t="s">
        <v>59</v>
      </c>
      <c r="F4" s="12" t="s">
        <v>60</v>
      </c>
      <c r="G4" s="13" t="s">
        <v>61</v>
      </c>
      <c r="H4" s="91"/>
      <c r="I4" s="44"/>
    </row>
    <row r="5" spans="1:9" x14ac:dyDescent="0.25">
      <c r="A5" s="14" t="s">
        <v>355</v>
      </c>
      <c r="B5" s="154" t="s">
        <v>5</v>
      </c>
      <c r="C5" s="125" t="s">
        <v>536</v>
      </c>
      <c r="D5" s="219" t="s">
        <v>86</v>
      </c>
      <c r="E5" s="220">
        <v>1717</v>
      </c>
      <c r="F5" s="106">
        <v>5.85</v>
      </c>
      <c r="G5" s="185">
        <f t="shared" ref="G5:G27" si="0">ROUND((E5*F5),2)</f>
        <v>10044.450000000001</v>
      </c>
      <c r="H5" s="91"/>
      <c r="I5" s="44"/>
    </row>
    <row r="6" spans="1:9" x14ac:dyDescent="0.25">
      <c r="A6" s="16" t="s">
        <v>355</v>
      </c>
      <c r="B6" s="157" t="s">
        <v>9</v>
      </c>
      <c r="C6" s="129" t="s">
        <v>357</v>
      </c>
      <c r="D6" s="160" t="s">
        <v>86</v>
      </c>
      <c r="E6" s="221">
        <v>1276</v>
      </c>
      <c r="F6" s="107">
        <v>4.3499999999999996</v>
      </c>
      <c r="G6" s="186">
        <f t="shared" si="0"/>
        <v>5550.6</v>
      </c>
      <c r="H6" s="91"/>
      <c r="I6" s="44"/>
    </row>
    <row r="7" spans="1:9" x14ac:dyDescent="0.25">
      <c r="A7" s="16" t="s">
        <v>355</v>
      </c>
      <c r="B7" s="157" t="s">
        <v>11</v>
      </c>
      <c r="C7" s="129" t="s">
        <v>358</v>
      </c>
      <c r="D7" s="160" t="s">
        <v>86</v>
      </c>
      <c r="E7" s="221">
        <v>1276</v>
      </c>
      <c r="F7" s="107">
        <v>1.27</v>
      </c>
      <c r="G7" s="186">
        <f t="shared" si="0"/>
        <v>1620.52</v>
      </c>
      <c r="H7" s="91"/>
      <c r="I7" s="44"/>
    </row>
    <row r="8" spans="1:9" x14ac:dyDescent="0.25">
      <c r="A8" s="16" t="s">
        <v>355</v>
      </c>
      <c r="B8" s="157" t="s">
        <v>15</v>
      </c>
      <c r="C8" s="129" t="s">
        <v>359</v>
      </c>
      <c r="D8" s="160" t="s">
        <v>86</v>
      </c>
      <c r="E8" s="221">
        <v>60</v>
      </c>
      <c r="F8" s="107">
        <v>7.39</v>
      </c>
      <c r="G8" s="186">
        <f t="shared" si="0"/>
        <v>443.4</v>
      </c>
      <c r="H8" s="91"/>
      <c r="I8" s="44"/>
    </row>
    <row r="9" spans="1:9" x14ac:dyDescent="0.25">
      <c r="A9" s="16" t="s">
        <v>355</v>
      </c>
      <c r="B9" s="157" t="s">
        <v>19</v>
      </c>
      <c r="C9" s="129" t="s">
        <v>360</v>
      </c>
      <c r="D9" s="160" t="s">
        <v>81</v>
      </c>
      <c r="E9" s="221">
        <v>117</v>
      </c>
      <c r="F9" s="107">
        <v>136.91</v>
      </c>
      <c r="G9" s="186">
        <f t="shared" si="0"/>
        <v>16018.47</v>
      </c>
      <c r="H9" s="91"/>
      <c r="I9" s="44"/>
    </row>
    <row r="10" spans="1:9" ht="27.6" x14ac:dyDescent="0.25">
      <c r="A10" s="16" t="s">
        <v>355</v>
      </c>
      <c r="B10" s="157" t="s">
        <v>23</v>
      </c>
      <c r="C10" s="129" t="s">
        <v>361</v>
      </c>
      <c r="D10" s="160" t="s">
        <v>99</v>
      </c>
      <c r="E10" s="221">
        <v>29.481000000000002</v>
      </c>
      <c r="F10" s="107">
        <v>392.76</v>
      </c>
      <c r="G10" s="186">
        <f t="shared" si="0"/>
        <v>11578.96</v>
      </c>
      <c r="H10" s="91"/>
      <c r="I10" s="44"/>
    </row>
    <row r="11" spans="1:9" ht="27.6" x14ac:dyDescent="0.25">
      <c r="A11" s="16" t="s">
        <v>355</v>
      </c>
      <c r="B11" s="157" t="s">
        <v>27</v>
      </c>
      <c r="C11" s="129" t="s">
        <v>537</v>
      </c>
      <c r="D11" s="160" t="s">
        <v>99</v>
      </c>
      <c r="E11" s="221">
        <v>29.007999999999999</v>
      </c>
      <c r="F11" s="107">
        <v>533.03</v>
      </c>
      <c r="G11" s="186">
        <f t="shared" si="0"/>
        <v>15462.13</v>
      </c>
      <c r="H11" s="91"/>
      <c r="I11" s="44"/>
    </row>
    <row r="12" spans="1:9" ht="27.6" x14ac:dyDescent="0.25">
      <c r="A12" s="16" t="s">
        <v>355</v>
      </c>
      <c r="B12" s="157" t="s">
        <v>29</v>
      </c>
      <c r="C12" s="129" t="s">
        <v>366</v>
      </c>
      <c r="D12" s="160" t="s">
        <v>74</v>
      </c>
      <c r="E12" s="221">
        <v>521</v>
      </c>
      <c r="F12" s="107">
        <v>0.62</v>
      </c>
      <c r="G12" s="186">
        <f t="shared" si="0"/>
        <v>323.02</v>
      </c>
      <c r="H12" s="187"/>
      <c r="I12" s="44"/>
    </row>
    <row r="13" spans="1:9" x14ac:dyDescent="0.25">
      <c r="A13" s="16" t="s">
        <v>355</v>
      </c>
      <c r="B13" s="157" t="s">
        <v>31</v>
      </c>
      <c r="C13" s="132" t="s">
        <v>367</v>
      </c>
      <c r="D13" s="160" t="s">
        <v>74</v>
      </c>
      <c r="E13" s="221">
        <v>31</v>
      </c>
      <c r="F13" s="107">
        <v>0.62</v>
      </c>
      <c r="G13" s="186">
        <f t="shared" si="0"/>
        <v>19.22</v>
      </c>
      <c r="H13" s="44"/>
      <c r="I13" s="44"/>
    </row>
    <row r="14" spans="1:9" x14ac:dyDescent="0.25">
      <c r="A14" s="16" t="s">
        <v>355</v>
      </c>
      <c r="B14" s="157" t="s">
        <v>77</v>
      </c>
      <c r="C14" s="132" t="s">
        <v>368</v>
      </c>
      <c r="D14" s="160" t="s">
        <v>74</v>
      </c>
      <c r="E14" s="221">
        <v>64.099999999999994</v>
      </c>
      <c r="F14" s="107">
        <v>0.69</v>
      </c>
      <c r="G14" s="186">
        <f t="shared" si="0"/>
        <v>44.23</v>
      </c>
      <c r="H14" s="188"/>
      <c r="I14" s="189"/>
    </row>
    <row r="15" spans="1:9" x14ac:dyDescent="0.25">
      <c r="A15" s="16" t="s">
        <v>355</v>
      </c>
      <c r="B15" s="157" t="s">
        <v>79</v>
      </c>
      <c r="C15" s="133" t="s">
        <v>369</v>
      </c>
      <c r="D15" s="160" t="s">
        <v>74</v>
      </c>
      <c r="E15" s="221">
        <v>25.6</v>
      </c>
      <c r="F15" s="107">
        <v>5.05</v>
      </c>
      <c r="G15" s="186">
        <f t="shared" si="0"/>
        <v>129.28</v>
      </c>
      <c r="H15" s="188"/>
      <c r="I15" s="189"/>
    </row>
    <row r="16" spans="1:9" s="20" customFormat="1" ht="30" customHeight="1" x14ac:dyDescent="0.25">
      <c r="A16" s="16" t="s">
        <v>355</v>
      </c>
      <c r="B16" s="157" t="s">
        <v>82</v>
      </c>
      <c r="C16" s="132" t="s">
        <v>370</v>
      </c>
      <c r="D16" s="160" t="s">
        <v>86</v>
      </c>
      <c r="E16" s="221">
        <v>26.1</v>
      </c>
      <c r="F16" s="107">
        <v>19.95</v>
      </c>
      <c r="G16" s="186">
        <f t="shared" si="0"/>
        <v>520.70000000000005</v>
      </c>
      <c r="H16" s="188"/>
      <c r="I16" s="190"/>
    </row>
    <row r="17" spans="1:15" x14ac:dyDescent="0.25">
      <c r="A17" s="16" t="s">
        <v>355</v>
      </c>
      <c r="B17" s="157" t="s">
        <v>84</v>
      </c>
      <c r="C17" s="132" t="s">
        <v>372</v>
      </c>
      <c r="D17" s="160" t="s">
        <v>86</v>
      </c>
      <c r="E17" s="221">
        <v>15.5</v>
      </c>
      <c r="F17" s="107">
        <v>18.61</v>
      </c>
      <c r="G17" s="186">
        <f t="shared" si="0"/>
        <v>288.45999999999998</v>
      </c>
      <c r="H17" s="188"/>
      <c r="I17" s="189"/>
    </row>
    <row r="18" spans="1:15" ht="27.6" x14ac:dyDescent="0.25">
      <c r="A18" s="16" t="s">
        <v>355</v>
      </c>
      <c r="B18" s="157" t="s">
        <v>87</v>
      </c>
      <c r="C18" s="132" t="s">
        <v>374</v>
      </c>
      <c r="D18" s="160" t="s">
        <v>86</v>
      </c>
      <c r="E18" s="221">
        <v>196</v>
      </c>
      <c r="F18" s="107">
        <v>17.079999999999998</v>
      </c>
      <c r="G18" s="186">
        <f t="shared" si="0"/>
        <v>3347.68</v>
      </c>
      <c r="H18" s="188"/>
      <c r="I18" s="189"/>
    </row>
    <row r="19" spans="1:15" x14ac:dyDescent="0.25">
      <c r="A19" s="16" t="s">
        <v>355</v>
      </c>
      <c r="B19" s="157" t="s">
        <v>89</v>
      </c>
      <c r="C19" s="129" t="s">
        <v>375</v>
      </c>
      <c r="D19" s="160" t="s">
        <v>86</v>
      </c>
      <c r="E19" s="221">
        <v>19.3</v>
      </c>
      <c r="F19" s="107">
        <v>64.88</v>
      </c>
      <c r="G19" s="186">
        <f t="shared" si="0"/>
        <v>1252.18</v>
      </c>
      <c r="H19" s="188"/>
      <c r="I19" s="189"/>
      <c r="J19" s="21"/>
    </row>
    <row r="20" spans="1:15" x14ac:dyDescent="0.25">
      <c r="A20" s="16" t="s">
        <v>355</v>
      </c>
      <c r="B20" s="157" t="s">
        <v>91</v>
      </c>
      <c r="C20" s="129" t="s">
        <v>377</v>
      </c>
      <c r="D20" s="160" t="s">
        <v>99</v>
      </c>
      <c r="E20" s="221">
        <v>385</v>
      </c>
      <c r="F20" s="107">
        <v>3.59</v>
      </c>
      <c r="G20" s="186">
        <f t="shared" si="0"/>
        <v>1382.15</v>
      </c>
      <c r="H20" s="188"/>
      <c r="I20" s="189"/>
    </row>
    <row r="21" spans="1:15" x14ac:dyDescent="0.25">
      <c r="A21" s="16" t="s">
        <v>355</v>
      </c>
      <c r="B21" s="157" t="s">
        <v>93</v>
      </c>
      <c r="C21" s="129" t="s">
        <v>378</v>
      </c>
      <c r="D21" s="160" t="s">
        <v>364</v>
      </c>
      <c r="E21" s="221">
        <v>519</v>
      </c>
      <c r="F21" s="107">
        <v>1.63</v>
      </c>
      <c r="G21" s="186">
        <f t="shared" si="0"/>
        <v>845.97</v>
      </c>
      <c r="H21" s="188"/>
      <c r="I21" s="189"/>
    </row>
    <row r="22" spans="1:15" x14ac:dyDescent="0.25">
      <c r="A22" s="16" t="s">
        <v>355</v>
      </c>
      <c r="B22" s="157" t="s">
        <v>95</v>
      </c>
      <c r="C22" s="129" t="s">
        <v>379</v>
      </c>
      <c r="D22" s="160" t="s">
        <v>86</v>
      </c>
      <c r="E22" s="221">
        <v>5.4</v>
      </c>
      <c r="F22" s="107">
        <v>297.04000000000002</v>
      </c>
      <c r="G22" s="186">
        <f t="shared" si="0"/>
        <v>1604.02</v>
      </c>
      <c r="H22" s="188"/>
      <c r="I22" s="189"/>
    </row>
    <row r="23" spans="1:15" x14ac:dyDescent="0.25">
      <c r="A23" s="16" t="s">
        <v>355</v>
      </c>
      <c r="B23" s="157" t="s">
        <v>97</v>
      </c>
      <c r="C23" s="129" t="s">
        <v>380</v>
      </c>
      <c r="D23" s="160" t="s">
        <v>86</v>
      </c>
      <c r="E23" s="221">
        <v>12.2</v>
      </c>
      <c r="F23" s="107">
        <v>297.04000000000002</v>
      </c>
      <c r="G23" s="186">
        <f t="shared" si="0"/>
        <v>3623.89</v>
      </c>
      <c r="H23" s="188"/>
      <c r="I23" s="189"/>
    </row>
    <row r="24" spans="1:15" x14ac:dyDescent="0.25">
      <c r="A24" s="16" t="s">
        <v>355</v>
      </c>
      <c r="B24" s="157" t="s">
        <v>100</v>
      </c>
      <c r="C24" s="129" t="s">
        <v>381</v>
      </c>
      <c r="D24" s="160" t="s">
        <v>86</v>
      </c>
      <c r="E24" s="221">
        <v>2</v>
      </c>
      <c r="F24" s="107">
        <v>297.05</v>
      </c>
      <c r="G24" s="186">
        <f t="shared" si="0"/>
        <v>594.1</v>
      </c>
      <c r="H24" s="188"/>
      <c r="I24" s="189"/>
    </row>
    <row r="25" spans="1:15" ht="16.5" customHeight="1" x14ac:dyDescent="0.25">
      <c r="A25" s="16" t="s">
        <v>355</v>
      </c>
      <c r="B25" s="157" t="s">
        <v>102</v>
      </c>
      <c r="C25" s="129" t="s">
        <v>384</v>
      </c>
      <c r="D25" s="160" t="s">
        <v>86</v>
      </c>
      <c r="E25" s="221">
        <v>3.1</v>
      </c>
      <c r="F25" s="107">
        <v>64.88</v>
      </c>
      <c r="G25" s="186">
        <f t="shared" si="0"/>
        <v>201.13</v>
      </c>
      <c r="H25" s="188"/>
      <c r="I25" s="189"/>
    </row>
    <row r="26" spans="1:15" ht="14.4" thickBot="1" x14ac:dyDescent="0.3">
      <c r="A26" s="16" t="s">
        <v>355</v>
      </c>
      <c r="B26" s="157" t="s">
        <v>104</v>
      </c>
      <c r="C26" s="129" t="s">
        <v>385</v>
      </c>
      <c r="D26" s="160" t="s">
        <v>99</v>
      </c>
      <c r="E26" s="221">
        <v>64</v>
      </c>
      <c r="F26" s="107">
        <v>250.4</v>
      </c>
      <c r="G26" s="186">
        <f t="shared" si="0"/>
        <v>16025.6</v>
      </c>
      <c r="H26" s="91"/>
      <c r="I26" s="44"/>
    </row>
    <row r="27" spans="1:15" ht="44.25" customHeight="1" thickBot="1" x14ac:dyDescent="0.3">
      <c r="A27" s="104" t="s">
        <v>355</v>
      </c>
      <c r="B27" s="222" t="s">
        <v>106</v>
      </c>
      <c r="C27" s="223" t="s">
        <v>936</v>
      </c>
      <c r="D27" s="224" t="s">
        <v>99</v>
      </c>
      <c r="E27" s="225">
        <v>64</v>
      </c>
      <c r="F27" s="118">
        <v>37.07</v>
      </c>
      <c r="G27" s="226">
        <f t="shared" si="0"/>
        <v>2372.48</v>
      </c>
      <c r="H27" s="192" t="s">
        <v>130</v>
      </c>
      <c r="I27" s="193">
        <f>ROUND(SUM(G5:G27),2)</f>
        <v>93292.64</v>
      </c>
    </row>
    <row r="28" spans="1:15" ht="42" thickBot="1" x14ac:dyDescent="0.3">
      <c r="F28" s="42" t="s">
        <v>538</v>
      </c>
      <c r="G28" s="200">
        <f>SUM(G5:G27)</f>
        <v>93292.64</v>
      </c>
      <c r="H28" s="91"/>
      <c r="I28" s="44"/>
    </row>
    <row r="29" spans="1:15" s="44" customFormat="1" x14ac:dyDescent="0.25">
      <c r="A29" s="43"/>
      <c r="B29" s="43"/>
      <c r="C29" s="43"/>
      <c r="E29" s="61"/>
      <c r="H29" s="2"/>
      <c r="I29" s="3"/>
      <c r="J29" s="3"/>
      <c r="K29" s="3"/>
      <c r="L29" s="3"/>
      <c r="M29" s="3"/>
      <c r="N29" s="3"/>
      <c r="O29" s="3"/>
    </row>
  </sheetData>
  <sheetProtection algorithmName="SHA-512" hashValue="spg2Olb+FVDi41DOISyg2R6heHU9MNE/QOUa5bbBdbzhIfYkrBP5vQy+vPhOB5v8QvZFyGGeEMRgmhjm1rkhpA==" saltValue="vcvr8Gd+4vixgLSiQ452TA==" spinCount="100000" sheet="1" objects="1" scenarios="1"/>
  <mergeCells count="2">
    <mergeCell ref="A1:E1"/>
    <mergeCell ref="A3:E3"/>
  </mergeCells>
  <pageMargins left="0.7" right="0.33823529411764708" top="0.75" bottom="0.75" header="0.3" footer="0.3"/>
  <pageSetup paperSize="9" scale="60" orientation="portrait"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86"/>
  <sheetViews>
    <sheetView topLeftCell="A171" zoomScale="112" zoomScaleNormal="112" workbookViewId="0">
      <selection activeCell="F5" sqref="F5:F183"/>
    </sheetView>
  </sheetViews>
  <sheetFormatPr defaultColWidth="9.109375" defaultRowHeight="13.8" x14ac:dyDescent="0.25"/>
  <cols>
    <col min="1" max="1" width="31.5546875" style="25" bestFit="1" customWidth="1"/>
    <col min="2" max="2" width="8.44140625" style="25" bestFit="1" customWidth="1"/>
    <col min="3" max="3" width="86.44140625" style="291" customWidth="1"/>
    <col min="4" max="4" width="9.109375" style="3"/>
    <col min="5" max="5" width="16.44140625" style="21" customWidth="1"/>
    <col min="6" max="6" width="21.5546875" style="45" customWidth="1"/>
    <col min="7" max="7" width="14.5546875" style="3"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3" t="s">
        <v>539</v>
      </c>
      <c r="B1" s="333"/>
      <c r="C1" s="333"/>
      <c r="D1" s="333"/>
      <c r="E1" s="333"/>
      <c r="F1" s="280"/>
      <c r="G1" s="280"/>
    </row>
    <row r="2" spans="1:9" ht="21.75" customHeight="1" thickBot="1" x14ac:dyDescent="0.3">
      <c r="A2" s="281"/>
      <c r="B2" s="281"/>
      <c r="C2" s="282"/>
      <c r="D2" s="281"/>
      <c r="E2" s="283"/>
      <c r="F2" s="281"/>
      <c r="G2" s="281"/>
    </row>
    <row r="3" spans="1:9" ht="21.75" customHeight="1" x14ac:dyDescent="0.25">
      <c r="A3" s="334" t="s">
        <v>540</v>
      </c>
      <c r="B3" s="335"/>
      <c r="C3" s="335"/>
      <c r="D3" s="335"/>
      <c r="E3" s="335"/>
      <c r="F3" s="284"/>
      <c r="G3" s="285"/>
    </row>
    <row r="4" spans="1:9" ht="47.4" customHeight="1" thickBot="1" x14ac:dyDescent="0.3">
      <c r="A4" s="8" t="s">
        <v>55</v>
      </c>
      <c r="B4" s="9" t="s">
        <v>56</v>
      </c>
      <c r="C4" s="10" t="s">
        <v>57</v>
      </c>
      <c r="D4" s="11" t="s">
        <v>58</v>
      </c>
      <c r="E4" s="59" t="s">
        <v>59</v>
      </c>
      <c r="F4" s="286" t="s">
        <v>60</v>
      </c>
      <c r="G4" s="13" t="s">
        <v>61</v>
      </c>
      <c r="H4" s="91"/>
      <c r="I4" s="44"/>
    </row>
    <row r="5" spans="1:9" x14ac:dyDescent="0.25">
      <c r="A5" s="14" t="s">
        <v>62</v>
      </c>
      <c r="B5" s="124" t="s">
        <v>5</v>
      </c>
      <c r="C5" s="172" t="s">
        <v>63</v>
      </c>
      <c r="D5" s="126" t="s">
        <v>64</v>
      </c>
      <c r="E5" s="127">
        <v>2.1</v>
      </c>
      <c r="F5" s="15">
        <v>421.26</v>
      </c>
      <c r="G5" s="185">
        <f t="shared" ref="G5:G133" si="0">ROUND((E5*F5),2)</f>
        <v>884.65</v>
      </c>
      <c r="H5" s="91"/>
      <c r="I5" s="44"/>
    </row>
    <row r="6" spans="1:9" x14ac:dyDescent="0.25">
      <c r="A6" s="16" t="s">
        <v>62</v>
      </c>
      <c r="B6" s="128" t="s">
        <v>9</v>
      </c>
      <c r="C6" s="134" t="s">
        <v>65</v>
      </c>
      <c r="D6" s="130" t="s">
        <v>66</v>
      </c>
      <c r="E6" s="131">
        <v>101</v>
      </c>
      <c r="F6" s="17">
        <v>23.17</v>
      </c>
      <c r="G6" s="186">
        <f t="shared" si="0"/>
        <v>2340.17</v>
      </c>
      <c r="H6" s="91"/>
      <c r="I6" s="44"/>
    </row>
    <row r="7" spans="1:9" x14ac:dyDescent="0.25">
      <c r="A7" s="16" t="s">
        <v>62</v>
      </c>
      <c r="B7" s="128" t="s">
        <v>11</v>
      </c>
      <c r="C7" s="134" t="s">
        <v>478</v>
      </c>
      <c r="D7" s="130" t="s">
        <v>66</v>
      </c>
      <c r="E7" s="131">
        <v>1</v>
      </c>
      <c r="F7" s="17">
        <v>113.57</v>
      </c>
      <c r="G7" s="186">
        <f t="shared" si="0"/>
        <v>113.57</v>
      </c>
      <c r="H7" s="91"/>
      <c r="I7" s="44"/>
    </row>
    <row r="8" spans="1:9" x14ac:dyDescent="0.25">
      <c r="A8" s="16" t="s">
        <v>62</v>
      </c>
      <c r="B8" s="128" t="s">
        <v>15</v>
      </c>
      <c r="C8" s="134" t="s">
        <v>479</v>
      </c>
      <c r="D8" s="130" t="s">
        <v>66</v>
      </c>
      <c r="E8" s="131">
        <v>1</v>
      </c>
      <c r="F8" s="17">
        <v>166.07</v>
      </c>
      <c r="G8" s="186">
        <f t="shared" si="0"/>
        <v>166.07</v>
      </c>
      <c r="H8" s="91"/>
      <c r="I8" s="44"/>
    </row>
    <row r="9" spans="1:9" x14ac:dyDescent="0.25">
      <c r="A9" s="16" t="s">
        <v>62</v>
      </c>
      <c r="B9" s="128" t="s">
        <v>19</v>
      </c>
      <c r="C9" s="134" t="s">
        <v>69</v>
      </c>
      <c r="D9" s="130" t="s">
        <v>66</v>
      </c>
      <c r="E9" s="131">
        <v>104</v>
      </c>
      <c r="F9" s="17">
        <v>24.57</v>
      </c>
      <c r="G9" s="186">
        <f t="shared" si="0"/>
        <v>2555.2800000000002</v>
      </c>
      <c r="H9" s="91"/>
      <c r="I9" s="44"/>
    </row>
    <row r="10" spans="1:9" x14ac:dyDescent="0.25">
      <c r="A10" s="16" t="s">
        <v>62</v>
      </c>
      <c r="B10" s="128" t="s">
        <v>23</v>
      </c>
      <c r="C10" s="134" t="s">
        <v>541</v>
      </c>
      <c r="D10" s="130" t="s">
        <v>66</v>
      </c>
      <c r="E10" s="131">
        <v>104</v>
      </c>
      <c r="F10" s="17">
        <v>11.11</v>
      </c>
      <c r="G10" s="186">
        <f t="shared" si="0"/>
        <v>1155.44</v>
      </c>
      <c r="H10" s="91"/>
      <c r="I10" s="44"/>
    </row>
    <row r="11" spans="1:9" x14ac:dyDescent="0.25">
      <c r="A11" s="16" t="s">
        <v>62</v>
      </c>
      <c r="B11" s="128" t="s">
        <v>27</v>
      </c>
      <c r="C11" s="134" t="s">
        <v>542</v>
      </c>
      <c r="D11" s="130" t="s">
        <v>72</v>
      </c>
      <c r="E11" s="131">
        <v>0.66</v>
      </c>
      <c r="F11" s="17">
        <v>16592.12</v>
      </c>
      <c r="G11" s="186">
        <f t="shared" si="0"/>
        <v>10950.8</v>
      </c>
      <c r="H11" s="187"/>
      <c r="I11" s="44"/>
    </row>
    <row r="12" spans="1:9" ht="27.6" x14ac:dyDescent="0.25">
      <c r="A12" s="16" t="s">
        <v>62</v>
      </c>
      <c r="B12" s="128" t="s">
        <v>29</v>
      </c>
      <c r="C12" s="134" t="s">
        <v>73</v>
      </c>
      <c r="D12" s="130" t="s">
        <v>74</v>
      </c>
      <c r="E12" s="131">
        <v>6530</v>
      </c>
      <c r="F12" s="17">
        <v>1.66</v>
      </c>
      <c r="G12" s="186">
        <f t="shared" si="0"/>
        <v>10839.8</v>
      </c>
      <c r="H12" s="44"/>
      <c r="I12" s="44"/>
    </row>
    <row r="13" spans="1:9" ht="55.2" x14ac:dyDescent="0.25">
      <c r="A13" s="16" t="s">
        <v>62</v>
      </c>
      <c r="B13" s="128" t="s">
        <v>31</v>
      </c>
      <c r="C13" s="133" t="s">
        <v>75</v>
      </c>
      <c r="D13" s="130" t="s">
        <v>76</v>
      </c>
      <c r="E13" s="131">
        <v>1</v>
      </c>
      <c r="F13" s="17">
        <v>0</v>
      </c>
      <c r="G13" s="186">
        <f t="shared" si="0"/>
        <v>0</v>
      </c>
      <c r="H13" s="188"/>
      <c r="I13" s="189"/>
    </row>
    <row r="14" spans="1:9" x14ac:dyDescent="0.25">
      <c r="A14" s="16" t="s">
        <v>62</v>
      </c>
      <c r="B14" s="128" t="s">
        <v>77</v>
      </c>
      <c r="C14" s="133" t="s">
        <v>543</v>
      </c>
      <c r="D14" s="130" t="s">
        <v>74</v>
      </c>
      <c r="E14" s="131">
        <v>15790</v>
      </c>
      <c r="F14" s="17">
        <v>2.15</v>
      </c>
      <c r="G14" s="186">
        <f t="shared" si="0"/>
        <v>33948.5</v>
      </c>
      <c r="H14" s="188"/>
      <c r="I14" s="189"/>
    </row>
    <row r="15" spans="1:9" ht="27.6" x14ac:dyDescent="0.25">
      <c r="A15" s="16" t="s">
        <v>62</v>
      </c>
      <c r="B15" s="128" t="s">
        <v>79</v>
      </c>
      <c r="C15" s="133" t="s">
        <v>544</v>
      </c>
      <c r="D15" s="130" t="s">
        <v>81</v>
      </c>
      <c r="E15" s="131">
        <v>8337.1200000000008</v>
      </c>
      <c r="F15" s="17">
        <v>4.08</v>
      </c>
      <c r="G15" s="186">
        <f t="shared" si="0"/>
        <v>34015.449999999997</v>
      </c>
      <c r="H15" s="188"/>
      <c r="I15" s="189"/>
    </row>
    <row r="16" spans="1:9" x14ac:dyDescent="0.25">
      <c r="A16" s="16" t="s">
        <v>62</v>
      </c>
      <c r="B16" s="128" t="s">
        <v>82</v>
      </c>
      <c r="C16" s="133" t="s">
        <v>545</v>
      </c>
      <c r="D16" s="130" t="s">
        <v>74</v>
      </c>
      <c r="E16" s="131">
        <v>5317</v>
      </c>
      <c r="F16" s="17">
        <v>2.5499999999999998</v>
      </c>
      <c r="G16" s="186">
        <f t="shared" si="0"/>
        <v>13558.35</v>
      </c>
      <c r="H16" s="188"/>
      <c r="I16" s="189"/>
    </row>
    <row r="17" spans="1:9" ht="16.8" x14ac:dyDescent="0.25">
      <c r="A17" s="16" t="s">
        <v>62</v>
      </c>
      <c r="B17" s="128" t="s">
        <v>84</v>
      </c>
      <c r="C17" s="133" t="s">
        <v>395</v>
      </c>
      <c r="D17" s="130" t="s">
        <v>86</v>
      </c>
      <c r="E17" s="131">
        <v>521</v>
      </c>
      <c r="F17" s="17">
        <v>-9.58</v>
      </c>
      <c r="G17" s="186">
        <f t="shared" si="0"/>
        <v>-4991.18</v>
      </c>
      <c r="H17" s="188"/>
      <c r="I17" s="189"/>
    </row>
    <row r="18" spans="1:9" ht="27.6" x14ac:dyDescent="0.25">
      <c r="A18" s="16" t="s">
        <v>62</v>
      </c>
      <c r="B18" s="128" t="s">
        <v>87</v>
      </c>
      <c r="C18" s="133" t="s">
        <v>546</v>
      </c>
      <c r="D18" s="130" t="s">
        <v>86</v>
      </c>
      <c r="E18" s="131">
        <v>521</v>
      </c>
      <c r="F18" s="17">
        <v>2.4300000000000002</v>
      </c>
      <c r="G18" s="186">
        <f t="shared" si="0"/>
        <v>1266.03</v>
      </c>
      <c r="H18" s="188"/>
      <c r="I18" s="189"/>
    </row>
    <row r="19" spans="1:9" x14ac:dyDescent="0.25">
      <c r="A19" s="16" t="s">
        <v>62</v>
      </c>
      <c r="B19" s="128" t="s">
        <v>89</v>
      </c>
      <c r="C19" s="133" t="s">
        <v>547</v>
      </c>
      <c r="D19" s="130" t="s">
        <v>74</v>
      </c>
      <c r="E19" s="131">
        <v>6577</v>
      </c>
      <c r="F19" s="17">
        <v>1.21</v>
      </c>
      <c r="G19" s="186">
        <f t="shared" si="0"/>
        <v>7958.17</v>
      </c>
      <c r="H19" s="188"/>
      <c r="I19" s="189"/>
    </row>
    <row r="20" spans="1:9" ht="16.8" x14ac:dyDescent="0.25">
      <c r="A20" s="16" t="s">
        <v>62</v>
      </c>
      <c r="B20" s="128" t="s">
        <v>91</v>
      </c>
      <c r="C20" s="133" t="s">
        <v>548</v>
      </c>
      <c r="D20" s="130" t="s">
        <v>86</v>
      </c>
      <c r="E20" s="131">
        <v>1315</v>
      </c>
      <c r="F20" s="17">
        <v>-7.5</v>
      </c>
      <c r="G20" s="186">
        <f t="shared" si="0"/>
        <v>-9862.5</v>
      </c>
      <c r="H20" s="188"/>
      <c r="I20" s="189"/>
    </row>
    <row r="21" spans="1:9" ht="27.6" x14ac:dyDescent="0.25">
      <c r="A21" s="16" t="s">
        <v>62</v>
      </c>
      <c r="B21" s="128" t="s">
        <v>93</v>
      </c>
      <c r="C21" s="133" t="s">
        <v>549</v>
      </c>
      <c r="D21" s="130" t="s">
        <v>86</v>
      </c>
      <c r="E21" s="131">
        <v>1315</v>
      </c>
      <c r="F21" s="17">
        <v>7.13</v>
      </c>
      <c r="G21" s="186">
        <f t="shared" si="0"/>
        <v>9375.9500000000007</v>
      </c>
      <c r="H21" s="188"/>
      <c r="I21" s="189"/>
    </row>
    <row r="22" spans="1:9" x14ac:dyDescent="0.25">
      <c r="A22" s="16" t="s">
        <v>62</v>
      </c>
      <c r="B22" s="128" t="s">
        <v>95</v>
      </c>
      <c r="C22" s="133" t="s">
        <v>550</v>
      </c>
      <c r="D22" s="130" t="s">
        <v>74</v>
      </c>
      <c r="E22" s="131">
        <v>17338</v>
      </c>
      <c r="F22" s="17">
        <v>2.59</v>
      </c>
      <c r="G22" s="186">
        <f t="shared" si="0"/>
        <v>44905.42</v>
      </c>
      <c r="H22" s="188"/>
      <c r="I22" s="189"/>
    </row>
    <row r="23" spans="1:9" x14ac:dyDescent="0.25">
      <c r="A23" s="16" t="s">
        <v>62</v>
      </c>
      <c r="B23" s="128" t="s">
        <v>97</v>
      </c>
      <c r="C23" s="134" t="s">
        <v>551</v>
      </c>
      <c r="D23" s="317" t="s">
        <v>99</v>
      </c>
      <c r="E23" s="131">
        <v>34</v>
      </c>
      <c r="F23" s="17">
        <v>5.58</v>
      </c>
      <c r="G23" s="186">
        <f t="shared" si="0"/>
        <v>189.72</v>
      </c>
      <c r="H23" s="188"/>
      <c r="I23" s="189"/>
    </row>
    <row r="24" spans="1:9" x14ac:dyDescent="0.25">
      <c r="A24" s="16" t="s">
        <v>62</v>
      </c>
      <c r="B24" s="128" t="s">
        <v>100</v>
      </c>
      <c r="C24" s="134" t="s">
        <v>552</v>
      </c>
      <c r="D24" s="130" t="s">
        <v>66</v>
      </c>
      <c r="E24" s="131">
        <v>17</v>
      </c>
      <c r="F24" s="17">
        <v>24.61</v>
      </c>
      <c r="G24" s="186">
        <f t="shared" si="0"/>
        <v>418.37</v>
      </c>
      <c r="H24" s="188"/>
      <c r="I24" s="189"/>
    </row>
    <row r="25" spans="1:9" ht="27.6" x14ac:dyDescent="0.25">
      <c r="A25" s="16" t="s">
        <v>62</v>
      </c>
      <c r="B25" s="128" t="s">
        <v>102</v>
      </c>
      <c r="C25" s="134" t="s">
        <v>553</v>
      </c>
      <c r="D25" s="130" t="s">
        <v>66</v>
      </c>
      <c r="E25" s="131">
        <v>21</v>
      </c>
      <c r="F25" s="17">
        <v>8.4700000000000006</v>
      </c>
      <c r="G25" s="186">
        <f t="shared" si="0"/>
        <v>177.87</v>
      </c>
      <c r="H25" s="188"/>
      <c r="I25" s="189"/>
    </row>
    <row r="26" spans="1:9" ht="27.6" x14ac:dyDescent="0.25">
      <c r="A26" s="16" t="s">
        <v>62</v>
      </c>
      <c r="B26" s="128" t="s">
        <v>104</v>
      </c>
      <c r="C26" s="134" t="s">
        <v>554</v>
      </c>
      <c r="D26" s="130" t="s">
        <v>99</v>
      </c>
      <c r="E26" s="131">
        <v>348</v>
      </c>
      <c r="F26" s="17">
        <v>5.36</v>
      </c>
      <c r="G26" s="186">
        <f t="shared" si="0"/>
        <v>1865.28</v>
      </c>
      <c r="H26" s="188"/>
      <c r="I26" s="189"/>
    </row>
    <row r="27" spans="1:9" x14ac:dyDescent="0.25">
      <c r="A27" s="16" t="s">
        <v>62</v>
      </c>
      <c r="B27" s="128" t="s">
        <v>106</v>
      </c>
      <c r="C27" s="134" t="s">
        <v>555</v>
      </c>
      <c r="D27" s="130" t="s">
        <v>66</v>
      </c>
      <c r="E27" s="131">
        <v>2</v>
      </c>
      <c r="F27" s="17">
        <v>33.880000000000003</v>
      </c>
      <c r="G27" s="186">
        <f t="shared" si="0"/>
        <v>67.760000000000005</v>
      </c>
      <c r="H27" s="188"/>
      <c r="I27" s="189"/>
    </row>
    <row r="28" spans="1:9" x14ac:dyDescent="0.25">
      <c r="A28" s="16" t="s">
        <v>62</v>
      </c>
      <c r="B28" s="128" t="s">
        <v>108</v>
      </c>
      <c r="C28" s="134" t="s">
        <v>556</v>
      </c>
      <c r="D28" s="130" t="s">
        <v>66</v>
      </c>
      <c r="E28" s="131">
        <v>2</v>
      </c>
      <c r="F28" s="17">
        <v>26.16</v>
      </c>
      <c r="G28" s="186">
        <f t="shared" si="0"/>
        <v>52.32</v>
      </c>
      <c r="H28" s="188"/>
      <c r="I28" s="189"/>
    </row>
    <row r="29" spans="1:9" ht="14.4" thickBot="1" x14ac:dyDescent="0.3">
      <c r="A29" s="16" t="s">
        <v>62</v>
      </c>
      <c r="B29" s="128" t="s">
        <v>110</v>
      </c>
      <c r="C29" s="134" t="s">
        <v>557</v>
      </c>
      <c r="D29" s="130" t="s">
        <v>66</v>
      </c>
      <c r="E29" s="131">
        <v>382</v>
      </c>
      <c r="F29" s="22">
        <v>3.8</v>
      </c>
      <c r="G29" s="186">
        <f t="shared" si="0"/>
        <v>1451.6</v>
      </c>
      <c r="H29" s="188"/>
      <c r="I29" s="189"/>
    </row>
    <row r="30" spans="1:9" ht="28.2" thickBot="1" x14ac:dyDescent="0.3">
      <c r="A30" s="135" t="s">
        <v>62</v>
      </c>
      <c r="B30" s="136" t="s">
        <v>112</v>
      </c>
      <c r="C30" s="215" t="s">
        <v>558</v>
      </c>
      <c r="D30" s="137" t="s">
        <v>81</v>
      </c>
      <c r="E30" s="138">
        <v>10</v>
      </c>
      <c r="F30" s="22">
        <v>202.48</v>
      </c>
      <c r="G30" s="186">
        <f t="shared" si="0"/>
        <v>2024.8</v>
      </c>
      <c r="H30" s="192" t="s">
        <v>130</v>
      </c>
      <c r="I30" s="193">
        <f>ROUND(SUM(G5:G30),2)</f>
        <v>165427.69</v>
      </c>
    </row>
    <row r="31" spans="1:9" s="25" customFormat="1" ht="16.8" x14ac:dyDescent="0.25">
      <c r="A31" s="14" t="s">
        <v>131</v>
      </c>
      <c r="B31" s="124" t="s">
        <v>33</v>
      </c>
      <c r="C31" s="139" t="s">
        <v>559</v>
      </c>
      <c r="D31" s="140" t="s">
        <v>133</v>
      </c>
      <c r="E31" s="127">
        <v>3190</v>
      </c>
      <c r="F31" s="24">
        <v>6.84</v>
      </c>
      <c r="G31" s="185">
        <f t="shared" si="0"/>
        <v>21819.599999999999</v>
      </c>
      <c r="H31" s="194"/>
      <c r="I31" s="43"/>
    </row>
    <row r="32" spans="1:9" s="25" customFormat="1" ht="16.8" x14ac:dyDescent="0.25">
      <c r="A32" s="16" t="s">
        <v>131</v>
      </c>
      <c r="B32" s="128" t="s">
        <v>134</v>
      </c>
      <c r="C32" s="141" t="s">
        <v>135</v>
      </c>
      <c r="D32" s="142" t="s">
        <v>133</v>
      </c>
      <c r="E32" s="131">
        <v>2948</v>
      </c>
      <c r="F32" s="26">
        <v>4.3499999999999996</v>
      </c>
      <c r="G32" s="186">
        <f t="shared" si="0"/>
        <v>12823.8</v>
      </c>
      <c r="H32" s="194"/>
      <c r="I32" s="43"/>
    </row>
    <row r="33" spans="1:9" s="25" customFormat="1" ht="16.8" x14ac:dyDescent="0.25">
      <c r="A33" s="16" t="s">
        <v>131</v>
      </c>
      <c r="B33" s="128" t="s">
        <v>136</v>
      </c>
      <c r="C33" s="141" t="s">
        <v>560</v>
      </c>
      <c r="D33" s="142" t="s">
        <v>133</v>
      </c>
      <c r="E33" s="131">
        <v>242</v>
      </c>
      <c r="F33" s="26">
        <v>6.84</v>
      </c>
      <c r="G33" s="186">
        <f t="shared" si="0"/>
        <v>1655.28</v>
      </c>
      <c r="H33" s="194"/>
      <c r="I33" s="43"/>
    </row>
    <row r="34" spans="1:9" s="25" customFormat="1" ht="16.8" x14ac:dyDescent="0.25">
      <c r="A34" s="16" t="s">
        <v>131</v>
      </c>
      <c r="B34" s="128" t="s">
        <v>138</v>
      </c>
      <c r="C34" s="141" t="s">
        <v>490</v>
      </c>
      <c r="D34" s="142" t="s">
        <v>133</v>
      </c>
      <c r="E34" s="131">
        <v>4896</v>
      </c>
      <c r="F34" s="26">
        <v>5.85</v>
      </c>
      <c r="G34" s="186">
        <f t="shared" si="0"/>
        <v>28641.599999999999</v>
      </c>
      <c r="H34" s="194"/>
      <c r="I34" s="43"/>
    </row>
    <row r="35" spans="1:9" s="25" customFormat="1" ht="27.6" x14ac:dyDescent="0.25">
      <c r="A35" s="16" t="s">
        <v>131</v>
      </c>
      <c r="B35" s="128" t="s">
        <v>140</v>
      </c>
      <c r="C35" s="293" t="s">
        <v>491</v>
      </c>
      <c r="D35" s="142" t="s">
        <v>133</v>
      </c>
      <c r="E35" s="131">
        <v>103</v>
      </c>
      <c r="F35" s="26">
        <v>7.39</v>
      </c>
      <c r="G35" s="186">
        <f t="shared" si="0"/>
        <v>761.17</v>
      </c>
      <c r="H35" s="194"/>
      <c r="I35" s="43"/>
    </row>
    <row r="36" spans="1:9" s="25" customFormat="1" ht="16.8" x14ac:dyDescent="0.25">
      <c r="A36" s="16" t="s">
        <v>131</v>
      </c>
      <c r="B36" s="128" t="s">
        <v>142</v>
      </c>
      <c r="C36" s="141" t="s">
        <v>173</v>
      </c>
      <c r="D36" s="142" t="s">
        <v>133</v>
      </c>
      <c r="E36" s="131">
        <v>95904</v>
      </c>
      <c r="F36" s="26">
        <v>4.33</v>
      </c>
      <c r="G36" s="186">
        <f t="shared" si="0"/>
        <v>415264.32</v>
      </c>
      <c r="H36" s="194"/>
      <c r="I36" s="43"/>
    </row>
    <row r="37" spans="1:9" s="25" customFormat="1" ht="16.8" x14ac:dyDescent="0.25">
      <c r="A37" s="16" t="s">
        <v>131</v>
      </c>
      <c r="B37" s="128" t="s">
        <v>144</v>
      </c>
      <c r="C37" s="293" t="s">
        <v>145</v>
      </c>
      <c r="D37" s="142" t="s">
        <v>133</v>
      </c>
      <c r="E37" s="131">
        <v>126</v>
      </c>
      <c r="F37" s="26">
        <v>7.39</v>
      </c>
      <c r="G37" s="186">
        <f t="shared" si="0"/>
        <v>931.14</v>
      </c>
      <c r="H37" s="194"/>
      <c r="I37" s="43"/>
    </row>
    <row r="38" spans="1:9" s="25" customFormat="1" ht="16.8" x14ac:dyDescent="0.25">
      <c r="A38" s="16" t="s">
        <v>131</v>
      </c>
      <c r="B38" s="128" t="s">
        <v>146</v>
      </c>
      <c r="C38" s="141" t="s">
        <v>407</v>
      </c>
      <c r="D38" s="142" t="s">
        <v>133</v>
      </c>
      <c r="E38" s="131">
        <v>150</v>
      </c>
      <c r="F38" s="26">
        <v>5.78</v>
      </c>
      <c r="G38" s="186">
        <f t="shared" si="0"/>
        <v>867</v>
      </c>
      <c r="H38" s="194"/>
      <c r="I38" s="43"/>
    </row>
    <row r="39" spans="1:9" s="25" customFormat="1" x14ac:dyDescent="0.25">
      <c r="A39" s="16" t="s">
        <v>131</v>
      </c>
      <c r="B39" s="128" t="s">
        <v>148</v>
      </c>
      <c r="C39" s="141" t="s">
        <v>147</v>
      </c>
      <c r="D39" s="130" t="s">
        <v>74</v>
      </c>
      <c r="E39" s="131">
        <v>49875</v>
      </c>
      <c r="F39" s="26">
        <v>0.38</v>
      </c>
      <c r="G39" s="186">
        <f t="shared" si="0"/>
        <v>18952.5</v>
      </c>
      <c r="H39" s="187"/>
      <c r="I39" s="43"/>
    </row>
    <row r="40" spans="1:9" s="25" customFormat="1" ht="18" customHeight="1" x14ac:dyDescent="0.25">
      <c r="A40" s="143" t="s">
        <v>131</v>
      </c>
      <c r="B40" s="128" t="s">
        <v>150</v>
      </c>
      <c r="C40" s="141" t="s">
        <v>149</v>
      </c>
      <c r="D40" s="144" t="s">
        <v>74</v>
      </c>
      <c r="E40" s="145">
        <v>2625</v>
      </c>
      <c r="F40" s="27">
        <v>0.83</v>
      </c>
      <c r="G40" s="195">
        <f t="shared" si="0"/>
        <v>2178.75</v>
      </c>
      <c r="H40" s="43"/>
      <c r="I40" s="43"/>
    </row>
    <row r="41" spans="1:9" s="25" customFormat="1" x14ac:dyDescent="0.25">
      <c r="A41" s="16" t="s">
        <v>131</v>
      </c>
      <c r="B41" s="128" t="s">
        <v>152</v>
      </c>
      <c r="C41" s="141" t="s">
        <v>151</v>
      </c>
      <c r="D41" s="130" t="s">
        <v>74</v>
      </c>
      <c r="E41" s="131">
        <v>34398</v>
      </c>
      <c r="F41" s="26">
        <v>0.84</v>
      </c>
      <c r="G41" s="186">
        <f t="shared" si="0"/>
        <v>28894.32</v>
      </c>
      <c r="H41" s="188"/>
      <c r="I41" s="189"/>
    </row>
    <row r="42" spans="1:9" s="25" customFormat="1" x14ac:dyDescent="0.25">
      <c r="A42" s="16" t="s">
        <v>131</v>
      </c>
      <c r="B42" s="128" t="s">
        <v>154</v>
      </c>
      <c r="C42" s="141" t="s">
        <v>153</v>
      </c>
      <c r="D42" s="130" t="s">
        <v>74</v>
      </c>
      <c r="E42" s="131">
        <v>3402</v>
      </c>
      <c r="F42" s="26">
        <v>0.99</v>
      </c>
      <c r="G42" s="186">
        <f t="shared" si="0"/>
        <v>3367.98</v>
      </c>
      <c r="H42" s="188"/>
      <c r="I42" s="189"/>
    </row>
    <row r="43" spans="1:9" s="25" customFormat="1" x14ac:dyDescent="0.25">
      <c r="A43" s="16" t="s">
        <v>131</v>
      </c>
      <c r="B43" s="128" t="s">
        <v>156</v>
      </c>
      <c r="C43" s="141" t="s">
        <v>155</v>
      </c>
      <c r="D43" s="130" t="s">
        <v>74</v>
      </c>
      <c r="E43" s="131">
        <v>49140</v>
      </c>
      <c r="F43" s="26">
        <v>1.36</v>
      </c>
      <c r="G43" s="186">
        <f t="shared" si="0"/>
        <v>66830.399999999994</v>
      </c>
      <c r="H43" s="188"/>
      <c r="I43" s="189"/>
    </row>
    <row r="44" spans="1:9" s="25" customFormat="1" x14ac:dyDescent="0.25">
      <c r="A44" s="16" t="s">
        <v>131</v>
      </c>
      <c r="B44" s="128" t="s">
        <v>158</v>
      </c>
      <c r="C44" s="146" t="s">
        <v>157</v>
      </c>
      <c r="D44" s="130" t="s">
        <v>74</v>
      </c>
      <c r="E44" s="131">
        <v>1701</v>
      </c>
      <c r="F44" s="26">
        <v>7.21</v>
      </c>
      <c r="G44" s="186">
        <f t="shared" si="0"/>
        <v>12264.21</v>
      </c>
      <c r="H44" s="188"/>
      <c r="I44" s="189"/>
    </row>
    <row r="45" spans="1:9" s="25" customFormat="1" x14ac:dyDescent="0.25">
      <c r="A45" s="16" t="s">
        <v>131</v>
      </c>
      <c r="B45" s="128" t="s">
        <v>160</v>
      </c>
      <c r="C45" s="146" t="s">
        <v>159</v>
      </c>
      <c r="D45" s="130" t="s">
        <v>74</v>
      </c>
      <c r="E45" s="131">
        <v>326</v>
      </c>
      <c r="F45" s="26">
        <v>9.4600000000000009</v>
      </c>
      <c r="G45" s="186">
        <f t="shared" si="0"/>
        <v>3083.96</v>
      </c>
      <c r="H45" s="188"/>
      <c r="I45" s="189"/>
    </row>
    <row r="46" spans="1:9" s="25" customFormat="1" x14ac:dyDescent="0.25">
      <c r="A46" s="16" t="s">
        <v>131</v>
      </c>
      <c r="B46" s="128" t="s">
        <v>162</v>
      </c>
      <c r="C46" s="146" t="s">
        <v>161</v>
      </c>
      <c r="D46" s="294" t="s">
        <v>99</v>
      </c>
      <c r="E46" s="131">
        <v>50</v>
      </c>
      <c r="F46" s="26">
        <v>47.28</v>
      </c>
      <c r="G46" s="186">
        <f t="shared" si="0"/>
        <v>2364</v>
      </c>
      <c r="H46" s="188"/>
      <c r="I46" s="189"/>
    </row>
    <row r="47" spans="1:9" s="25" customFormat="1" x14ac:dyDescent="0.25">
      <c r="A47" s="16" t="s">
        <v>131</v>
      </c>
      <c r="B47" s="128" t="s">
        <v>164</v>
      </c>
      <c r="C47" s="146" t="s">
        <v>163</v>
      </c>
      <c r="D47" s="130" t="s">
        <v>74</v>
      </c>
      <c r="E47" s="131">
        <v>13</v>
      </c>
      <c r="F47" s="26">
        <v>56.88</v>
      </c>
      <c r="G47" s="186">
        <f t="shared" si="0"/>
        <v>739.44</v>
      </c>
      <c r="H47" s="188"/>
      <c r="I47" s="189"/>
    </row>
    <row r="48" spans="1:9" s="29" customFormat="1" x14ac:dyDescent="0.25">
      <c r="A48" s="16" t="s">
        <v>131</v>
      </c>
      <c r="B48" s="128" t="s">
        <v>166</v>
      </c>
      <c r="C48" s="295" t="s">
        <v>165</v>
      </c>
      <c r="D48" s="130" t="s">
        <v>74</v>
      </c>
      <c r="E48" s="131">
        <v>27</v>
      </c>
      <c r="F48" s="28">
        <v>101.14</v>
      </c>
      <c r="G48" s="186">
        <f t="shared" si="0"/>
        <v>2730.78</v>
      </c>
      <c r="H48" s="316"/>
      <c r="I48" s="305"/>
    </row>
    <row r="49" spans="1:9" s="29" customFormat="1" ht="15.75" customHeight="1" x14ac:dyDescent="0.25">
      <c r="A49" s="16" t="s">
        <v>131</v>
      </c>
      <c r="B49" s="128" t="s">
        <v>168</v>
      </c>
      <c r="C49" s="315" t="s">
        <v>167</v>
      </c>
      <c r="D49" s="142" t="s">
        <v>133</v>
      </c>
      <c r="E49" s="131">
        <v>16</v>
      </c>
      <c r="F49" s="28">
        <v>262.72000000000003</v>
      </c>
      <c r="G49" s="186">
        <f t="shared" si="0"/>
        <v>4203.5200000000004</v>
      </c>
      <c r="H49" s="316"/>
      <c r="I49" s="305"/>
    </row>
    <row r="50" spans="1:9" s="25" customFormat="1" x14ac:dyDescent="0.25">
      <c r="A50" s="16" t="s">
        <v>131</v>
      </c>
      <c r="B50" s="128" t="s">
        <v>170</v>
      </c>
      <c r="C50" s="318" t="s">
        <v>177</v>
      </c>
      <c r="D50" s="130" t="s">
        <v>74</v>
      </c>
      <c r="E50" s="131">
        <v>41175</v>
      </c>
      <c r="F50" s="26">
        <v>4.55</v>
      </c>
      <c r="G50" s="186">
        <f t="shared" si="0"/>
        <v>187346.25</v>
      </c>
      <c r="H50" s="188"/>
      <c r="I50" s="189"/>
    </row>
    <row r="51" spans="1:9" s="25" customFormat="1" ht="15" customHeight="1" x14ac:dyDescent="0.25">
      <c r="A51" s="16" t="s">
        <v>131</v>
      </c>
      <c r="B51" s="128" t="s">
        <v>172</v>
      </c>
      <c r="C51" s="298" t="s">
        <v>169</v>
      </c>
      <c r="D51" s="130" t="s">
        <v>74</v>
      </c>
      <c r="E51" s="319">
        <v>4140</v>
      </c>
      <c r="F51" s="26">
        <v>1.18</v>
      </c>
      <c r="G51" s="186">
        <f t="shared" si="0"/>
        <v>4885.2</v>
      </c>
      <c r="H51" s="188"/>
      <c r="I51" s="189"/>
    </row>
    <row r="52" spans="1:9" s="25" customFormat="1" ht="15" customHeight="1" x14ac:dyDescent="0.25">
      <c r="A52" s="16" t="s">
        <v>131</v>
      </c>
      <c r="B52" s="128" t="s">
        <v>174</v>
      </c>
      <c r="C52" s="298" t="s">
        <v>171</v>
      </c>
      <c r="D52" s="130" t="s">
        <v>74</v>
      </c>
      <c r="E52" s="319">
        <v>4140</v>
      </c>
      <c r="F52" s="26">
        <v>2.21</v>
      </c>
      <c r="G52" s="186">
        <f t="shared" si="0"/>
        <v>9149.4</v>
      </c>
      <c r="H52" s="188"/>
      <c r="I52" s="189"/>
    </row>
    <row r="53" spans="1:9" s="25" customFormat="1" ht="17.399999999999999" thickBot="1" x14ac:dyDescent="0.3">
      <c r="A53" s="16" t="s">
        <v>131</v>
      </c>
      <c r="B53" s="128" t="s">
        <v>176</v>
      </c>
      <c r="C53" s="141" t="s">
        <v>173</v>
      </c>
      <c r="D53" s="142" t="s">
        <v>133</v>
      </c>
      <c r="E53" s="319">
        <v>1080</v>
      </c>
      <c r="F53" s="26">
        <v>4.33</v>
      </c>
      <c r="G53" s="186">
        <f t="shared" si="0"/>
        <v>4676.3999999999996</v>
      </c>
      <c r="H53" s="188"/>
      <c r="I53" s="189"/>
    </row>
    <row r="54" spans="1:9" s="25" customFormat="1" ht="35.25" customHeight="1" thickBot="1" x14ac:dyDescent="0.3">
      <c r="A54" s="135" t="s">
        <v>131</v>
      </c>
      <c r="B54" s="136" t="s">
        <v>561</v>
      </c>
      <c r="C54" s="320" t="s">
        <v>175</v>
      </c>
      <c r="D54" s="153" t="s">
        <v>133</v>
      </c>
      <c r="E54" s="138">
        <v>1080</v>
      </c>
      <c r="F54" s="27">
        <v>18.36</v>
      </c>
      <c r="G54" s="195">
        <f t="shared" si="0"/>
        <v>19828.8</v>
      </c>
      <c r="H54" s="196" t="s">
        <v>178</v>
      </c>
      <c r="I54" s="193">
        <f>ROUND(SUM(G31:G54),2)</f>
        <v>854259.82</v>
      </c>
    </row>
    <row r="55" spans="1:9" s="25" customFormat="1" x14ac:dyDescent="0.25">
      <c r="A55" s="14" t="s">
        <v>410</v>
      </c>
      <c r="B55" s="154" t="s">
        <v>35</v>
      </c>
      <c r="C55" s="155" t="s">
        <v>194</v>
      </c>
      <c r="D55" s="156" t="s">
        <v>66</v>
      </c>
      <c r="E55" s="127">
        <v>13</v>
      </c>
      <c r="F55" s="31">
        <v>258.89</v>
      </c>
      <c r="G55" s="185">
        <f t="shared" si="0"/>
        <v>3365.57</v>
      </c>
      <c r="H55" s="188"/>
      <c r="I55" s="189"/>
    </row>
    <row r="56" spans="1:9" s="25" customFormat="1" ht="27.6" x14ac:dyDescent="0.25">
      <c r="A56" s="16" t="s">
        <v>410</v>
      </c>
      <c r="B56" s="157" t="s">
        <v>181</v>
      </c>
      <c r="C56" s="151" t="s">
        <v>196</v>
      </c>
      <c r="D56" s="158" t="s">
        <v>99</v>
      </c>
      <c r="E56" s="131">
        <v>65</v>
      </c>
      <c r="F56" s="32">
        <v>35.130000000000003</v>
      </c>
      <c r="G56" s="186">
        <f t="shared" si="0"/>
        <v>2283.4499999999998</v>
      </c>
      <c r="H56" s="188"/>
      <c r="I56" s="189"/>
    </row>
    <row r="57" spans="1:9" s="25" customFormat="1" ht="16.8" x14ac:dyDescent="0.25">
      <c r="A57" s="16" t="s">
        <v>410</v>
      </c>
      <c r="B57" s="157" t="s">
        <v>183</v>
      </c>
      <c r="C57" s="151" t="s">
        <v>198</v>
      </c>
      <c r="D57" s="159" t="s">
        <v>133</v>
      </c>
      <c r="E57" s="131">
        <v>325</v>
      </c>
      <c r="F57" s="32">
        <v>5.85</v>
      </c>
      <c r="G57" s="186">
        <f t="shared" si="0"/>
        <v>1901.25</v>
      </c>
      <c r="H57" s="188"/>
      <c r="I57" s="189"/>
    </row>
    <row r="58" spans="1:9" s="25" customFormat="1" ht="16.8" x14ac:dyDescent="0.25">
      <c r="A58" s="16" t="s">
        <v>410</v>
      </c>
      <c r="B58" s="157" t="s">
        <v>184</v>
      </c>
      <c r="C58" s="151" t="s">
        <v>200</v>
      </c>
      <c r="D58" s="159" t="s">
        <v>133</v>
      </c>
      <c r="E58" s="131">
        <v>158</v>
      </c>
      <c r="F58" s="32">
        <v>6.56</v>
      </c>
      <c r="G58" s="186">
        <f t="shared" si="0"/>
        <v>1036.48</v>
      </c>
      <c r="H58" s="188"/>
      <c r="I58" s="189"/>
    </row>
    <row r="59" spans="1:9" s="25" customFormat="1" ht="32.25" customHeight="1" x14ac:dyDescent="0.25">
      <c r="A59" s="16" t="s">
        <v>410</v>
      </c>
      <c r="B59" s="157" t="s">
        <v>186</v>
      </c>
      <c r="C59" s="151" t="s">
        <v>202</v>
      </c>
      <c r="D59" s="158" t="s">
        <v>66</v>
      </c>
      <c r="E59" s="131">
        <v>13</v>
      </c>
      <c r="F59" s="32">
        <v>286.85000000000002</v>
      </c>
      <c r="G59" s="186">
        <f t="shared" si="0"/>
        <v>3729.05</v>
      </c>
      <c r="H59" s="188"/>
      <c r="I59" s="189"/>
    </row>
    <row r="60" spans="1:9" s="25" customFormat="1" ht="27.6" x14ac:dyDescent="0.25">
      <c r="A60" s="16" t="s">
        <v>410</v>
      </c>
      <c r="B60" s="157" t="s">
        <v>188</v>
      </c>
      <c r="C60" s="151" t="s">
        <v>204</v>
      </c>
      <c r="D60" s="159" t="s">
        <v>133</v>
      </c>
      <c r="E60" s="131">
        <v>325</v>
      </c>
      <c r="F60" s="32">
        <v>12.41</v>
      </c>
      <c r="G60" s="186">
        <f t="shared" si="0"/>
        <v>4033.25</v>
      </c>
      <c r="H60" s="188"/>
      <c r="I60" s="189"/>
    </row>
    <row r="61" spans="1:9" s="25" customFormat="1" ht="16.8" x14ac:dyDescent="0.25">
      <c r="A61" s="16" t="s">
        <v>410</v>
      </c>
      <c r="B61" s="157" t="s">
        <v>190</v>
      </c>
      <c r="C61" s="151" t="s">
        <v>206</v>
      </c>
      <c r="D61" s="159" t="s">
        <v>133</v>
      </c>
      <c r="E61" s="131">
        <v>16</v>
      </c>
      <c r="F61" s="32">
        <v>18.61</v>
      </c>
      <c r="G61" s="186">
        <f t="shared" si="0"/>
        <v>297.76</v>
      </c>
      <c r="H61" s="188"/>
      <c r="I61" s="189"/>
    </row>
    <row r="62" spans="1:9" s="25" customFormat="1" ht="16.8" x14ac:dyDescent="0.25">
      <c r="A62" s="16" t="s">
        <v>410</v>
      </c>
      <c r="B62" s="157" t="s">
        <v>492</v>
      </c>
      <c r="C62" s="151" t="s">
        <v>208</v>
      </c>
      <c r="D62" s="159" t="s">
        <v>133</v>
      </c>
      <c r="E62" s="131">
        <v>130</v>
      </c>
      <c r="F62" s="32">
        <v>17.079999999999998</v>
      </c>
      <c r="G62" s="186">
        <f t="shared" si="0"/>
        <v>2220.4</v>
      </c>
      <c r="H62" s="188"/>
      <c r="I62" s="189"/>
    </row>
    <row r="63" spans="1:9" s="25" customFormat="1" ht="16.8" x14ac:dyDescent="0.25">
      <c r="A63" s="16" t="s">
        <v>410</v>
      </c>
      <c r="B63" s="157" t="s">
        <v>493</v>
      </c>
      <c r="C63" s="141" t="s">
        <v>173</v>
      </c>
      <c r="D63" s="159" t="s">
        <v>133</v>
      </c>
      <c r="E63" s="131">
        <v>167</v>
      </c>
      <c r="F63" s="32">
        <v>4.33</v>
      </c>
      <c r="G63" s="186">
        <f t="shared" si="0"/>
        <v>723.11</v>
      </c>
      <c r="H63" s="188"/>
      <c r="I63" s="189"/>
    </row>
    <row r="64" spans="1:9" s="25" customFormat="1" x14ac:dyDescent="0.25">
      <c r="A64" s="16" t="s">
        <v>410</v>
      </c>
      <c r="B64" s="157" t="s">
        <v>494</v>
      </c>
      <c r="C64" s="151" t="s">
        <v>211</v>
      </c>
      <c r="D64" s="158" t="s">
        <v>99</v>
      </c>
      <c r="E64" s="131">
        <v>65</v>
      </c>
      <c r="F64" s="32">
        <v>4.47</v>
      </c>
      <c r="G64" s="186">
        <f t="shared" si="0"/>
        <v>290.55</v>
      </c>
      <c r="H64" s="188"/>
      <c r="I64" s="189"/>
    </row>
    <row r="65" spans="1:9" s="25" customFormat="1" x14ac:dyDescent="0.25">
      <c r="A65" s="16" t="s">
        <v>410</v>
      </c>
      <c r="B65" s="157" t="s">
        <v>495</v>
      </c>
      <c r="C65" s="151" t="s">
        <v>213</v>
      </c>
      <c r="D65" s="158" t="s">
        <v>99</v>
      </c>
      <c r="E65" s="131">
        <v>65</v>
      </c>
      <c r="F65" s="32">
        <v>4.47</v>
      </c>
      <c r="G65" s="186">
        <f t="shared" si="0"/>
        <v>290.55</v>
      </c>
      <c r="H65" s="188"/>
      <c r="I65" s="189"/>
    </row>
    <row r="66" spans="1:9" s="25" customFormat="1" ht="27.6" x14ac:dyDescent="0.25">
      <c r="A66" s="16" t="s">
        <v>410</v>
      </c>
      <c r="B66" s="157" t="s">
        <v>496</v>
      </c>
      <c r="C66" s="151" t="s">
        <v>215</v>
      </c>
      <c r="D66" s="158" t="s">
        <v>99</v>
      </c>
      <c r="E66" s="131">
        <v>30</v>
      </c>
      <c r="F66" s="32">
        <v>47.28</v>
      </c>
      <c r="G66" s="186">
        <f t="shared" si="0"/>
        <v>1418.4</v>
      </c>
      <c r="H66" s="188"/>
      <c r="I66" s="189"/>
    </row>
    <row r="67" spans="1:9" s="25" customFormat="1" x14ac:dyDescent="0.25">
      <c r="A67" s="16" t="s">
        <v>410</v>
      </c>
      <c r="B67" s="157" t="s">
        <v>497</v>
      </c>
      <c r="C67" s="151" t="s">
        <v>562</v>
      </c>
      <c r="D67" s="160" t="s">
        <v>99</v>
      </c>
      <c r="E67" s="302">
        <v>47</v>
      </c>
      <c r="F67" s="32">
        <v>56.69</v>
      </c>
      <c r="G67" s="186">
        <f t="shared" si="0"/>
        <v>2664.43</v>
      </c>
      <c r="H67" s="188"/>
      <c r="I67" s="189"/>
    </row>
    <row r="68" spans="1:9" s="25" customFormat="1" x14ac:dyDescent="0.25">
      <c r="A68" s="16" t="s">
        <v>410</v>
      </c>
      <c r="B68" s="157" t="s">
        <v>499</v>
      </c>
      <c r="C68" s="151" t="s">
        <v>563</v>
      </c>
      <c r="D68" s="160" t="s">
        <v>99</v>
      </c>
      <c r="E68" s="302">
        <v>51</v>
      </c>
      <c r="F68" s="32">
        <v>175.15</v>
      </c>
      <c r="G68" s="186">
        <f t="shared" si="0"/>
        <v>8932.65</v>
      </c>
      <c r="H68" s="188"/>
      <c r="I68" s="189"/>
    </row>
    <row r="69" spans="1:9" s="25" customFormat="1" ht="16.8" x14ac:dyDescent="0.25">
      <c r="A69" s="16" t="s">
        <v>410</v>
      </c>
      <c r="B69" s="157" t="s">
        <v>500</v>
      </c>
      <c r="C69" s="151" t="s">
        <v>227</v>
      </c>
      <c r="D69" s="159" t="s">
        <v>133</v>
      </c>
      <c r="E69" s="131">
        <v>19</v>
      </c>
      <c r="F69" s="32">
        <v>18.61</v>
      </c>
      <c r="G69" s="186">
        <f t="shared" si="0"/>
        <v>353.59</v>
      </c>
      <c r="H69" s="188"/>
      <c r="I69" s="189"/>
    </row>
    <row r="70" spans="1:9" s="25" customFormat="1" x14ac:dyDescent="0.25">
      <c r="A70" s="16" t="s">
        <v>410</v>
      </c>
      <c r="B70" s="157" t="s">
        <v>501</v>
      </c>
      <c r="C70" s="151" t="s">
        <v>229</v>
      </c>
      <c r="D70" s="160" t="s">
        <v>66</v>
      </c>
      <c r="E70" s="302">
        <v>6</v>
      </c>
      <c r="F70" s="32">
        <v>14.07</v>
      </c>
      <c r="G70" s="186">
        <f t="shared" si="0"/>
        <v>84.42</v>
      </c>
      <c r="H70" s="188"/>
      <c r="I70" s="189"/>
    </row>
    <row r="71" spans="1:9" s="25" customFormat="1" x14ac:dyDescent="0.25">
      <c r="A71" s="16" t="s">
        <v>410</v>
      </c>
      <c r="B71" s="157" t="s">
        <v>502</v>
      </c>
      <c r="C71" s="151" t="s">
        <v>231</v>
      </c>
      <c r="D71" s="160" t="s">
        <v>66</v>
      </c>
      <c r="E71" s="302">
        <v>6</v>
      </c>
      <c r="F71" s="32">
        <v>25.63</v>
      </c>
      <c r="G71" s="186">
        <f t="shared" si="0"/>
        <v>153.78</v>
      </c>
      <c r="H71" s="188"/>
      <c r="I71" s="189"/>
    </row>
    <row r="72" spans="1:9" s="25" customFormat="1" ht="14.4" thickBot="1" x14ac:dyDescent="0.3">
      <c r="A72" s="16" t="s">
        <v>410</v>
      </c>
      <c r="B72" s="157" t="s">
        <v>503</v>
      </c>
      <c r="C72" s="151" t="s">
        <v>233</v>
      </c>
      <c r="D72" s="160" t="s">
        <v>74</v>
      </c>
      <c r="E72" s="131">
        <v>752</v>
      </c>
      <c r="F72" s="32">
        <v>0.62</v>
      </c>
      <c r="G72" s="186">
        <f t="shared" si="0"/>
        <v>466.24</v>
      </c>
      <c r="H72" s="188"/>
      <c r="I72" s="189"/>
    </row>
    <row r="73" spans="1:9" s="25" customFormat="1" ht="28.2" thickBot="1" x14ac:dyDescent="0.3">
      <c r="A73" s="135" t="s">
        <v>410</v>
      </c>
      <c r="B73" s="161" t="s">
        <v>504</v>
      </c>
      <c r="C73" s="152" t="s">
        <v>235</v>
      </c>
      <c r="D73" s="162" t="s">
        <v>133</v>
      </c>
      <c r="E73" s="138">
        <v>254</v>
      </c>
      <c r="F73" s="33">
        <v>17.079999999999998</v>
      </c>
      <c r="G73" s="197">
        <f t="shared" si="0"/>
        <v>4338.32</v>
      </c>
      <c r="H73" s="192" t="s">
        <v>192</v>
      </c>
      <c r="I73" s="193">
        <f>ROUND(SUM(G55:G73),2)</f>
        <v>38583.25</v>
      </c>
    </row>
    <row r="74" spans="1:9" s="25" customFormat="1" ht="27.6" x14ac:dyDescent="0.25">
      <c r="A74" s="14" t="s">
        <v>413</v>
      </c>
      <c r="B74" s="124" t="s">
        <v>37</v>
      </c>
      <c r="C74" s="163" t="s">
        <v>564</v>
      </c>
      <c r="D74" s="140" t="s">
        <v>133</v>
      </c>
      <c r="E74" s="127">
        <v>488</v>
      </c>
      <c r="F74" s="31">
        <v>19</v>
      </c>
      <c r="G74" s="185">
        <f t="shared" si="0"/>
        <v>9272</v>
      </c>
      <c r="H74" s="337" t="s">
        <v>240</v>
      </c>
      <c r="I74" s="189"/>
    </row>
    <row r="75" spans="1:9" s="25" customFormat="1" ht="27.6" x14ac:dyDescent="0.25">
      <c r="A75" s="16" t="s">
        <v>413</v>
      </c>
      <c r="B75" s="128" t="s">
        <v>195</v>
      </c>
      <c r="C75" s="164" t="s">
        <v>242</v>
      </c>
      <c r="D75" s="130" t="s">
        <v>74</v>
      </c>
      <c r="E75" s="165">
        <v>407</v>
      </c>
      <c r="F75" s="34">
        <v>15.41</v>
      </c>
      <c r="G75" s="186">
        <f t="shared" si="0"/>
        <v>6271.87</v>
      </c>
      <c r="H75" s="336"/>
      <c r="I75" s="189"/>
    </row>
    <row r="76" spans="1:9" s="25" customFormat="1" ht="27.6" x14ac:dyDescent="0.25">
      <c r="A76" s="16" t="s">
        <v>413</v>
      </c>
      <c r="B76" s="128" t="s">
        <v>197</v>
      </c>
      <c r="C76" s="164" t="s">
        <v>415</v>
      </c>
      <c r="D76" s="130" t="s">
        <v>74</v>
      </c>
      <c r="E76" s="165">
        <v>301</v>
      </c>
      <c r="F76" s="34">
        <v>22.67</v>
      </c>
      <c r="G76" s="186">
        <f t="shared" si="0"/>
        <v>6823.67</v>
      </c>
      <c r="H76" s="336"/>
      <c r="I76" s="189"/>
    </row>
    <row r="77" spans="1:9" s="25" customFormat="1" ht="27.6" x14ac:dyDescent="0.25">
      <c r="A77" s="16" t="s">
        <v>413</v>
      </c>
      <c r="B77" s="128" t="s">
        <v>199</v>
      </c>
      <c r="C77" s="164" t="s">
        <v>416</v>
      </c>
      <c r="D77" s="130" t="s">
        <v>74</v>
      </c>
      <c r="E77" s="165">
        <v>19</v>
      </c>
      <c r="F77" s="34">
        <v>5.52</v>
      </c>
      <c r="G77" s="186">
        <f t="shared" si="0"/>
        <v>104.88</v>
      </c>
      <c r="H77" s="336"/>
      <c r="I77" s="189"/>
    </row>
    <row r="78" spans="1:9" s="25" customFormat="1" ht="27.6" x14ac:dyDescent="0.25">
      <c r="A78" s="16" t="s">
        <v>413</v>
      </c>
      <c r="B78" s="128" t="s">
        <v>201</v>
      </c>
      <c r="C78" s="303" t="s">
        <v>417</v>
      </c>
      <c r="D78" s="130" t="s">
        <v>74</v>
      </c>
      <c r="E78" s="165">
        <v>12</v>
      </c>
      <c r="F78" s="34">
        <v>41.64</v>
      </c>
      <c r="G78" s="186">
        <f t="shared" si="0"/>
        <v>499.68</v>
      </c>
      <c r="H78" s="336"/>
      <c r="I78" s="189"/>
    </row>
    <row r="79" spans="1:9" s="25" customFormat="1" ht="28.2" thickBot="1" x14ac:dyDescent="0.3">
      <c r="A79" s="16" t="s">
        <v>413</v>
      </c>
      <c r="B79" s="128" t="s">
        <v>203</v>
      </c>
      <c r="C79" s="152" t="s">
        <v>418</v>
      </c>
      <c r="D79" s="130" t="s">
        <v>74</v>
      </c>
      <c r="E79" s="165">
        <v>7</v>
      </c>
      <c r="F79" s="34">
        <v>41.63</v>
      </c>
      <c r="G79" s="186">
        <f t="shared" si="0"/>
        <v>291.41000000000003</v>
      </c>
      <c r="H79" s="336"/>
      <c r="I79" s="189"/>
    </row>
    <row r="80" spans="1:9" s="25" customFormat="1" ht="27.6" x14ac:dyDescent="0.25">
      <c r="A80" s="16" t="s">
        <v>413</v>
      </c>
      <c r="B80" s="128" t="s">
        <v>205</v>
      </c>
      <c r="C80" s="164" t="s">
        <v>565</v>
      </c>
      <c r="D80" s="142" t="s">
        <v>133</v>
      </c>
      <c r="E80" s="165">
        <v>444</v>
      </c>
      <c r="F80" s="34">
        <v>19</v>
      </c>
      <c r="G80" s="186">
        <f t="shared" si="0"/>
        <v>8436</v>
      </c>
      <c r="H80" s="336"/>
      <c r="I80" s="189"/>
    </row>
    <row r="81" spans="1:9" s="25" customFormat="1" ht="27.6" x14ac:dyDescent="0.25">
      <c r="A81" s="16" t="s">
        <v>413</v>
      </c>
      <c r="B81" s="128" t="s">
        <v>207</v>
      </c>
      <c r="C81" s="164" t="s">
        <v>420</v>
      </c>
      <c r="D81" s="130" t="s">
        <v>74</v>
      </c>
      <c r="E81" s="165">
        <v>505</v>
      </c>
      <c r="F81" s="34">
        <v>12.77</v>
      </c>
      <c r="G81" s="186">
        <f t="shared" si="0"/>
        <v>6448.85</v>
      </c>
      <c r="H81" s="336"/>
      <c r="I81" s="189"/>
    </row>
    <row r="82" spans="1:9" s="25" customFormat="1" ht="27.6" x14ac:dyDescent="0.25">
      <c r="A82" s="16" t="s">
        <v>413</v>
      </c>
      <c r="B82" s="128" t="s">
        <v>209</v>
      </c>
      <c r="C82" s="164" t="s">
        <v>416</v>
      </c>
      <c r="D82" s="130" t="s">
        <v>74</v>
      </c>
      <c r="E82" s="165">
        <v>505</v>
      </c>
      <c r="F82" s="34">
        <v>5.52</v>
      </c>
      <c r="G82" s="186">
        <f t="shared" si="0"/>
        <v>2787.6</v>
      </c>
      <c r="H82" s="336"/>
      <c r="I82" s="189"/>
    </row>
    <row r="83" spans="1:9" s="25" customFormat="1" ht="28.2" thickBot="1" x14ac:dyDescent="0.3">
      <c r="A83" s="16" t="s">
        <v>413</v>
      </c>
      <c r="B83" s="128" t="s">
        <v>210</v>
      </c>
      <c r="C83" s="152" t="s">
        <v>421</v>
      </c>
      <c r="D83" s="130" t="s">
        <v>74</v>
      </c>
      <c r="E83" s="165">
        <v>505</v>
      </c>
      <c r="F83" s="34">
        <v>35.49</v>
      </c>
      <c r="G83" s="186">
        <f t="shared" si="0"/>
        <v>17922.45</v>
      </c>
      <c r="H83" s="336"/>
      <c r="I83" s="189"/>
    </row>
    <row r="84" spans="1:9" s="25" customFormat="1" ht="27.6" x14ac:dyDescent="0.25">
      <c r="A84" s="16" t="s">
        <v>413</v>
      </c>
      <c r="B84" s="128" t="s">
        <v>212</v>
      </c>
      <c r="C84" s="217" t="s">
        <v>566</v>
      </c>
      <c r="D84" s="142" t="s">
        <v>133</v>
      </c>
      <c r="E84" s="165">
        <v>200</v>
      </c>
      <c r="F84" s="34">
        <v>19</v>
      </c>
      <c r="G84" s="186">
        <f t="shared" si="0"/>
        <v>3800</v>
      </c>
      <c r="H84" s="336"/>
      <c r="I84" s="189"/>
    </row>
    <row r="85" spans="1:9" s="25" customFormat="1" ht="27.6" x14ac:dyDescent="0.25">
      <c r="A85" s="16" t="s">
        <v>413</v>
      </c>
      <c r="B85" s="128" t="s">
        <v>214</v>
      </c>
      <c r="C85" s="164" t="s">
        <v>420</v>
      </c>
      <c r="D85" s="130" t="s">
        <v>74</v>
      </c>
      <c r="E85" s="165">
        <v>121</v>
      </c>
      <c r="F85" s="34">
        <v>12.77</v>
      </c>
      <c r="G85" s="186">
        <f t="shared" si="0"/>
        <v>1545.17</v>
      </c>
      <c r="H85" s="336"/>
      <c r="I85" s="189"/>
    </row>
    <row r="86" spans="1:9" s="25" customFormat="1" ht="27.6" x14ac:dyDescent="0.25">
      <c r="A86" s="16" t="s">
        <v>413</v>
      </c>
      <c r="B86" s="128" t="s">
        <v>216</v>
      </c>
      <c r="C86" s="164" t="s">
        <v>416</v>
      </c>
      <c r="D86" s="130" t="s">
        <v>74</v>
      </c>
      <c r="E86" s="165">
        <v>121</v>
      </c>
      <c r="F86" s="34">
        <v>5.52</v>
      </c>
      <c r="G86" s="186">
        <f t="shared" si="0"/>
        <v>667.92</v>
      </c>
      <c r="H86" s="336"/>
      <c r="I86" s="189"/>
    </row>
    <row r="87" spans="1:9" s="25" customFormat="1" ht="27.6" x14ac:dyDescent="0.25">
      <c r="A87" s="16" t="s">
        <v>413</v>
      </c>
      <c r="B87" s="128" t="s">
        <v>218</v>
      </c>
      <c r="C87" s="164" t="s">
        <v>423</v>
      </c>
      <c r="D87" s="130" t="s">
        <v>74</v>
      </c>
      <c r="E87" s="165">
        <v>95</v>
      </c>
      <c r="F87" s="34">
        <v>33.42</v>
      </c>
      <c r="G87" s="186">
        <f t="shared" si="0"/>
        <v>3174.9</v>
      </c>
      <c r="H87" s="336"/>
      <c r="I87" s="189"/>
    </row>
    <row r="88" spans="1:9" s="25" customFormat="1" ht="27.6" x14ac:dyDescent="0.25">
      <c r="A88" s="16" t="s">
        <v>413</v>
      </c>
      <c r="B88" s="128" t="s">
        <v>220</v>
      </c>
      <c r="C88" s="164" t="s">
        <v>417</v>
      </c>
      <c r="D88" s="130" t="s">
        <v>74</v>
      </c>
      <c r="E88" s="165">
        <v>20</v>
      </c>
      <c r="F88" s="34">
        <v>41.64</v>
      </c>
      <c r="G88" s="186">
        <f t="shared" si="0"/>
        <v>832.8</v>
      </c>
      <c r="H88" s="336"/>
      <c r="I88" s="189"/>
    </row>
    <row r="89" spans="1:9" s="25" customFormat="1" ht="28.2" thickBot="1" x14ac:dyDescent="0.3">
      <c r="A89" s="16" t="s">
        <v>413</v>
      </c>
      <c r="B89" s="128" t="s">
        <v>222</v>
      </c>
      <c r="C89" s="152" t="s">
        <v>418</v>
      </c>
      <c r="D89" s="130" t="s">
        <v>74</v>
      </c>
      <c r="E89" s="165">
        <v>6</v>
      </c>
      <c r="F89" s="34">
        <v>41.64</v>
      </c>
      <c r="G89" s="186">
        <f t="shared" si="0"/>
        <v>249.84</v>
      </c>
      <c r="H89" s="336"/>
      <c r="I89" s="189"/>
    </row>
    <row r="90" spans="1:9" s="25" customFormat="1" ht="27.6" x14ac:dyDescent="0.25">
      <c r="A90" s="321" t="s">
        <v>426</v>
      </c>
      <c r="B90" s="128" t="s">
        <v>224</v>
      </c>
      <c r="C90" s="217" t="s">
        <v>567</v>
      </c>
      <c r="D90" s="142" t="s">
        <v>133</v>
      </c>
      <c r="E90" s="165">
        <v>21287</v>
      </c>
      <c r="F90" s="34">
        <v>14.6</v>
      </c>
      <c r="G90" s="186">
        <f t="shared" si="0"/>
        <v>310790.2</v>
      </c>
      <c r="H90" s="336"/>
      <c r="I90" s="189"/>
    </row>
    <row r="91" spans="1:9" s="25" customFormat="1" ht="27.6" x14ac:dyDescent="0.25">
      <c r="A91" s="321" t="s">
        <v>426</v>
      </c>
      <c r="B91" s="128" t="s">
        <v>226</v>
      </c>
      <c r="C91" s="164" t="s">
        <v>242</v>
      </c>
      <c r="D91" s="130" t="s">
        <v>74</v>
      </c>
      <c r="E91" s="165">
        <v>32577</v>
      </c>
      <c r="F91" s="34">
        <v>11.51</v>
      </c>
      <c r="G91" s="186">
        <f t="shared" si="0"/>
        <v>374961.27</v>
      </c>
      <c r="H91" s="336"/>
      <c r="I91" s="189"/>
    </row>
    <row r="92" spans="1:9" s="25" customFormat="1" ht="27.6" x14ac:dyDescent="0.25">
      <c r="A92" s="321" t="s">
        <v>426</v>
      </c>
      <c r="B92" s="128" t="s">
        <v>228</v>
      </c>
      <c r="C92" s="164" t="s">
        <v>244</v>
      </c>
      <c r="D92" s="130" t="s">
        <v>74</v>
      </c>
      <c r="E92" s="165">
        <v>29995</v>
      </c>
      <c r="F92" s="34">
        <v>15</v>
      </c>
      <c r="G92" s="186">
        <f t="shared" si="0"/>
        <v>449925</v>
      </c>
      <c r="H92" s="336"/>
      <c r="I92" s="189"/>
    </row>
    <row r="93" spans="1:9" s="25" customFormat="1" ht="27.6" x14ac:dyDescent="0.25">
      <c r="A93" s="321" t="s">
        <v>426</v>
      </c>
      <c r="B93" s="128" t="s">
        <v>230</v>
      </c>
      <c r="C93" s="166" t="s">
        <v>932</v>
      </c>
      <c r="D93" s="167" t="s">
        <v>74</v>
      </c>
      <c r="E93" s="165">
        <v>29866</v>
      </c>
      <c r="F93" s="34">
        <v>0.34</v>
      </c>
      <c r="G93" s="186">
        <f t="shared" si="0"/>
        <v>10154.44</v>
      </c>
      <c r="H93" s="336"/>
      <c r="I93" s="189"/>
    </row>
    <row r="94" spans="1:9" s="25" customFormat="1" ht="27.6" x14ac:dyDescent="0.25">
      <c r="A94" s="321" t="s">
        <v>426</v>
      </c>
      <c r="B94" s="128" t="s">
        <v>232</v>
      </c>
      <c r="C94" s="164" t="s">
        <v>247</v>
      </c>
      <c r="D94" s="130" t="s">
        <v>74</v>
      </c>
      <c r="E94" s="165">
        <v>29780</v>
      </c>
      <c r="F94" s="34">
        <v>13.53</v>
      </c>
      <c r="G94" s="186">
        <f t="shared" si="0"/>
        <v>402923.4</v>
      </c>
      <c r="H94" s="336"/>
      <c r="I94" s="189"/>
    </row>
    <row r="95" spans="1:9" s="25" customFormat="1" ht="27.6" x14ac:dyDescent="0.25">
      <c r="A95" s="321" t="s">
        <v>426</v>
      </c>
      <c r="B95" s="128" t="s">
        <v>234</v>
      </c>
      <c r="C95" s="166" t="s">
        <v>933</v>
      </c>
      <c r="D95" s="130" t="s">
        <v>74</v>
      </c>
      <c r="E95" s="165">
        <v>29694</v>
      </c>
      <c r="F95" s="34">
        <v>0.28000000000000003</v>
      </c>
      <c r="G95" s="186">
        <f t="shared" si="0"/>
        <v>8314.32</v>
      </c>
      <c r="H95" s="336"/>
      <c r="I95" s="189"/>
    </row>
    <row r="96" spans="1:9" s="25" customFormat="1" ht="27.6" x14ac:dyDescent="0.25">
      <c r="A96" s="321" t="s">
        <v>426</v>
      </c>
      <c r="B96" s="128" t="s">
        <v>424</v>
      </c>
      <c r="C96" s="164" t="s">
        <v>250</v>
      </c>
      <c r="D96" s="130" t="s">
        <v>74</v>
      </c>
      <c r="E96" s="165">
        <v>29651</v>
      </c>
      <c r="F96" s="34">
        <v>10.64</v>
      </c>
      <c r="G96" s="186">
        <f t="shared" si="0"/>
        <v>315486.64</v>
      </c>
      <c r="H96" s="336"/>
      <c r="I96" s="189"/>
    </row>
    <row r="97" spans="1:9" s="25" customFormat="1" ht="28.2" thickBot="1" x14ac:dyDescent="0.3">
      <c r="A97" s="321" t="s">
        <v>426</v>
      </c>
      <c r="B97" s="128" t="s">
        <v>425</v>
      </c>
      <c r="C97" s="152" t="s">
        <v>252</v>
      </c>
      <c r="D97" s="130" t="s">
        <v>74</v>
      </c>
      <c r="E97" s="165">
        <v>29565</v>
      </c>
      <c r="F97" s="34">
        <v>0.22</v>
      </c>
      <c r="G97" s="186">
        <f t="shared" si="0"/>
        <v>6504.3</v>
      </c>
      <c r="H97" s="336"/>
      <c r="I97" s="189"/>
    </row>
    <row r="98" spans="1:9" s="25" customFormat="1" ht="28.2" thickBot="1" x14ac:dyDescent="0.3">
      <c r="A98" s="321" t="s">
        <v>426</v>
      </c>
      <c r="B98" s="169" t="s">
        <v>427</v>
      </c>
      <c r="C98" s="170" t="s">
        <v>254</v>
      </c>
      <c r="D98" s="153" t="s">
        <v>133</v>
      </c>
      <c r="E98" s="138">
        <v>4620</v>
      </c>
      <c r="F98" s="35">
        <v>14.6</v>
      </c>
      <c r="G98" s="197">
        <f t="shared" si="0"/>
        <v>67452</v>
      </c>
      <c r="H98" s="336"/>
      <c r="I98" s="189"/>
    </row>
    <row r="99" spans="1:9" s="25" customFormat="1" ht="30" customHeight="1" x14ac:dyDescent="0.25">
      <c r="A99" s="14" t="s">
        <v>428</v>
      </c>
      <c r="B99" s="124" t="s">
        <v>37</v>
      </c>
      <c r="C99" s="163" t="s">
        <v>429</v>
      </c>
      <c r="D99" s="140" t="s">
        <v>133</v>
      </c>
      <c r="E99" s="127">
        <v>488</v>
      </c>
      <c r="F99" s="31">
        <v>0</v>
      </c>
      <c r="G99" s="185">
        <f t="shared" si="0"/>
        <v>0</v>
      </c>
      <c r="H99" s="336"/>
      <c r="I99" s="189"/>
    </row>
    <row r="100" spans="1:9" s="25" customFormat="1" ht="30" customHeight="1" x14ac:dyDescent="0.25">
      <c r="A100" s="16" t="s">
        <v>428</v>
      </c>
      <c r="B100" s="128" t="s">
        <v>195</v>
      </c>
      <c r="C100" s="164" t="s">
        <v>242</v>
      </c>
      <c r="D100" s="130" t="s">
        <v>74</v>
      </c>
      <c r="E100" s="165">
        <v>407</v>
      </c>
      <c r="F100" s="34">
        <v>0</v>
      </c>
      <c r="G100" s="186">
        <f t="shared" si="0"/>
        <v>0</v>
      </c>
      <c r="H100" s="336"/>
      <c r="I100" s="189"/>
    </row>
    <row r="101" spans="1:9" s="25" customFormat="1" ht="30" customHeight="1" x14ac:dyDescent="0.25">
      <c r="A101" s="16" t="s">
        <v>428</v>
      </c>
      <c r="B101" s="128" t="s">
        <v>197</v>
      </c>
      <c r="C101" s="164" t="s">
        <v>415</v>
      </c>
      <c r="D101" s="130" t="s">
        <v>74</v>
      </c>
      <c r="E101" s="165">
        <v>301</v>
      </c>
      <c r="F101" s="34">
        <v>0</v>
      </c>
      <c r="G101" s="186">
        <f t="shared" si="0"/>
        <v>0</v>
      </c>
      <c r="H101" s="336"/>
      <c r="I101" s="189"/>
    </row>
    <row r="102" spans="1:9" s="25" customFormat="1" ht="30" customHeight="1" x14ac:dyDescent="0.25">
      <c r="A102" s="16" t="s">
        <v>428</v>
      </c>
      <c r="B102" s="128" t="s">
        <v>199</v>
      </c>
      <c r="C102" s="164" t="s">
        <v>416</v>
      </c>
      <c r="D102" s="130" t="s">
        <v>74</v>
      </c>
      <c r="E102" s="165">
        <v>19</v>
      </c>
      <c r="F102" s="34">
        <v>0</v>
      </c>
      <c r="G102" s="186">
        <f t="shared" si="0"/>
        <v>0</v>
      </c>
      <c r="H102" s="336"/>
      <c r="I102" s="189"/>
    </row>
    <row r="103" spans="1:9" s="25" customFormat="1" ht="30" customHeight="1" x14ac:dyDescent="0.25">
      <c r="A103" s="16" t="s">
        <v>428</v>
      </c>
      <c r="B103" s="128" t="s">
        <v>201</v>
      </c>
      <c r="C103" s="164" t="s">
        <v>417</v>
      </c>
      <c r="D103" s="130" t="s">
        <v>74</v>
      </c>
      <c r="E103" s="165">
        <v>12</v>
      </c>
      <c r="F103" s="34">
        <v>0</v>
      </c>
      <c r="G103" s="186">
        <f t="shared" si="0"/>
        <v>0</v>
      </c>
      <c r="H103" s="336"/>
      <c r="I103" s="189"/>
    </row>
    <row r="104" spans="1:9" s="25" customFormat="1" ht="30" customHeight="1" thickBot="1" x14ac:dyDescent="0.3">
      <c r="A104" s="16" t="s">
        <v>428</v>
      </c>
      <c r="B104" s="128" t="s">
        <v>203</v>
      </c>
      <c r="C104" s="152" t="s">
        <v>418</v>
      </c>
      <c r="D104" s="130" t="s">
        <v>74</v>
      </c>
      <c r="E104" s="165">
        <v>7</v>
      </c>
      <c r="F104" s="34">
        <v>0</v>
      </c>
      <c r="G104" s="186">
        <f t="shared" si="0"/>
        <v>0</v>
      </c>
      <c r="H104" s="336"/>
      <c r="I104" s="189"/>
    </row>
    <row r="105" spans="1:9" s="25" customFormat="1" ht="30" customHeight="1" x14ac:dyDescent="0.25">
      <c r="A105" s="16" t="s">
        <v>428</v>
      </c>
      <c r="B105" s="128" t="s">
        <v>205</v>
      </c>
      <c r="C105" s="217" t="s">
        <v>430</v>
      </c>
      <c r="D105" s="142" t="s">
        <v>133</v>
      </c>
      <c r="E105" s="165">
        <v>444</v>
      </c>
      <c r="F105" s="34">
        <v>0</v>
      </c>
      <c r="G105" s="186">
        <f t="shared" si="0"/>
        <v>0</v>
      </c>
      <c r="H105" s="336"/>
      <c r="I105" s="189"/>
    </row>
    <row r="106" spans="1:9" s="25" customFormat="1" ht="30" customHeight="1" x14ac:dyDescent="0.25">
      <c r="A106" s="16" t="s">
        <v>428</v>
      </c>
      <c r="B106" s="128" t="s">
        <v>207</v>
      </c>
      <c r="C106" s="164" t="s">
        <v>420</v>
      </c>
      <c r="D106" s="130" t="s">
        <v>74</v>
      </c>
      <c r="E106" s="165">
        <v>505</v>
      </c>
      <c r="F106" s="34">
        <v>0</v>
      </c>
      <c r="G106" s="186">
        <f t="shared" si="0"/>
        <v>0</v>
      </c>
      <c r="H106" s="336"/>
      <c r="I106" s="189"/>
    </row>
    <row r="107" spans="1:9" s="25" customFormat="1" ht="30" customHeight="1" x14ac:dyDescent="0.25">
      <c r="A107" s="16" t="s">
        <v>428</v>
      </c>
      <c r="B107" s="128" t="s">
        <v>209</v>
      </c>
      <c r="C107" s="164" t="s">
        <v>416</v>
      </c>
      <c r="D107" s="130" t="s">
        <v>74</v>
      </c>
      <c r="E107" s="165">
        <v>505</v>
      </c>
      <c r="F107" s="34">
        <v>0</v>
      </c>
      <c r="G107" s="186">
        <f t="shared" si="0"/>
        <v>0</v>
      </c>
      <c r="H107" s="336"/>
      <c r="I107" s="189"/>
    </row>
    <row r="108" spans="1:9" s="25" customFormat="1" ht="30" customHeight="1" thickBot="1" x14ac:dyDescent="0.3">
      <c r="A108" s="16" t="s">
        <v>428</v>
      </c>
      <c r="B108" s="128" t="s">
        <v>210</v>
      </c>
      <c r="C108" s="152" t="s">
        <v>421</v>
      </c>
      <c r="D108" s="130" t="s">
        <v>74</v>
      </c>
      <c r="E108" s="165">
        <v>505</v>
      </c>
      <c r="F108" s="34">
        <v>0</v>
      </c>
      <c r="G108" s="186">
        <f t="shared" si="0"/>
        <v>0</v>
      </c>
      <c r="H108" s="336"/>
      <c r="I108" s="189"/>
    </row>
    <row r="109" spans="1:9" s="25" customFormat="1" ht="30" customHeight="1" x14ac:dyDescent="0.25">
      <c r="A109" s="16" t="s">
        <v>428</v>
      </c>
      <c r="B109" s="128" t="s">
        <v>212</v>
      </c>
      <c r="C109" s="217" t="s">
        <v>431</v>
      </c>
      <c r="D109" s="142" t="s">
        <v>133</v>
      </c>
      <c r="E109" s="165">
        <v>200</v>
      </c>
      <c r="F109" s="34">
        <v>0</v>
      </c>
      <c r="G109" s="186">
        <f t="shared" si="0"/>
        <v>0</v>
      </c>
      <c r="H109" s="336"/>
      <c r="I109" s="189"/>
    </row>
    <row r="110" spans="1:9" s="25" customFormat="1" ht="30" customHeight="1" x14ac:dyDescent="0.25">
      <c r="A110" s="16" t="s">
        <v>428</v>
      </c>
      <c r="B110" s="128" t="s">
        <v>214</v>
      </c>
      <c r="C110" s="164" t="s">
        <v>420</v>
      </c>
      <c r="D110" s="130" t="s">
        <v>74</v>
      </c>
      <c r="E110" s="165">
        <v>121</v>
      </c>
      <c r="F110" s="34">
        <v>0</v>
      </c>
      <c r="G110" s="186">
        <f t="shared" si="0"/>
        <v>0</v>
      </c>
      <c r="H110" s="336"/>
      <c r="I110" s="189"/>
    </row>
    <row r="111" spans="1:9" s="25" customFormat="1" ht="30" customHeight="1" x14ac:dyDescent="0.25">
      <c r="A111" s="16" t="s">
        <v>428</v>
      </c>
      <c r="B111" s="128" t="s">
        <v>216</v>
      </c>
      <c r="C111" s="164" t="s">
        <v>416</v>
      </c>
      <c r="D111" s="130" t="s">
        <v>74</v>
      </c>
      <c r="E111" s="165">
        <v>121</v>
      </c>
      <c r="F111" s="34">
        <v>0</v>
      </c>
      <c r="G111" s="186">
        <f t="shared" si="0"/>
        <v>0</v>
      </c>
      <c r="H111" s="336"/>
      <c r="I111" s="189"/>
    </row>
    <row r="112" spans="1:9" s="25" customFormat="1" ht="30" customHeight="1" x14ac:dyDescent="0.25">
      <c r="A112" s="16" t="s">
        <v>428</v>
      </c>
      <c r="B112" s="128" t="s">
        <v>218</v>
      </c>
      <c r="C112" s="164" t="s">
        <v>423</v>
      </c>
      <c r="D112" s="130" t="s">
        <v>74</v>
      </c>
      <c r="E112" s="165">
        <v>95</v>
      </c>
      <c r="F112" s="34">
        <v>0</v>
      </c>
      <c r="G112" s="186">
        <f t="shared" si="0"/>
        <v>0</v>
      </c>
      <c r="H112" s="336"/>
      <c r="I112" s="189"/>
    </row>
    <row r="113" spans="1:15" s="25" customFormat="1" ht="30" customHeight="1" x14ac:dyDescent="0.25">
      <c r="A113" s="16" t="s">
        <v>428</v>
      </c>
      <c r="B113" s="128" t="s">
        <v>220</v>
      </c>
      <c r="C113" s="164" t="s">
        <v>417</v>
      </c>
      <c r="D113" s="130" t="s">
        <v>74</v>
      </c>
      <c r="E113" s="165">
        <v>20</v>
      </c>
      <c r="F113" s="34">
        <v>0</v>
      </c>
      <c r="G113" s="186">
        <f t="shared" si="0"/>
        <v>0</v>
      </c>
      <c r="H113" s="336"/>
      <c r="I113" s="189"/>
    </row>
    <row r="114" spans="1:15" s="25" customFormat="1" ht="30" customHeight="1" thickBot="1" x14ac:dyDescent="0.3">
      <c r="A114" s="16" t="s">
        <v>428</v>
      </c>
      <c r="B114" s="128" t="s">
        <v>222</v>
      </c>
      <c r="C114" s="152" t="s">
        <v>418</v>
      </c>
      <c r="D114" s="130" t="s">
        <v>74</v>
      </c>
      <c r="E114" s="165">
        <v>6</v>
      </c>
      <c r="F114" s="34">
        <v>0</v>
      </c>
      <c r="G114" s="186">
        <f t="shared" si="0"/>
        <v>0</v>
      </c>
      <c r="H114" s="336"/>
      <c r="I114" s="189"/>
    </row>
    <row r="115" spans="1:15" s="25" customFormat="1" ht="30" customHeight="1" x14ac:dyDescent="0.25">
      <c r="A115" s="16" t="s">
        <v>432</v>
      </c>
      <c r="B115" s="128" t="s">
        <v>224</v>
      </c>
      <c r="C115" s="217" t="s">
        <v>256</v>
      </c>
      <c r="D115" s="142" t="s">
        <v>133</v>
      </c>
      <c r="E115" s="165">
        <v>18330</v>
      </c>
      <c r="F115" s="34">
        <v>0</v>
      </c>
      <c r="G115" s="186">
        <f t="shared" si="0"/>
        <v>0</v>
      </c>
      <c r="H115" s="336"/>
      <c r="I115" s="189"/>
    </row>
    <row r="116" spans="1:15" s="25" customFormat="1" ht="30" customHeight="1" x14ac:dyDescent="0.25">
      <c r="A116" s="16" t="s">
        <v>432</v>
      </c>
      <c r="B116" s="128" t="s">
        <v>226</v>
      </c>
      <c r="C116" s="164" t="s">
        <v>257</v>
      </c>
      <c r="D116" s="130" t="s">
        <v>74</v>
      </c>
      <c r="E116" s="165">
        <v>32922</v>
      </c>
      <c r="F116" s="34">
        <v>0</v>
      </c>
      <c r="G116" s="186">
        <f t="shared" si="0"/>
        <v>0</v>
      </c>
      <c r="H116" s="336"/>
      <c r="I116" s="189"/>
    </row>
    <row r="117" spans="1:15" s="25" customFormat="1" ht="30" customHeight="1" x14ac:dyDescent="0.25">
      <c r="A117" s="16" t="s">
        <v>432</v>
      </c>
      <c r="B117" s="128" t="s">
        <v>228</v>
      </c>
      <c r="C117" s="164" t="s">
        <v>244</v>
      </c>
      <c r="D117" s="130" t="s">
        <v>74</v>
      </c>
      <c r="E117" s="165">
        <v>29995</v>
      </c>
      <c r="F117" s="34">
        <v>0</v>
      </c>
      <c r="G117" s="186">
        <f t="shared" si="0"/>
        <v>0</v>
      </c>
      <c r="H117" s="336"/>
      <c r="I117" s="189"/>
    </row>
    <row r="118" spans="1:15" s="25" customFormat="1" ht="30" customHeight="1" x14ac:dyDescent="0.25">
      <c r="A118" s="16" t="s">
        <v>432</v>
      </c>
      <c r="B118" s="128" t="s">
        <v>230</v>
      </c>
      <c r="C118" s="166" t="s">
        <v>932</v>
      </c>
      <c r="D118" s="167" t="s">
        <v>74</v>
      </c>
      <c r="E118" s="165">
        <v>29866</v>
      </c>
      <c r="F118" s="34">
        <v>0</v>
      </c>
      <c r="G118" s="186">
        <f t="shared" si="0"/>
        <v>0</v>
      </c>
      <c r="H118" s="336"/>
      <c r="I118" s="189"/>
    </row>
    <row r="119" spans="1:15" s="25" customFormat="1" ht="30" customHeight="1" x14ac:dyDescent="0.25">
      <c r="A119" s="16" t="s">
        <v>432</v>
      </c>
      <c r="B119" s="128" t="s">
        <v>232</v>
      </c>
      <c r="C119" s="164" t="s">
        <v>247</v>
      </c>
      <c r="D119" s="130" t="s">
        <v>74</v>
      </c>
      <c r="E119" s="165">
        <v>29780</v>
      </c>
      <c r="F119" s="34">
        <v>0</v>
      </c>
      <c r="G119" s="186">
        <f t="shared" si="0"/>
        <v>0</v>
      </c>
      <c r="H119" s="336"/>
      <c r="I119" s="189"/>
    </row>
    <row r="120" spans="1:15" s="25" customFormat="1" ht="30" customHeight="1" x14ac:dyDescent="0.25">
      <c r="A120" s="16" t="s">
        <v>432</v>
      </c>
      <c r="B120" s="128" t="s">
        <v>234</v>
      </c>
      <c r="C120" s="166" t="s">
        <v>933</v>
      </c>
      <c r="D120" s="130" t="s">
        <v>74</v>
      </c>
      <c r="E120" s="165">
        <v>29694</v>
      </c>
      <c r="F120" s="34">
        <v>0</v>
      </c>
      <c r="G120" s="186">
        <f t="shared" si="0"/>
        <v>0</v>
      </c>
      <c r="H120" s="336"/>
      <c r="I120" s="189"/>
    </row>
    <row r="121" spans="1:15" s="25" customFormat="1" ht="30" customHeight="1" x14ac:dyDescent="0.25">
      <c r="A121" s="16" t="s">
        <v>432</v>
      </c>
      <c r="B121" s="128" t="s">
        <v>424</v>
      </c>
      <c r="C121" s="164" t="s">
        <v>250</v>
      </c>
      <c r="D121" s="130" t="s">
        <v>74</v>
      </c>
      <c r="E121" s="165">
        <v>29651</v>
      </c>
      <c r="F121" s="34">
        <v>0</v>
      </c>
      <c r="G121" s="186">
        <f t="shared" si="0"/>
        <v>0</v>
      </c>
      <c r="H121" s="336"/>
      <c r="I121" s="189"/>
    </row>
    <row r="122" spans="1:15" s="25" customFormat="1" ht="30" customHeight="1" thickBot="1" x14ac:dyDescent="0.3">
      <c r="A122" s="16" t="s">
        <v>432</v>
      </c>
      <c r="B122" s="128" t="s">
        <v>425</v>
      </c>
      <c r="C122" s="152" t="s">
        <v>252</v>
      </c>
      <c r="D122" s="130" t="s">
        <v>74</v>
      </c>
      <c r="E122" s="165">
        <v>29565</v>
      </c>
      <c r="F122" s="34">
        <v>0</v>
      </c>
      <c r="G122" s="186">
        <f t="shared" si="0"/>
        <v>0</v>
      </c>
      <c r="H122" s="336"/>
      <c r="I122" s="189"/>
    </row>
    <row r="123" spans="1:15" s="25" customFormat="1" ht="30" customHeight="1" thickBot="1" x14ac:dyDescent="0.3">
      <c r="A123" s="16" t="s">
        <v>432</v>
      </c>
      <c r="B123" s="161" t="s">
        <v>427</v>
      </c>
      <c r="C123" s="170" t="s">
        <v>254</v>
      </c>
      <c r="D123" s="162" t="s">
        <v>133</v>
      </c>
      <c r="E123" s="138">
        <v>4620</v>
      </c>
      <c r="F123" s="33">
        <v>0</v>
      </c>
      <c r="G123" s="197">
        <f t="shared" si="0"/>
        <v>0</v>
      </c>
      <c r="H123" s="192" t="s">
        <v>236</v>
      </c>
      <c r="I123" s="193">
        <f>ROUND(SUM(G74:G123),2)</f>
        <v>2015640.61</v>
      </c>
    </row>
    <row r="124" spans="1:15" s="25" customFormat="1" ht="30" customHeight="1" x14ac:dyDescent="0.25">
      <c r="A124" s="14" t="s">
        <v>505</v>
      </c>
      <c r="B124" s="124" t="s">
        <v>238</v>
      </c>
      <c r="C124" s="163" t="s">
        <v>568</v>
      </c>
      <c r="D124" s="140" t="s">
        <v>133</v>
      </c>
      <c r="E124" s="127">
        <v>204</v>
      </c>
      <c r="F124" s="31">
        <v>19</v>
      </c>
      <c r="G124" s="185">
        <f t="shared" si="0"/>
        <v>3876</v>
      </c>
      <c r="H124" s="337" t="s">
        <v>240</v>
      </c>
      <c r="I124" s="43"/>
    </row>
    <row r="125" spans="1:15" s="25" customFormat="1" ht="30" customHeight="1" x14ac:dyDescent="0.25">
      <c r="A125" s="16" t="s">
        <v>505</v>
      </c>
      <c r="B125" s="128" t="s">
        <v>241</v>
      </c>
      <c r="C125" s="164" t="s">
        <v>242</v>
      </c>
      <c r="D125" s="130" t="s">
        <v>74</v>
      </c>
      <c r="E125" s="131">
        <v>181</v>
      </c>
      <c r="F125" s="32">
        <v>15.41</v>
      </c>
      <c r="G125" s="186">
        <f t="shared" si="0"/>
        <v>2789.21</v>
      </c>
      <c r="H125" s="336"/>
      <c r="I125" s="43"/>
      <c r="N125" s="36"/>
      <c r="O125" s="36"/>
    </row>
    <row r="126" spans="1:15" s="25" customFormat="1" ht="30" customHeight="1" thickBot="1" x14ac:dyDescent="0.3">
      <c r="A126" s="135" t="s">
        <v>505</v>
      </c>
      <c r="B126" s="136" t="s">
        <v>243</v>
      </c>
      <c r="C126" s="152" t="s">
        <v>264</v>
      </c>
      <c r="D126" s="137" t="s">
        <v>74</v>
      </c>
      <c r="E126" s="138">
        <v>159</v>
      </c>
      <c r="F126" s="33">
        <v>19.21</v>
      </c>
      <c r="G126" s="197">
        <f t="shared" si="0"/>
        <v>3054.39</v>
      </c>
      <c r="H126" s="336"/>
      <c r="I126" s="43"/>
    </row>
    <row r="127" spans="1:15" s="25" customFormat="1" ht="30" customHeight="1" x14ac:dyDescent="0.25">
      <c r="A127" s="14" t="s">
        <v>506</v>
      </c>
      <c r="B127" s="124" t="s">
        <v>238</v>
      </c>
      <c r="C127" s="163" t="s">
        <v>266</v>
      </c>
      <c r="D127" s="140" t="s">
        <v>133</v>
      </c>
      <c r="E127" s="127">
        <v>204</v>
      </c>
      <c r="F127" s="31">
        <v>0</v>
      </c>
      <c r="G127" s="185">
        <f t="shared" si="0"/>
        <v>0</v>
      </c>
      <c r="H127" s="336"/>
      <c r="I127" s="189"/>
    </row>
    <row r="128" spans="1:15" s="25" customFormat="1" ht="30" customHeight="1" thickBot="1" x14ac:dyDescent="0.3">
      <c r="A128" s="16" t="s">
        <v>506</v>
      </c>
      <c r="B128" s="128" t="s">
        <v>241</v>
      </c>
      <c r="C128" s="164" t="s">
        <v>242</v>
      </c>
      <c r="D128" s="130" t="s">
        <v>74</v>
      </c>
      <c r="E128" s="131">
        <v>181</v>
      </c>
      <c r="F128" s="32">
        <v>0</v>
      </c>
      <c r="G128" s="186">
        <f t="shared" si="0"/>
        <v>0</v>
      </c>
      <c r="H128" s="338"/>
      <c r="I128" s="189"/>
    </row>
    <row r="129" spans="1:9" s="25" customFormat="1" ht="30" customHeight="1" thickBot="1" x14ac:dyDescent="0.3">
      <c r="A129" s="135" t="s">
        <v>506</v>
      </c>
      <c r="B129" s="136" t="s">
        <v>243</v>
      </c>
      <c r="C129" s="152" t="s">
        <v>264</v>
      </c>
      <c r="D129" s="137" t="s">
        <v>74</v>
      </c>
      <c r="E129" s="138">
        <v>159</v>
      </c>
      <c r="F129" s="33">
        <v>0</v>
      </c>
      <c r="G129" s="197">
        <f t="shared" si="0"/>
        <v>0</v>
      </c>
      <c r="H129" s="196" t="s">
        <v>258</v>
      </c>
      <c r="I129" s="193">
        <f>ROUND(SUM(G124:G129),2)</f>
        <v>9719.6</v>
      </c>
    </row>
    <row r="130" spans="1:9" s="25" customFormat="1" ht="30" customHeight="1" x14ac:dyDescent="0.25">
      <c r="A130" s="14" t="s">
        <v>507</v>
      </c>
      <c r="B130" s="124" t="s">
        <v>260</v>
      </c>
      <c r="C130" s="163" t="s">
        <v>434</v>
      </c>
      <c r="D130" s="177" t="s">
        <v>99</v>
      </c>
      <c r="E130" s="127">
        <v>44</v>
      </c>
      <c r="F130" s="31">
        <v>35.799999999999997</v>
      </c>
      <c r="G130" s="185">
        <f t="shared" si="0"/>
        <v>1575.2</v>
      </c>
      <c r="H130" s="43"/>
      <c r="I130" s="43"/>
    </row>
    <row r="131" spans="1:9" s="25" customFormat="1" ht="30" customHeight="1" x14ac:dyDescent="0.25">
      <c r="A131" s="16" t="s">
        <v>507</v>
      </c>
      <c r="B131" s="128" t="s">
        <v>262</v>
      </c>
      <c r="C131" s="164" t="s">
        <v>435</v>
      </c>
      <c r="D131" s="149" t="s">
        <v>99</v>
      </c>
      <c r="E131" s="131">
        <v>60</v>
      </c>
      <c r="F131" s="32">
        <v>21.15</v>
      </c>
      <c r="G131" s="186">
        <f t="shared" si="0"/>
        <v>1269</v>
      </c>
      <c r="H131" s="194"/>
      <c r="I131" s="43"/>
    </row>
    <row r="132" spans="1:9" s="25" customFormat="1" ht="27.6" x14ac:dyDescent="0.25">
      <c r="A132" s="16" t="s">
        <v>507</v>
      </c>
      <c r="B132" s="128" t="s">
        <v>263</v>
      </c>
      <c r="C132" s="164" t="s">
        <v>436</v>
      </c>
      <c r="D132" s="149" t="s">
        <v>99</v>
      </c>
      <c r="E132" s="131">
        <v>510</v>
      </c>
      <c r="F132" s="32">
        <v>60.27</v>
      </c>
      <c r="G132" s="186">
        <f t="shared" si="0"/>
        <v>30737.7</v>
      </c>
      <c r="H132" s="194"/>
      <c r="I132" s="43"/>
    </row>
    <row r="133" spans="1:9" s="25" customFormat="1" ht="27.6" x14ac:dyDescent="0.25">
      <c r="A133" s="16" t="s">
        <v>507</v>
      </c>
      <c r="B133" s="128" t="s">
        <v>441</v>
      </c>
      <c r="C133" s="164" t="s">
        <v>270</v>
      </c>
      <c r="D133" s="149" t="s">
        <v>99</v>
      </c>
      <c r="E133" s="131">
        <v>520</v>
      </c>
      <c r="F133" s="32">
        <v>34.85</v>
      </c>
      <c r="G133" s="186">
        <f t="shared" si="0"/>
        <v>18122</v>
      </c>
      <c r="H133" s="194"/>
      <c r="I133" s="43"/>
    </row>
    <row r="134" spans="1:9" s="25" customFormat="1" ht="30" customHeight="1" x14ac:dyDescent="0.25">
      <c r="A134" s="16" t="s">
        <v>507</v>
      </c>
      <c r="B134" s="128" t="s">
        <v>443</v>
      </c>
      <c r="C134" s="164" t="s">
        <v>271</v>
      </c>
      <c r="D134" s="149" t="s">
        <v>99</v>
      </c>
      <c r="E134" s="131">
        <v>2340</v>
      </c>
      <c r="F134" s="32">
        <v>0.36</v>
      </c>
      <c r="G134" s="186">
        <f t="shared" ref="G134:G183" si="1">ROUND((E134*F134),2)</f>
        <v>842.4</v>
      </c>
      <c r="H134" s="188"/>
      <c r="I134" s="189"/>
    </row>
    <row r="135" spans="1:9" s="25" customFormat="1" ht="30" customHeight="1" x14ac:dyDescent="0.25">
      <c r="A135" s="16" t="s">
        <v>507</v>
      </c>
      <c r="B135" s="128" t="s">
        <v>508</v>
      </c>
      <c r="C135" s="164" t="s">
        <v>272</v>
      </c>
      <c r="D135" s="149" t="s">
        <v>99</v>
      </c>
      <c r="E135" s="131">
        <v>2340</v>
      </c>
      <c r="F135" s="32">
        <v>0.48</v>
      </c>
      <c r="G135" s="186">
        <f t="shared" si="1"/>
        <v>1123.2</v>
      </c>
      <c r="H135" s="188"/>
      <c r="I135" s="189"/>
    </row>
    <row r="136" spans="1:9" s="25" customFormat="1" ht="27.6" x14ac:dyDescent="0.25">
      <c r="A136" s="16" t="s">
        <v>507</v>
      </c>
      <c r="B136" s="128" t="s">
        <v>509</v>
      </c>
      <c r="C136" s="164" t="s">
        <v>273</v>
      </c>
      <c r="D136" s="149" t="s">
        <v>99</v>
      </c>
      <c r="E136" s="131">
        <v>2340</v>
      </c>
      <c r="F136" s="32">
        <v>0.54</v>
      </c>
      <c r="G136" s="186">
        <f t="shared" si="1"/>
        <v>1263.5999999999999</v>
      </c>
      <c r="H136" s="188"/>
      <c r="I136" s="189"/>
    </row>
    <row r="137" spans="1:9" s="25" customFormat="1" ht="27.6" x14ac:dyDescent="0.25">
      <c r="A137" s="16" t="s">
        <v>507</v>
      </c>
      <c r="B137" s="128" t="s">
        <v>510</v>
      </c>
      <c r="C137" s="164" t="s">
        <v>275</v>
      </c>
      <c r="D137" s="149" t="s">
        <v>99</v>
      </c>
      <c r="E137" s="131">
        <v>1074</v>
      </c>
      <c r="F137" s="32">
        <v>2.66</v>
      </c>
      <c r="G137" s="186">
        <f t="shared" si="1"/>
        <v>2856.84</v>
      </c>
      <c r="H137" s="188"/>
      <c r="I137" s="189"/>
    </row>
    <row r="138" spans="1:9" s="25" customFormat="1" ht="27.6" x14ac:dyDescent="0.25">
      <c r="A138" s="16" t="s">
        <v>507</v>
      </c>
      <c r="B138" s="128" t="s">
        <v>511</v>
      </c>
      <c r="C138" s="164" t="s">
        <v>276</v>
      </c>
      <c r="D138" s="149" t="s">
        <v>99</v>
      </c>
      <c r="E138" s="131">
        <v>1074</v>
      </c>
      <c r="F138" s="32">
        <v>0.25</v>
      </c>
      <c r="G138" s="186">
        <f t="shared" si="1"/>
        <v>268.5</v>
      </c>
      <c r="H138" s="188"/>
      <c r="I138" s="189"/>
    </row>
    <row r="139" spans="1:9" s="25" customFormat="1" ht="27.6" x14ac:dyDescent="0.25">
      <c r="A139" s="16" t="s">
        <v>507</v>
      </c>
      <c r="B139" s="128" t="s">
        <v>569</v>
      </c>
      <c r="C139" s="164" t="s">
        <v>277</v>
      </c>
      <c r="D139" s="130" t="s">
        <v>74</v>
      </c>
      <c r="E139" s="131">
        <v>6474</v>
      </c>
      <c r="F139" s="32">
        <v>5.03</v>
      </c>
      <c r="G139" s="186">
        <f t="shared" si="1"/>
        <v>32564.22</v>
      </c>
      <c r="H139" s="188"/>
      <c r="I139" s="189"/>
    </row>
    <row r="140" spans="1:9" s="25" customFormat="1" ht="28.2" thickBot="1" x14ac:dyDescent="0.3">
      <c r="A140" s="16" t="s">
        <v>507</v>
      </c>
      <c r="B140" s="128" t="s">
        <v>570</v>
      </c>
      <c r="C140" s="164" t="s">
        <v>278</v>
      </c>
      <c r="D140" s="130" t="s">
        <v>74</v>
      </c>
      <c r="E140" s="131">
        <v>6684</v>
      </c>
      <c r="F140" s="32">
        <v>2.15</v>
      </c>
      <c r="G140" s="186">
        <f t="shared" si="1"/>
        <v>14370.6</v>
      </c>
      <c r="H140" s="188"/>
      <c r="I140" s="189"/>
    </row>
    <row r="141" spans="1:9" s="25" customFormat="1" ht="28.2" thickBot="1" x14ac:dyDescent="0.3">
      <c r="A141" s="135" t="s">
        <v>507</v>
      </c>
      <c r="B141" s="136" t="s">
        <v>571</v>
      </c>
      <c r="C141" s="152" t="s">
        <v>279</v>
      </c>
      <c r="D141" s="137" t="s">
        <v>74</v>
      </c>
      <c r="E141" s="138">
        <v>28</v>
      </c>
      <c r="F141" s="33">
        <v>2.78</v>
      </c>
      <c r="G141" s="197">
        <f t="shared" si="1"/>
        <v>77.84</v>
      </c>
      <c r="H141" s="192" t="s">
        <v>267</v>
      </c>
      <c r="I141" s="193">
        <f>ROUND(SUM(G130:G141),2)</f>
        <v>105071.1</v>
      </c>
    </row>
    <row r="142" spans="1:9" s="25" customFormat="1" ht="41.4" x14ac:dyDescent="0.25">
      <c r="A142" s="14" t="s">
        <v>512</v>
      </c>
      <c r="B142" s="124" t="s">
        <v>446</v>
      </c>
      <c r="C142" s="163" t="s">
        <v>283</v>
      </c>
      <c r="D142" s="148" t="s">
        <v>99</v>
      </c>
      <c r="E142" s="127">
        <v>1280</v>
      </c>
      <c r="F142" s="31">
        <v>39.74</v>
      </c>
      <c r="G142" s="185">
        <f t="shared" si="1"/>
        <v>50867.199999999997</v>
      </c>
      <c r="H142" s="188"/>
      <c r="I142" s="189"/>
    </row>
    <row r="143" spans="1:9" s="25" customFormat="1" ht="41.4" x14ac:dyDescent="0.25">
      <c r="A143" s="16" t="s">
        <v>512</v>
      </c>
      <c r="B143" s="128" t="s">
        <v>447</v>
      </c>
      <c r="C143" s="164" t="s">
        <v>285</v>
      </c>
      <c r="D143" s="149" t="s">
        <v>99</v>
      </c>
      <c r="E143" s="131">
        <v>168</v>
      </c>
      <c r="F143" s="32">
        <v>60.85</v>
      </c>
      <c r="G143" s="186">
        <f t="shared" si="1"/>
        <v>10222.799999999999</v>
      </c>
      <c r="H143" s="188"/>
      <c r="I143" s="189"/>
    </row>
    <row r="144" spans="1:9" s="25" customFormat="1" ht="41.4" x14ac:dyDescent="0.25">
      <c r="A144" s="16" t="s">
        <v>512</v>
      </c>
      <c r="B144" s="128" t="s">
        <v>449</v>
      </c>
      <c r="C144" s="166" t="s">
        <v>939</v>
      </c>
      <c r="D144" s="149" t="s">
        <v>99</v>
      </c>
      <c r="E144" s="131">
        <v>1830</v>
      </c>
      <c r="F144" s="32">
        <v>111.9</v>
      </c>
      <c r="G144" s="186">
        <f t="shared" si="1"/>
        <v>204777</v>
      </c>
      <c r="H144" s="188"/>
      <c r="I144" s="189"/>
    </row>
    <row r="145" spans="1:9" s="25" customFormat="1" ht="41.4" x14ac:dyDescent="0.25">
      <c r="A145" s="16" t="s">
        <v>512</v>
      </c>
      <c r="B145" s="128" t="s">
        <v>451</v>
      </c>
      <c r="C145" s="166" t="s">
        <v>940</v>
      </c>
      <c r="D145" s="149" t="s">
        <v>99</v>
      </c>
      <c r="E145" s="131">
        <v>24</v>
      </c>
      <c r="F145" s="32">
        <v>197.09</v>
      </c>
      <c r="G145" s="186">
        <f t="shared" si="1"/>
        <v>4730.16</v>
      </c>
      <c r="H145" s="188"/>
      <c r="I145" s="189"/>
    </row>
    <row r="146" spans="1:9" s="25" customFormat="1" ht="41.4" x14ac:dyDescent="0.25">
      <c r="A146" s="16" t="s">
        <v>512</v>
      </c>
      <c r="B146" s="128" t="s">
        <v>452</v>
      </c>
      <c r="C146" s="164" t="s">
        <v>440</v>
      </c>
      <c r="D146" s="149" t="s">
        <v>99</v>
      </c>
      <c r="E146" s="131">
        <v>120</v>
      </c>
      <c r="F146" s="32">
        <v>83.79</v>
      </c>
      <c r="G146" s="186">
        <f t="shared" si="1"/>
        <v>10054.799999999999</v>
      </c>
      <c r="H146" s="188"/>
      <c r="I146" s="189"/>
    </row>
    <row r="147" spans="1:9" s="25" customFormat="1" ht="42" thickBot="1" x14ac:dyDescent="0.3">
      <c r="A147" s="16" t="s">
        <v>512</v>
      </c>
      <c r="B147" s="128" t="s">
        <v>572</v>
      </c>
      <c r="C147" s="164" t="s">
        <v>442</v>
      </c>
      <c r="D147" s="149" t="s">
        <v>66</v>
      </c>
      <c r="E147" s="131">
        <v>6</v>
      </c>
      <c r="F147" s="32">
        <v>171.68</v>
      </c>
      <c r="G147" s="186">
        <f t="shared" si="1"/>
        <v>1030.08</v>
      </c>
      <c r="H147" s="43"/>
      <c r="I147" s="43"/>
    </row>
    <row r="148" spans="1:9" s="25" customFormat="1" ht="42" thickBot="1" x14ac:dyDescent="0.3">
      <c r="A148" s="135" t="s">
        <v>512</v>
      </c>
      <c r="B148" s="136" t="s">
        <v>573</v>
      </c>
      <c r="C148" s="152" t="s">
        <v>444</v>
      </c>
      <c r="D148" s="171" t="s">
        <v>99</v>
      </c>
      <c r="E148" s="138">
        <v>185</v>
      </c>
      <c r="F148" s="33">
        <v>44.37</v>
      </c>
      <c r="G148" s="197">
        <f t="shared" si="1"/>
        <v>8208.4500000000007</v>
      </c>
      <c r="H148" s="192" t="s">
        <v>280</v>
      </c>
      <c r="I148" s="193">
        <f>ROUND(SUM(G142:G148),2)</f>
        <v>289890.49</v>
      </c>
    </row>
    <row r="149" spans="1:9" s="25" customFormat="1" ht="41.4" x14ac:dyDescent="0.25">
      <c r="A149" s="14" t="s">
        <v>513</v>
      </c>
      <c r="B149" s="124" t="s">
        <v>282</v>
      </c>
      <c r="C149" s="172" t="s">
        <v>291</v>
      </c>
      <c r="D149" s="148" t="s">
        <v>99</v>
      </c>
      <c r="E149" s="127">
        <v>4150</v>
      </c>
      <c r="F149" s="31">
        <v>27.14</v>
      </c>
      <c r="G149" s="185">
        <f t="shared" si="1"/>
        <v>112631</v>
      </c>
      <c r="H149" s="188"/>
      <c r="I149" s="189"/>
    </row>
    <row r="150" spans="1:9" s="25" customFormat="1" ht="41.4" x14ac:dyDescent="0.25">
      <c r="A150" s="16" t="s">
        <v>513</v>
      </c>
      <c r="B150" s="128" t="s">
        <v>284</v>
      </c>
      <c r="C150" s="164" t="s">
        <v>514</v>
      </c>
      <c r="D150" s="149" t="s">
        <v>76</v>
      </c>
      <c r="E150" s="131">
        <v>27</v>
      </c>
      <c r="F150" s="32">
        <v>146.47</v>
      </c>
      <c r="G150" s="186">
        <f t="shared" si="1"/>
        <v>3954.69</v>
      </c>
      <c r="H150" s="188"/>
      <c r="I150" s="189"/>
    </row>
    <row r="151" spans="1:9" s="25" customFormat="1" ht="41.25" customHeight="1" x14ac:dyDescent="0.25">
      <c r="A151" s="16" t="s">
        <v>513</v>
      </c>
      <c r="B151" s="128" t="s">
        <v>286</v>
      </c>
      <c r="C151" s="166" t="s">
        <v>915</v>
      </c>
      <c r="D151" s="301" t="s">
        <v>66</v>
      </c>
      <c r="E151" s="302">
        <v>6</v>
      </c>
      <c r="F151" s="32">
        <v>7311.86</v>
      </c>
      <c r="G151" s="186">
        <f t="shared" si="1"/>
        <v>43871.16</v>
      </c>
      <c r="H151" s="188"/>
      <c r="I151" s="189"/>
    </row>
    <row r="152" spans="1:9" s="25" customFormat="1" ht="31.8" x14ac:dyDescent="0.25">
      <c r="A152" s="16" t="s">
        <v>513</v>
      </c>
      <c r="B152" s="128" t="s">
        <v>287</v>
      </c>
      <c r="C152" s="166" t="s">
        <v>916</v>
      </c>
      <c r="D152" s="301" t="s">
        <v>66</v>
      </c>
      <c r="E152" s="302">
        <v>8</v>
      </c>
      <c r="F152" s="32">
        <v>6697.79</v>
      </c>
      <c r="G152" s="186">
        <f t="shared" si="1"/>
        <v>53582.32</v>
      </c>
      <c r="H152" s="188"/>
      <c r="I152" s="189"/>
    </row>
    <row r="153" spans="1:9" s="25" customFormat="1" x14ac:dyDescent="0.25">
      <c r="A153" s="16" t="s">
        <v>513</v>
      </c>
      <c r="B153" s="128" t="s">
        <v>456</v>
      </c>
      <c r="C153" s="164" t="s">
        <v>450</v>
      </c>
      <c r="D153" s="149" t="s">
        <v>66</v>
      </c>
      <c r="E153" s="131">
        <v>2</v>
      </c>
      <c r="F153" s="32">
        <v>1077.03</v>
      </c>
      <c r="G153" s="186">
        <f t="shared" si="1"/>
        <v>2154.06</v>
      </c>
      <c r="H153" s="188"/>
      <c r="I153" s="189"/>
    </row>
    <row r="154" spans="1:9" s="25" customFormat="1" x14ac:dyDescent="0.25">
      <c r="A154" s="16" t="s">
        <v>513</v>
      </c>
      <c r="B154" s="128" t="s">
        <v>457</v>
      </c>
      <c r="C154" s="164" t="s">
        <v>296</v>
      </c>
      <c r="D154" s="149" t="s">
        <v>66</v>
      </c>
      <c r="E154" s="131">
        <v>38</v>
      </c>
      <c r="F154" s="32">
        <v>1805.96</v>
      </c>
      <c r="G154" s="186">
        <f t="shared" si="1"/>
        <v>68626.48</v>
      </c>
      <c r="H154" s="188"/>
      <c r="I154" s="189"/>
    </row>
    <row r="155" spans="1:9" s="25" customFormat="1" x14ac:dyDescent="0.25">
      <c r="A155" s="16" t="s">
        <v>513</v>
      </c>
      <c r="B155" s="128" t="s">
        <v>459</v>
      </c>
      <c r="C155" s="164" t="s">
        <v>298</v>
      </c>
      <c r="D155" s="173" t="s">
        <v>99</v>
      </c>
      <c r="E155" s="145">
        <v>52</v>
      </c>
      <c r="F155" s="37">
        <v>39.74</v>
      </c>
      <c r="G155" s="186">
        <f t="shared" si="1"/>
        <v>2066.48</v>
      </c>
      <c r="H155" s="188"/>
      <c r="I155" s="189"/>
    </row>
    <row r="156" spans="1:9" s="25" customFormat="1" ht="14.4" thickBot="1" x14ac:dyDescent="0.3">
      <c r="A156" s="16" t="s">
        <v>513</v>
      </c>
      <c r="B156" s="128" t="s">
        <v>515</v>
      </c>
      <c r="C156" s="303" t="s">
        <v>300</v>
      </c>
      <c r="D156" s="173" t="s">
        <v>66</v>
      </c>
      <c r="E156" s="145">
        <v>20</v>
      </c>
      <c r="F156" s="37">
        <v>71.09</v>
      </c>
      <c r="G156" s="186">
        <f t="shared" si="1"/>
        <v>1421.8</v>
      </c>
      <c r="H156" s="188"/>
      <c r="I156" s="189"/>
    </row>
    <row r="157" spans="1:9" s="25" customFormat="1" ht="28.2" thickBot="1" x14ac:dyDescent="0.3">
      <c r="A157" s="135" t="s">
        <v>513</v>
      </c>
      <c r="B157" s="136" t="s">
        <v>516</v>
      </c>
      <c r="C157" s="152" t="s">
        <v>453</v>
      </c>
      <c r="D157" s="137" t="s">
        <v>74</v>
      </c>
      <c r="E157" s="138">
        <v>90</v>
      </c>
      <c r="F157" s="33">
        <v>10.77</v>
      </c>
      <c r="G157" s="197">
        <f t="shared" si="1"/>
        <v>969.3</v>
      </c>
      <c r="H157" s="192" t="s">
        <v>288</v>
      </c>
      <c r="I157" s="193">
        <f>ROUND(SUM(G149:G157),2)</f>
        <v>289277.28999999998</v>
      </c>
    </row>
    <row r="158" spans="1:9" s="25" customFormat="1" ht="30" customHeight="1" x14ac:dyDescent="0.25">
      <c r="A158" s="14" t="s">
        <v>517</v>
      </c>
      <c r="B158" s="124" t="s">
        <v>290</v>
      </c>
      <c r="C158" s="163" t="s">
        <v>455</v>
      </c>
      <c r="D158" s="148" t="s">
        <v>66</v>
      </c>
      <c r="E158" s="127">
        <v>510</v>
      </c>
      <c r="F158" s="31">
        <v>16.48</v>
      </c>
      <c r="G158" s="185">
        <f t="shared" si="1"/>
        <v>8404.7999999999993</v>
      </c>
      <c r="H158" s="194"/>
      <c r="I158" s="43"/>
    </row>
    <row r="159" spans="1:9" s="25" customFormat="1" ht="30" customHeight="1" x14ac:dyDescent="0.25">
      <c r="A159" s="16" t="s">
        <v>517</v>
      </c>
      <c r="B159" s="128" t="s">
        <v>292</v>
      </c>
      <c r="C159" s="164" t="s">
        <v>304</v>
      </c>
      <c r="D159" s="149" t="s">
        <v>66</v>
      </c>
      <c r="E159" s="131">
        <v>106</v>
      </c>
      <c r="F159" s="32">
        <v>22.4</v>
      </c>
      <c r="G159" s="186">
        <f t="shared" si="1"/>
        <v>2374.4</v>
      </c>
      <c r="H159" s="194"/>
      <c r="I159" s="43"/>
    </row>
    <row r="160" spans="1:9" s="25" customFormat="1" ht="30" customHeight="1" x14ac:dyDescent="0.25">
      <c r="A160" s="16" t="s">
        <v>517</v>
      </c>
      <c r="B160" s="128" t="s">
        <v>293</v>
      </c>
      <c r="C160" s="164" t="s">
        <v>308</v>
      </c>
      <c r="D160" s="149" t="s">
        <v>66</v>
      </c>
      <c r="E160" s="131">
        <v>27</v>
      </c>
      <c r="F160" s="32">
        <v>58.59</v>
      </c>
      <c r="G160" s="186">
        <f t="shared" si="1"/>
        <v>1581.93</v>
      </c>
      <c r="H160" s="194"/>
      <c r="I160" s="43"/>
    </row>
    <row r="161" spans="1:9" s="25" customFormat="1" ht="30" customHeight="1" x14ac:dyDescent="0.25">
      <c r="A161" s="16" t="s">
        <v>517</v>
      </c>
      <c r="B161" s="128" t="s">
        <v>294</v>
      </c>
      <c r="C161" s="164" t="s">
        <v>310</v>
      </c>
      <c r="D161" s="149" t="s">
        <v>99</v>
      </c>
      <c r="E161" s="131">
        <v>108</v>
      </c>
      <c r="F161" s="32">
        <v>21</v>
      </c>
      <c r="G161" s="186">
        <f t="shared" si="1"/>
        <v>2268</v>
      </c>
      <c r="H161" s="194"/>
      <c r="I161" s="43"/>
    </row>
    <row r="162" spans="1:9" s="25" customFormat="1" ht="30" customHeight="1" x14ac:dyDescent="0.25">
      <c r="A162" s="16" t="s">
        <v>517</v>
      </c>
      <c r="B162" s="128" t="s">
        <v>295</v>
      </c>
      <c r="C162" s="164" t="s">
        <v>312</v>
      </c>
      <c r="D162" s="149" t="s">
        <v>66</v>
      </c>
      <c r="E162" s="131">
        <v>39</v>
      </c>
      <c r="F162" s="32">
        <v>29.19</v>
      </c>
      <c r="G162" s="186">
        <f t="shared" si="1"/>
        <v>1138.4100000000001</v>
      </c>
      <c r="H162" s="194"/>
      <c r="I162" s="43"/>
    </row>
    <row r="163" spans="1:9" s="25" customFormat="1" ht="30" customHeight="1" thickBot="1" x14ac:dyDescent="0.3">
      <c r="A163" s="16" t="s">
        <v>517</v>
      </c>
      <c r="B163" s="128" t="s">
        <v>297</v>
      </c>
      <c r="C163" s="164" t="s">
        <v>458</v>
      </c>
      <c r="D163" s="149" t="s">
        <v>66</v>
      </c>
      <c r="E163" s="131">
        <v>3</v>
      </c>
      <c r="F163" s="32">
        <v>43.73</v>
      </c>
      <c r="G163" s="186">
        <f t="shared" si="1"/>
        <v>131.19</v>
      </c>
      <c r="H163" s="194"/>
      <c r="I163" s="43"/>
    </row>
    <row r="164" spans="1:9" s="25" customFormat="1" ht="30" customHeight="1" thickBot="1" x14ac:dyDescent="0.3">
      <c r="A164" s="135" t="s">
        <v>517</v>
      </c>
      <c r="B164" s="136" t="s">
        <v>299</v>
      </c>
      <c r="C164" s="152" t="s">
        <v>316</v>
      </c>
      <c r="D164" s="171" t="s">
        <v>74</v>
      </c>
      <c r="E164" s="138">
        <v>29</v>
      </c>
      <c r="F164" s="33">
        <v>117.18</v>
      </c>
      <c r="G164" s="197">
        <f t="shared" si="1"/>
        <v>3398.22</v>
      </c>
      <c r="H164" s="196" t="s">
        <v>301</v>
      </c>
      <c r="I164" s="193">
        <f>ROUND(SUM(G158:G164),2)</f>
        <v>19296.95</v>
      </c>
    </row>
    <row r="165" spans="1:9" s="25" customFormat="1" ht="41.4" x14ac:dyDescent="0.25">
      <c r="A165" s="174" t="s">
        <v>518</v>
      </c>
      <c r="B165" s="175" t="s">
        <v>303</v>
      </c>
      <c r="C165" s="176" t="s">
        <v>461</v>
      </c>
      <c r="D165" s="177" t="s">
        <v>99</v>
      </c>
      <c r="E165" s="178">
        <v>95</v>
      </c>
      <c r="F165" s="38">
        <v>2.19</v>
      </c>
      <c r="G165" s="186">
        <f t="shared" si="1"/>
        <v>208.05</v>
      </c>
      <c r="H165" s="43"/>
      <c r="I165" s="43"/>
    </row>
    <row r="166" spans="1:9" s="25" customFormat="1" ht="41.4" x14ac:dyDescent="0.25">
      <c r="A166" s="16" t="s">
        <v>518</v>
      </c>
      <c r="B166" s="157" t="s">
        <v>305</v>
      </c>
      <c r="C166" s="164" t="s">
        <v>462</v>
      </c>
      <c r="D166" s="158" t="s">
        <v>99</v>
      </c>
      <c r="E166" s="131">
        <v>8210</v>
      </c>
      <c r="F166" s="32">
        <v>3.11</v>
      </c>
      <c r="G166" s="186">
        <f t="shared" si="1"/>
        <v>25533.1</v>
      </c>
      <c r="H166" s="188"/>
      <c r="I166" s="189"/>
    </row>
    <row r="167" spans="1:9" s="25" customFormat="1" ht="41.4" x14ac:dyDescent="0.25">
      <c r="A167" s="16" t="s">
        <v>518</v>
      </c>
      <c r="B167" s="157" t="s">
        <v>307</v>
      </c>
      <c r="C167" s="164" t="s">
        <v>463</v>
      </c>
      <c r="D167" s="158" t="s">
        <v>99</v>
      </c>
      <c r="E167" s="131">
        <v>46</v>
      </c>
      <c r="F167" s="32">
        <v>4.58</v>
      </c>
      <c r="G167" s="186">
        <f t="shared" si="1"/>
        <v>210.68</v>
      </c>
      <c r="H167" s="188"/>
      <c r="I167" s="189"/>
    </row>
    <row r="168" spans="1:9" s="25" customFormat="1" ht="41.4" x14ac:dyDescent="0.25">
      <c r="A168" s="16" t="s">
        <v>518</v>
      </c>
      <c r="B168" s="157" t="s">
        <v>309</v>
      </c>
      <c r="C168" s="164" t="s">
        <v>519</v>
      </c>
      <c r="D168" s="158" t="s">
        <v>99</v>
      </c>
      <c r="E168" s="131">
        <v>1980</v>
      </c>
      <c r="F168" s="32">
        <v>0.55000000000000004</v>
      </c>
      <c r="G168" s="186">
        <f t="shared" si="1"/>
        <v>1089</v>
      </c>
      <c r="H168" s="188"/>
      <c r="I168" s="189"/>
    </row>
    <row r="169" spans="1:9" s="25" customFormat="1" ht="41.4" x14ac:dyDescent="0.25">
      <c r="A169" s="16" t="s">
        <v>518</v>
      </c>
      <c r="B169" s="157" t="s">
        <v>311</v>
      </c>
      <c r="C169" s="164" t="s">
        <v>464</v>
      </c>
      <c r="D169" s="158" t="s">
        <v>99</v>
      </c>
      <c r="E169" s="131">
        <v>3</v>
      </c>
      <c r="F169" s="32">
        <v>1.1000000000000001</v>
      </c>
      <c r="G169" s="186">
        <f t="shared" si="1"/>
        <v>3.3</v>
      </c>
      <c r="H169" s="188"/>
      <c r="I169" s="189"/>
    </row>
    <row r="170" spans="1:9" s="25" customFormat="1" ht="41.4" x14ac:dyDescent="0.25">
      <c r="A170" s="16" t="s">
        <v>518</v>
      </c>
      <c r="B170" s="157" t="s">
        <v>313</v>
      </c>
      <c r="C170" s="164" t="s">
        <v>465</v>
      </c>
      <c r="D170" s="158" t="s">
        <v>99</v>
      </c>
      <c r="E170" s="131">
        <v>186</v>
      </c>
      <c r="F170" s="32">
        <v>1.1000000000000001</v>
      </c>
      <c r="G170" s="186">
        <f t="shared" si="1"/>
        <v>204.6</v>
      </c>
      <c r="H170" s="188"/>
      <c r="I170" s="189"/>
    </row>
    <row r="171" spans="1:9" s="25" customFormat="1" ht="41.4" x14ac:dyDescent="0.25">
      <c r="A171" s="16" t="s">
        <v>518</v>
      </c>
      <c r="B171" s="157" t="s">
        <v>315</v>
      </c>
      <c r="C171" s="164" t="s">
        <v>466</v>
      </c>
      <c r="D171" s="158" t="s">
        <v>99</v>
      </c>
      <c r="E171" s="131">
        <v>112</v>
      </c>
      <c r="F171" s="32">
        <v>1.1399999999999999</v>
      </c>
      <c r="G171" s="186">
        <f t="shared" si="1"/>
        <v>127.68</v>
      </c>
      <c r="H171" s="188"/>
      <c r="I171" s="189"/>
    </row>
    <row r="172" spans="1:9" s="25" customFormat="1" ht="41.4" x14ac:dyDescent="0.25">
      <c r="A172" s="16" t="s">
        <v>518</v>
      </c>
      <c r="B172" s="157" t="s">
        <v>574</v>
      </c>
      <c r="C172" s="164" t="s">
        <v>330</v>
      </c>
      <c r="D172" s="173" t="s">
        <v>74</v>
      </c>
      <c r="E172" s="131">
        <v>8</v>
      </c>
      <c r="F172" s="32">
        <v>26.93</v>
      </c>
      <c r="G172" s="186">
        <f t="shared" si="1"/>
        <v>215.44</v>
      </c>
      <c r="H172" s="188"/>
      <c r="I172" s="189"/>
    </row>
    <row r="173" spans="1:9" s="25" customFormat="1" ht="41.4" x14ac:dyDescent="0.25">
      <c r="A173" s="16" t="s">
        <v>518</v>
      </c>
      <c r="B173" s="157" t="s">
        <v>575</v>
      </c>
      <c r="C173" s="164" t="s">
        <v>469</v>
      </c>
      <c r="D173" s="158" t="s">
        <v>74</v>
      </c>
      <c r="E173" s="131">
        <v>24</v>
      </c>
      <c r="F173" s="32">
        <v>26.93</v>
      </c>
      <c r="G173" s="186">
        <f t="shared" si="1"/>
        <v>646.32000000000005</v>
      </c>
      <c r="H173" s="188"/>
      <c r="I173" s="189"/>
    </row>
    <row r="174" spans="1:9" s="25" customFormat="1" ht="42" thickBot="1" x14ac:dyDescent="0.3">
      <c r="A174" s="16" t="s">
        <v>518</v>
      </c>
      <c r="B174" s="157" t="s">
        <v>576</v>
      </c>
      <c r="C174" s="164" t="s">
        <v>577</v>
      </c>
      <c r="D174" s="158" t="s">
        <v>74</v>
      </c>
      <c r="E174" s="145">
        <v>8</v>
      </c>
      <c r="F174" s="37">
        <v>26.93</v>
      </c>
      <c r="G174" s="195">
        <f>ROUND((E174*F174),2)</f>
        <v>215.44</v>
      </c>
      <c r="H174" s="188"/>
      <c r="I174" s="189"/>
    </row>
    <row r="175" spans="1:9" s="25" customFormat="1" ht="42" thickBot="1" x14ac:dyDescent="0.3">
      <c r="A175" s="135" t="s">
        <v>518</v>
      </c>
      <c r="B175" s="161" t="s">
        <v>578</v>
      </c>
      <c r="C175" s="152" t="s">
        <v>471</v>
      </c>
      <c r="D175" s="313" t="s">
        <v>99</v>
      </c>
      <c r="E175" s="138">
        <v>82</v>
      </c>
      <c r="F175" s="37">
        <v>2.29</v>
      </c>
      <c r="G175" s="195">
        <f t="shared" si="1"/>
        <v>187.78</v>
      </c>
      <c r="H175" s="196" t="s">
        <v>317</v>
      </c>
      <c r="I175" s="193">
        <f>ROUND(SUM(G165:G175),2)</f>
        <v>28641.39</v>
      </c>
    </row>
    <row r="176" spans="1:9" s="25" customFormat="1" x14ac:dyDescent="0.25">
      <c r="A176" s="14" t="s">
        <v>579</v>
      </c>
      <c r="B176" s="154" t="s">
        <v>319</v>
      </c>
      <c r="C176" s="163" t="s">
        <v>473</v>
      </c>
      <c r="D176" s="156" t="s">
        <v>66</v>
      </c>
      <c r="E176" s="127">
        <v>2</v>
      </c>
      <c r="F176" s="31">
        <v>3673.8</v>
      </c>
      <c r="G176" s="185">
        <f t="shared" si="1"/>
        <v>7347.6</v>
      </c>
      <c r="H176" s="188"/>
      <c r="I176" s="189"/>
    </row>
    <row r="177" spans="1:9" s="25" customFormat="1" x14ac:dyDescent="0.25">
      <c r="A177" s="16" t="s">
        <v>579</v>
      </c>
      <c r="B177" s="157" t="s">
        <v>321</v>
      </c>
      <c r="C177" s="164" t="s">
        <v>474</v>
      </c>
      <c r="D177" s="158" t="s">
        <v>66</v>
      </c>
      <c r="E177" s="131">
        <v>2</v>
      </c>
      <c r="F177" s="32">
        <v>398.69</v>
      </c>
      <c r="G177" s="186">
        <f t="shared" si="1"/>
        <v>797.38</v>
      </c>
      <c r="H177" s="188"/>
      <c r="I177" s="189"/>
    </row>
    <row r="178" spans="1:9" s="25" customFormat="1" ht="16.8" x14ac:dyDescent="0.25">
      <c r="A178" s="16" t="s">
        <v>579</v>
      </c>
      <c r="B178" s="157" t="s">
        <v>323</v>
      </c>
      <c r="C178" s="164" t="s">
        <v>338</v>
      </c>
      <c r="D178" s="160" t="s">
        <v>339</v>
      </c>
      <c r="E178" s="131">
        <v>45</v>
      </c>
      <c r="F178" s="32">
        <v>124.35</v>
      </c>
      <c r="G178" s="186">
        <f t="shared" si="1"/>
        <v>5595.75</v>
      </c>
      <c r="H178" s="188"/>
      <c r="I178" s="189"/>
    </row>
    <row r="179" spans="1:9" s="25" customFormat="1" x14ac:dyDescent="0.25">
      <c r="A179" s="16" t="s">
        <v>579</v>
      </c>
      <c r="B179" s="157" t="s">
        <v>325</v>
      </c>
      <c r="C179" s="164" t="s">
        <v>341</v>
      </c>
      <c r="D179" s="130" t="s">
        <v>74</v>
      </c>
      <c r="E179" s="131">
        <v>180</v>
      </c>
      <c r="F179" s="32">
        <v>15.41</v>
      </c>
      <c r="G179" s="186">
        <f t="shared" si="1"/>
        <v>2773.8</v>
      </c>
      <c r="H179" s="188"/>
      <c r="I179" s="189"/>
    </row>
    <row r="180" spans="1:9" s="25" customFormat="1" ht="16.8" x14ac:dyDescent="0.25">
      <c r="A180" s="16" t="s">
        <v>579</v>
      </c>
      <c r="B180" s="157" t="s">
        <v>327</v>
      </c>
      <c r="C180" s="164" t="s">
        <v>343</v>
      </c>
      <c r="D180" s="160" t="s">
        <v>339</v>
      </c>
      <c r="E180" s="131">
        <v>230</v>
      </c>
      <c r="F180" s="32">
        <v>19</v>
      </c>
      <c r="G180" s="186">
        <f t="shared" si="1"/>
        <v>4370</v>
      </c>
      <c r="H180" s="188"/>
      <c r="I180" s="189"/>
    </row>
    <row r="181" spans="1:9" s="25" customFormat="1" x14ac:dyDescent="0.25">
      <c r="A181" s="16" t="s">
        <v>579</v>
      </c>
      <c r="B181" s="157" t="s">
        <v>329</v>
      </c>
      <c r="C181" s="164" t="s">
        <v>345</v>
      </c>
      <c r="D181" s="130" t="s">
        <v>74</v>
      </c>
      <c r="E181" s="131">
        <v>195</v>
      </c>
      <c r="F181" s="32">
        <v>5.03</v>
      </c>
      <c r="G181" s="186">
        <f t="shared" si="1"/>
        <v>980.85</v>
      </c>
      <c r="H181" s="188"/>
      <c r="I181" s="189"/>
    </row>
    <row r="182" spans="1:9" s="25" customFormat="1" ht="14.4" thickBot="1" x14ac:dyDescent="0.3">
      <c r="A182" s="16" t="s">
        <v>579</v>
      </c>
      <c r="B182" s="157" t="s">
        <v>331</v>
      </c>
      <c r="C182" s="164" t="s">
        <v>347</v>
      </c>
      <c r="D182" s="130" t="s">
        <v>74</v>
      </c>
      <c r="E182" s="131">
        <v>195</v>
      </c>
      <c r="F182" s="32">
        <v>2.15</v>
      </c>
      <c r="G182" s="186">
        <f t="shared" si="1"/>
        <v>419.25</v>
      </c>
      <c r="H182" s="188"/>
      <c r="I182" s="189"/>
    </row>
    <row r="183" spans="1:9" s="25" customFormat="1" ht="75" customHeight="1" thickBot="1" x14ac:dyDescent="0.3">
      <c r="A183" s="180" t="s">
        <v>579</v>
      </c>
      <c r="B183" s="181" t="s">
        <v>333</v>
      </c>
      <c r="C183" s="182" t="s">
        <v>351</v>
      </c>
      <c r="D183" s="183" t="s">
        <v>76</v>
      </c>
      <c r="E183" s="184">
        <v>1</v>
      </c>
      <c r="F183" s="39">
        <v>1906.38</v>
      </c>
      <c r="G183" s="197">
        <f t="shared" si="1"/>
        <v>1906.38</v>
      </c>
      <c r="H183" s="196" t="s">
        <v>335</v>
      </c>
      <c r="I183" s="193">
        <f>ROUND(SUM(G176:G183),2)</f>
        <v>24191.01</v>
      </c>
    </row>
    <row r="184" spans="1:9" ht="44.25" customHeight="1" thickBot="1" x14ac:dyDescent="0.3">
      <c r="A184" s="287"/>
      <c r="B184" s="287"/>
      <c r="C184" s="287"/>
      <c r="D184" s="288"/>
      <c r="E184" s="289"/>
      <c r="F184" s="290" t="s">
        <v>580</v>
      </c>
      <c r="G184" s="200">
        <f>SUM(G5:G183)</f>
        <v>3839999.1999999993</v>
      </c>
      <c r="H184" s="187"/>
      <c r="I184" s="189"/>
    </row>
    <row r="185" spans="1:9" x14ac:dyDescent="0.25">
      <c r="G185" s="44"/>
      <c r="H185" s="91"/>
      <c r="I185" s="44"/>
    </row>
    <row r="186" spans="1:9" x14ac:dyDescent="0.25">
      <c r="C186" s="25"/>
    </row>
  </sheetData>
  <sheetProtection algorithmName="SHA-512" hashValue="xI8PehS3C3f6DFpfYCrGZLgXMXwYk7YrNB6mUiYIWUEyNeUKlSPHz+dvr/9zfdorFxC08tuhterBwtM0SrP+qg==" saltValue="K8t9wlr/e6NGcaKtkPfTUg==" spinCount="100000" sheet="1" objects="1" scenarios="1"/>
  <mergeCells count="4">
    <mergeCell ref="A1:E1"/>
    <mergeCell ref="A3:E3"/>
    <mergeCell ref="H74:H122"/>
    <mergeCell ref="H124:H128"/>
  </mergeCells>
  <pageMargins left="0.7" right="0.29375000000000001" top="0.75" bottom="0.75" header="0.3" footer="0.3"/>
  <pageSetup paperSize="9" scale="58" orientation="portrait" r:id="rId1"/>
  <rowBreaks count="2" manualBreakCount="2">
    <brk id="145" max="4" man="1"/>
    <brk id="183" max="4" man="1"/>
  </rowBreaks>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topLeftCell="A21" zoomScale="98" zoomScaleNormal="98" workbookViewId="0">
      <selection activeCell="F5" sqref="F5:F39"/>
    </sheetView>
  </sheetViews>
  <sheetFormatPr defaultColWidth="9.109375" defaultRowHeight="13.8" x14ac:dyDescent="0.25"/>
  <cols>
    <col min="1" max="1" width="31.5546875" style="43" bestFit="1" customWidth="1"/>
    <col min="2" max="2" width="8.44140625" style="43" bestFit="1" customWidth="1"/>
    <col min="3" max="3" width="86.44140625" style="46" customWidth="1"/>
    <col min="4" max="4" width="9.109375" style="44"/>
    <col min="5" max="5" width="16.44140625" style="57" customWidth="1"/>
    <col min="6" max="6" width="21.5546875" style="45" customWidth="1"/>
    <col min="7" max="7" width="14.5546875" style="44"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10" ht="40.35" customHeight="1" x14ac:dyDescent="0.25">
      <c r="A1" s="347" t="s">
        <v>539</v>
      </c>
      <c r="B1" s="348"/>
      <c r="C1" s="348"/>
      <c r="D1" s="348"/>
      <c r="E1" s="349"/>
      <c r="F1" s="1"/>
      <c r="G1" s="1"/>
    </row>
    <row r="2" spans="1:10" ht="21.75" customHeight="1" thickBot="1" x14ac:dyDescent="0.3">
      <c r="A2" s="50"/>
      <c r="B2" s="5"/>
      <c r="C2" s="5"/>
      <c r="D2" s="5"/>
      <c r="E2" s="67"/>
      <c r="F2" s="4"/>
      <c r="G2" s="4"/>
    </row>
    <row r="3" spans="1:10" ht="21.75" customHeight="1" x14ac:dyDescent="0.25">
      <c r="A3" s="345" t="s">
        <v>581</v>
      </c>
      <c r="B3" s="346"/>
      <c r="C3" s="346"/>
      <c r="D3" s="346"/>
      <c r="E3" s="350"/>
      <c r="F3" s="6"/>
      <c r="G3" s="7"/>
    </row>
    <row r="4" spans="1:10" ht="28.2" thickBot="1" x14ac:dyDescent="0.3">
      <c r="A4" s="113" t="s">
        <v>55</v>
      </c>
      <c r="B4" s="114" t="s">
        <v>56</v>
      </c>
      <c r="C4" s="115" t="s">
        <v>57</v>
      </c>
      <c r="D4" s="116" t="s">
        <v>58</v>
      </c>
      <c r="E4" s="119" t="s">
        <v>59</v>
      </c>
      <c r="F4" s="49" t="s">
        <v>60</v>
      </c>
      <c r="G4" s="13" t="s">
        <v>61</v>
      </c>
      <c r="H4" s="91"/>
      <c r="I4" s="44"/>
      <c r="J4" s="44"/>
    </row>
    <row r="5" spans="1:10" x14ac:dyDescent="0.25">
      <c r="A5" s="14" t="s">
        <v>355</v>
      </c>
      <c r="B5" s="154" t="s">
        <v>5</v>
      </c>
      <c r="C5" s="125" t="s">
        <v>356</v>
      </c>
      <c r="D5" s="219" t="s">
        <v>86</v>
      </c>
      <c r="E5" s="220">
        <v>4261</v>
      </c>
      <c r="F5" s="106">
        <v>5.85</v>
      </c>
      <c r="G5" s="185">
        <f t="shared" ref="G5:G36" si="0">ROUND((E5*F5),2)</f>
        <v>24926.85</v>
      </c>
      <c r="H5" s="91"/>
      <c r="I5" s="44"/>
      <c r="J5" s="44"/>
    </row>
    <row r="6" spans="1:10" x14ac:dyDescent="0.25">
      <c r="A6" s="16" t="s">
        <v>355</v>
      </c>
      <c r="B6" s="157" t="s">
        <v>9</v>
      </c>
      <c r="C6" s="129" t="s">
        <v>357</v>
      </c>
      <c r="D6" s="160" t="s">
        <v>86</v>
      </c>
      <c r="E6" s="221">
        <v>3395</v>
      </c>
      <c r="F6" s="107">
        <v>4.3499999999999996</v>
      </c>
      <c r="G6" s="186">
        <f t="shared" si="0"/>
        <v>14768.25</v>
      </c>
      <c r="H6" s="91"/>
      <c r="I6" s="44"/>
      <c r="J6" s="44"/>
    </row>
    <row r="7" spans="1:10" x14ac:dyDescent="0.25">
      <c r="A7" s="16" t="s">
        <v>355</v>
      </c>
      <c r="B7" s="157" t="s">
        <v>11</v>
      </c>
      <c r="C7" s="129" t="s">
        <v>358</v>
      </c>
      <c r="D7" s="160" t="s">
        <v>86</v>
      </c>
      <c r="E7" s="221">
        <v>3395</v>
      </c>
      <c r="F7" s="107">
        <v>1.27</v>
      </c>
      <c r="G7" s="186">
        <f t="shared" si="0"/>
        <v>4311.6499999999996</v>
      </c>
      <c r="H7" s="91"/>
      <c r="I7" s="44"/>
      <c r="J7" s="44"/>
    </row>
    <row r="8" spans="1:10" x14ac:dyDescent="0.25">
      <c r="A8" s="16" t="s">
        <v>355</v>
      </c>
      <c r="B8" s="157" t="s">
        <v>15</v>
      </c>
      <c r="C8" s="129" t="s">
        <v>359</v>
      </c>
      <c r="D8" s="160" t="s">
        <v>86</v>
      </c>
      <c r="E8" s="221">
        <v>161</v>
      </c>
      <c r="F8" s="107">
        <v>7.39</v>
      </c>
      <c r="G8" s="186">
        <f t="shared" si="0"/>
        <v>1189.79</v>
      </c>
      <c r="H8" s="91"/>
      <c r="I8" s="44"/>
      <c r="J8" s="44"/>
    </row>
    <row r="9" spans="1:10" x14ac:dyDescent="0.25">
      <c r="A9" s="16" t="s">
        <v>355</v>
      </c>
      <c r="B9" s="157" t="s">
        <v>19</v>
      </c>
      <c r="C9" s="129" t="s">
        <v>582</v>
      </c>
      <c r="D9" s="160" t="s">
        <v>81</v>
      </c>
      <c r="E9" s="221">
        <v>199</v>
      </c>
      <c r="F9" s="107">
        <v>136.91</v>
      </c>
      <c r="G9" s="186">
        <f t="shared" si="0"/>
        <v>27245.09</v>
      </c>
      <c r="H9" s="91"/>
      <c r="I9" s="44"/>
      <c r="J9" s="44"/>
    </row>
    <row r="10" spans="1:10" ht="27.6" x14ac:dyDescent="0.25">
      <c r="A10" s="16" t="s">
        <v>355</v>
      </c>
      <c r="B10" s="157" t="s">
        <v>23</v>
      </c>
      <c r="C10" s="129" t="s">
        <v>537</v>
      </c>
      <c r="D10" s="160" t="s">
        <v>99</v>
      </c>
      <c r="E10" s="221">
        <v>93.962000000000003</v>
      </c>
      <c r="F10" s="107">
        <v>533.03</v>
      </c>
      <c r="G10" s="186">
        <f t="shared" si="0"/>
        <v>50084.56</v>
      </c>
      <c r="H10" s="91"/>
      <c r="I10" s="44"/>
      <c r="J10" s="44"/>
    </row>
    <row r="11" spans="1:10" x14ac:dyDescent="0.25">
      <c r="A11" s="16" t="s">
        <v>355</v>
      </c>
      <c r="B11" s="157" t="s">
        <v>27</v>
      </c>
      <c r="C11" s="129" t="s">
        <v>362</v>
      </c>
      <c r="D11" s="160" t="s">
        <v>99</v>
      </c>
      <c r="E11" s="221">
        <v>36</v>
      </c>
      <c r="F11" s="107">
        <v>2402.89</v>
      </c>
      <c r="G11" s="186">
        <f t="shared" si="0"/>
        <v>86504.04</v>
      </c>
      <c r="H11" s="91"/>
      <c r="I11" s="44"/>
      <c r="J11" s="44"/>
    </row>
    <row r="12" spans="1:10" ht="27.6" x14ac:dyDescent="0.25">
      <c r="A12" s="16" t="s">
        <v>355</v>
      </c>
      <c r="B12" s="157" t="s">
        <v>29</v>
      </c>
      <c r="C12" s="129" t="s">
        <v>363</v>
      </c>
      <c r="D12" s="160" t="s">
        <v>86</v>
      </c>
      <c r="E12" s="227">
        <v>18.100000000000001</v>
      </c>
      <c r="F12" s="107">
        <v>746.39</v>
      </c>
      <c r="G12" s="186">
        <f t="shared" si="0"/>
        <v>13509.66</v>
      </c>
      <c r="H12" s="187"/>
      <c r="I12" s="44"/>
      <c r="J12" s="44"/>
    </row>
    <row r="13" spans="1:10" ht="27.6" x14ac:dyDescent="0.25">
      <c r="A13" s="16" t="s">
        <v>355</v>
      </c>
      <c r="B13" s="157" t="s">
        <v>77</v>
      </c>
      <c r="C13" s="129" t="s">
        <v>365</v>
      </c>
      <c r="D13" s="160" t="s">
        <v>74</v>
      </c>
      <c r="E13" s="221">
        <v>84</v>
      </c>
      <c r="F13" s="107">
        <v>11.08</v>
      </c>
      <c r="G13" s="186">
        <f t="shared" si="0"/>
        <v>930.72</v>
      </c>
      <c r="H13" s="188"/>
      <c r="I13" s="189"/>
      <c r="J13" s="44"/>
    </row>
    <row r="14" spans="1:10" ht="27.6" x14ac:dyDescent="0.25">
      <c r="A14" s="16" t="s">
        <v>355</v>
      </c>
      <c r="B14" s="157" t="s">
        <v>79</v>
      </c>
      <c r="C14" s="129" t="s">
        <v>366</v>
      </c>
      <c r="D14" s="160" t="s">
        <v>74</v>
      </c>
      <c r="E14" s="221">
        <v>933</v>
      </c>
      <c r="F14" s="107">
        <v>0.62</v>
      </c>
      <c r="G14" s="186">
        <f t="shared" si="0"/>
        <v>578.46</v>
      </c>
      <c r="H14" s="188"/>
      <c r="I14" s="189"/>
      <c r="J14" s="44"/>
    </row>
    <row r="15" spans="1:10" s="20" customFormat="1" ht="30" customHeight="1" x14ac:dyDescent="0.25">
      <c r="A15" s="16" t="s">
        <v>355</v>
      </c>
      <c r="B15" s="157" t="s">
        <v>82</v>
      </c>
      <c r="C15" s="132" t="s">
        <v>367</v>
      </c>
      <c r="D15" s="160" t="s">
        <v>74</v>
      </c>
      <c r="E15" s="221">
        <v>62</v>
      </c>
      <c r="F15" s="107">
        <v>0.62</v>
      </c>
      <c r="G15" s="186">
        <f t="shared" si="0"/>
        <v>38.44</v>
      </c>
      <c r="H15" s="188"/>
      <c r="I15" s="190"/>
      <c r="J15" s="100"/>
    </row>
    <row r="16" spans="1:10" x14ac:dyDescent="0.25">
      <c r="A16" s="16" t="s">
        <v>355</v>
      </c>
      <c r="B16" s="157" t="s">
        <v>84</v>
      </c>
      <c r="C16" s="132" t="s">
        <v>368</v>
      </c>
      <c r="D16" s="160" t="s">
        <v>74</v>
      </c>
      <c r="E16" s="221">
        <v>63</v>
      </c>
      <c r="F16" s="107">
        <v>0.69</v>
      </c>
      <c r="G16" s="186">
        <f t="shared" si="0"/>
        <v>43.47</v>
      </c>
      <c r="H16" s="188"/>
      <c r="I16" s="189"/>
      <c r="J16" s="44"/>
    </row>
    <row r="17" spans="1:10" x14ac:dyDescent="0.25">
      <c r="A17" s="16" t="s">
        <v>355</v>
      </c>
      <c r="B17" s="157" t="s">
        <v>87</v>
      </c>
      <c r="C17" s="133" t="s">
        <v>369</v>
      </c>
      <c r="D17" s="160" t="s">
        <v>74</v>
      </c>
      <c r="E17" s="221">
        <v>25.6</v>
      </c>
      <c r="F17" s="107">
        <v>5.05</v>
      </c>
      <c r="G17" s="186">
        <f t="shared" si="0"/>
        <v>129.28</v>
      </c>
      <c r="H17" s="188"/>
      <c r="I17" s="189"/>
      <c r="J17" s="44"/>
    </row>
    <row r="18" spans="1:10" x14ac:dyDescent="0.25">
      <c r="A18" s="16" t="s">
        <v>355</v>
      </c>
      <c r="B18" s="157" t="s">
        <v>89</v>
      </c>
      <c r="C18" s="132" t="s">
        <v>370</v>
      </c>
      <c r="D18" s="160" t="s">
        <v>86</v>
      </c>
      <c r="E18" s="228">
        <v>80.2</v>
      </c>
      <c r="F18" s="107">
        <v>19.95</v>
      </c>
      <c r="G18" s="186">
        <f t="shared" si="0"/>
        <v>1599.99</v>
      </c>
      <c r="H18" s="188"/>
      <c r="I18" s="189"/>
      <c r="J18" s="61"/>
    </row>
    <row r="19" spans="1:10" x14ac:dyDescent="0.25">
      <c r="A19" s="16" t="s">
        <v>355</v>
      </c>
      <c r="B19" s="157" t="s">
        <v>91</v>
      </c>
      <c r="C19" s="132" t="s">
        <v>371</v>
      </c>
      <c r="D19" s="160" t="s">
        <v>86</v>
      </c>
      <c r="E19" s="221">
        <v>30</v>
      </c>
      <c r="F19" s="107">
        <v>64.88</v>
      </c>
      <c r="G19" s="186">
        <f t="shared" si="0"/>
        <v>1946.4</v>
      </c>
      <c r="H19" s="188"/>
      <c r="I19" s="189"/>
      <c r="J19" s="44"/>
    </row>
    <row r="20" spans="1:10" x14ac:dyDescent="0.25">
      <c r="A20" s="16" t="s">
        <v>355</v>
      </c>
      <c r="B20" s="157" t="s">
        <v>93</v>
      </c>
      <c r="C20" s="132" t="s">
        <v>372</v>
      </c>
      <c r="D20" s="160" t="s">
        <v>86</v>
      </c>
      <c r="E20" s="228">
        <v>27.6</v>
      </c>
      <c r="F20" s="107">
        <v>18.61</v>
      </c>
      <c r="G20" s="186">
        <f t="shared" si="0"/>
        <v>513.64</v>
      </c>
      <c r="H20" s="188"/>
      <c r="I20" s="189"/>
      <c r="J20" s="44"/>
    </row>
    <row r="21" spans="1:10" x14ac:dyDescent="0.25">
      <c r="A21" s="16" t="s">
        <v>355</v>
      </c>
      <c r="B21" s="157" t="s">
        <v>95</v>
      </c>
      <c r="C21" s="132" t="s">
        <v>373</v>
      </c>
      <c r="D21" s="160" t="s">
        <v>86</v>
      </c>
      <c r="E21" s="228">
        <v>0.4</v>
      </c>
      <c r="F21" s="107">
        <v>733.7</v>
      </c>
      <c r="G21" s="186">
        <f t="shared" si="0"/>
        <v>293.48</v>
      </c>
      <c r="H21" s="188"/>
      <c r="I21" s="189"/>
      <c r="J21" s="44"/>
    </row>
    <row r="22" spans="1:10" ht="27.6" x14ac:dyDescent="0.25">
      <c r="A22" s="16" t="s">
        <v>355</v>
      </c>
      <c r="B22" s="157" t="s">
        <v>97</v>
      </c>
      <c r="C22" s="132" t="s">
        <v>374</v>
      </c>
      <c r="D22" s="160" t="s">
        <v>86</v>
      </c>
      <c r="E22" s="221">
        <v>352</v>
      </c>
      <c r="F22" s="107">
        <v>17.079999999999998</v>
      </c>
      <c r="G22" s="186">
        <f t="shared" si="0"/>
        <v>6012.16</v>
      </c>
      <c r="H22" s="188"/>
      <c r="I22" s="189"/>
      <c r="J22" s="44"/>
    </row>
    <row r="23" spans="1:10" x14ac:dyDescent="0.25">
      <c r="A23" s="16" t="s">
        <v>355</v>
      </c>
      <c r="B23" s="157" t="s">
        <v>100</v>
      </c>
      <c r="C23" s="129" t="s">
        <v>375</v>
      </c>
      <c r="D23" s="160" t="s">
        <v>86</v>
      </c>
      <c r="E23" s="221">
        <v>39</v>
      </c>
      <c r="F23" s="107">
        <v>64.88</v>
      </c>
      <c r="G23" s="186">
        <f t="shared" si="0"/>
        <v>2530.3200000000002</v>
      </c>
      <c r="H23" s="188"/>
      <c r="I23" s="189"/>
      <c r="J23" s="44"/>
    </row>
    <row r="24" spans="1:10" ht="16.5" customHeight="1" x14ac:dyDescent="0.25">
      <c r="A24" s="16" t="s">
        <v>355</v>
      </c>
      <c r="B24" s="157" t="s">
        <v>102</v>
      </c>
      <c r="C24" s="129" t="s">
        <v>376</v>
      </c>
      <c r="D24" s="160" t="s">
        <v>86</v>
      </c>
      <c r="E24" s="228">
        <v>2.4</v>
      </c>
      <c r="F24" s="107">
        <v>64.88</v>
      </c>
      <c r="G24" s="186">
        <f t="shared" si="0"/>
        <v>155.71</v>
      </c>
      <c r="H24" s="188"/>
      <c r="I24" s="189"/>
      <c r="J24" s="44"/>
    </row>
    <row r="25" spans="1:10" x14ac:dyDescent="0.25">
      <c r="A25" s="16" t="s">
        <v>355</v>
      </c>
      <c r="B25" s="157" t="s">
        <v>104</v>
      </c>
      <c r="C25" s="129" t="s">
        <v>377</v>
      </c>
      <c r="D25" s="160" t="s">
        <v>99</v>
      </c>
      <c r="E25" s="221">
        <v>801</v>
      </c>
      <c r="F25" s="107">
        <v>3.59</v>
      </c>
      <c r="G25" s="186">
        <f t="shared" si="0"/>
        <v>2875.59</v>
      </c>
      <c r="H25" s="188"/>
      <c r="I25" s="189"/>
      <c r="J25" s="44"/>
    </row>
    <row r="26" spans="1:10" x14ac:dyDescent="0.25">
      <c r="A26" s="16" t="s">
        <v>355</v>
      </c>
      <c r="B26" s="157" t="s">
        <v>106</v>
      </c>
      <c r="C26" s="129" t="s">
        <v>378</v>
      </c>
      <c r="D26" s="160" t="s">
        <v>364</v>
      </c>
      <c r="E26" s="221">
        <v>1071</v>
      </c>
      <c r="F26" s="107">
        <v>1.63</v>
      </c>
      <c r="G26" s="186">
        <f t="shared" si="0"/>
        <v>1745.73</v>
      </c>
      <c r="H26" s="188"/>
      <c r="I26" s="189"/>
      <c r="J26" s="44"/>
    </row>
    <row r="27" spans="1:10" x14ac:dyDescent="0.25">
      <c r="A27" s="16" t="s">
        <v>355</v>
      </c>
      <c r="B27" s="157" t="s">
        <v>108</v>
      </c>
      <c r="C27" s="129" t="s">
        <v>379</v>
      </c>
      <c r="D27" s="160" t="s">
        <v>86</v>
      </c>
      <c r="E27" s="221">
        <v>6</v>
      </c>
      <c r="F27" s="107">
        <v>297.04000000000002</v>
      </c>
      <c r="G27" s="186">
        <f t="shared" si="0"/>
        <v>1782.24</v>
      </c>
      <c r="H27" s="44"/>
      <c r="I27" s="44"/>
      <c r="J27" s="44"/>
    </row>
    <row r="28" spans="1:10" x14ac:dyDescent="0.25">
      <c r="A28" s="16" t="s">
        <v>355</v>
      </c>
      <c r="B28" s="157" t="s">
        <v>110</v>
      </c>
      <c r="C28" s="129" t="s">
        <v>380</v>
      </c>
      <c r="D28" s="160" t="s">
        <v>86</v>
      </c>
      <c r="E28" s="228">
        <v>30.4</v>
      </c>
      <c r="F28" s="107">
        <v>297.04000000000002</v>
      </c>
      <c r="G28" s="186">
        <f t="shared" si="0"/>
        <v>9030.02</v>
      </c>
      <c r="H28" s="188"/>
      <c r="I28" s="189"/>
      <c r="J28" s="44"/>
    </row>
    <row r="29" spans="1:10" x14ac:dyDescent="0.25">
      <c r="A29" s="16" t="s">
        <v>355</v>
      </c>
      <c r="B29" s="157" t="s">
        <v>112</v>
      </c>
      <c r="C29" s="129" t="s">
        <v>381</v>
      </c>
      <c r="D29" s="160" t="s">
        <v>86</v>
      </c>
      <c r="E29" s="228">
        <v>3.1</v>
      </c>
      <c r="F29" s="107">
        <v>297.04000000000002</v>
      </c>
      <c r="G29" s="186">
        <f t="shared" si="0"/>
        <v>920.82</v>
      </c>
      <c r="H29" s="188"/>
      <c r="I29" s="189"/>
      <c r="J29" s="44"/>
    </row>
    <row r="30" spans="1:10" x14ac:dyDescent="0.25">
      <c r="A30" s="16" t="s">
        <v>355</v>
      </c>
      <c r="B30" s="157" t="s">
        <v>114</v>
      </c>
      <c r="C30" s="129" t="s">
        <v>382</v>
      </c>
      <c r="D30" s="160" t="s">
        <v>86</v>
      </c>
      <c r="E30" s="228">
        <v>1.6</v>
      </c>
      <c r="F30" s="107">
        <v>297.05</v>
      </c>
      <c r="G30" s="186">
        <f t="shared" si="0"/>
        <v>475.28</v>
      </c>
      <c r="H30" s="188"/>
      <c r="I30" s="189"/>
      <c r="J30" s="44"/>
    </row>
    <row r="31" spans="1:10" x14ac:dyDescent="0.25">
      <c r="A31" s="16" t="s">
        <v>355</v>
      </c>
      <c r="B31" s="157" t="s">
        <v>116</v>
      </c>
      <c r="C31" s="129" t="s">
        <v>383</v>
      </c>
      <c r="D31" s="160" t="s">
        <v>86</v>
      </c>
      <c r="E31" s="221">
        <v>62</v>
      </c>
      <c r="F31" s="107">
        <v>262.72000000000003</v>
      </c>
      <c r="G31" s="186">
        <f t="shared" si="0"/>
        <v>16288.64</v>
      </c>
      <c r="H31" s="188"/>
      <c r="I31" s="189"/>
      <c r="J31" s="44"/>
    </row>
    <row r="32" spans="1:10" x14ac:dyDescent="0.25">
      <c r="A32" s="16" t="s">
        <v>355</v>
      </c>
      <c r="B32" s="157" t="s">
        <v>118</v>
      </c>
      <c r="C32" s="129" t="s">
        <v>583</v>
      </c>
      <c r="D32" s="160" t="s">
        <v>364</v>
      </c>
      <c r="E32" s="221">
        <v>29</v>
      </c>
      <c r="F32" s="107">
        <v>1.63</v>
      </c>
      <c r="G32" s="186">
        <f t="shared" si="0"/>
        <v>47.27</v>
      </c>
      <c r="H32" s="188"/>
      <c r="I32" s="189"/>
      <c r="J32" s="44"/>
    </row>
    <row r="33" spans="1:15" x14ac:dyDescent="0.25">
      <c r="A33" s="16" t="s">
        <v>355</v>
      </c>
      <c r="B33" s="157" t="s">
        <v>120</v>
      </c>
      <c r="C33" s="129" t="s">
        <v>584</v>
      </c>
      <c r="D33" s="160" t="s">
        <v>86</v>
      </c>
      <c r="E33" s="228">
        <v>10.199999999999999</v>
      </c>
      <c r="F33" s="107">
        <v>262.72000000000003</v>
      </c>
      <c r="G33" s="186">
        <f t="shared" si="0"/>
        <v>2679.74</v>
      </c>
      <c r="H33" s="188"/>
      <c r="I33" s="189"/>
      <c r="J33" s="44"/>
    </row>
    <row r="34" spans="1:15" x14ac:dyDescent="0.25">
      <c r="A34" s="16" t="s">
        <v>355</v>
      </c>
      <c r="B34" s="157" t="s">
        <v>122</v>
      </c>
      <c r="C34" s="129" t="s">
        <v>384</v>
      </c>
      <c r="D34" s="160" t="s">
        <v>86</v>
      </c>
      <c r="E34" s="228">
        <v>6.4</v>
      </c>
      <c r="F34" s="107">
        <v>64.88</v>
      </c>
      <c r="G34" s="186">
        <f t="shared" si="0"/>
        <v>415.23</v>
      </c>
      <c r="H34" s="188"/>
      <c r="I34" s="189"/>
      <c r="J34" s="44"/>
    </row>
    <row r="35" spans="1:15" ht="14.4" thickBot="1" x14ac:dyDescent="0.3">
      <c r="A35" s="16" t="s">
        <v>355</v>
      </c>
      <c r="B35" s="157" t="s">
        <v>124</v>
      </c>
      <c r="C35" s="129" t="s">
        <v>385</v>
      </c>
      <c r="D35" s="160" t="s">
        <v>99</v>
      </c>
      <c r="E35" s="221">
        <v>94</v>
      </c>
      <c r="F35" s="107">
        <v>250.4</v>
      </c>
      <c r="G35" s="186">
        <f t="shared" si="0"/>
        <v>23537.599999999999</v>
      </c>
      <c r="H35" s="91"/>
      <c r="I35" s="44"/>
      <c r="J35" s="44"/>
    </row>
    <row r="36" spans="1:15" ht="28.2" thickBot="1" x14ac:dyDescent="0.3">
      <c r="A36" s="104" t="s">
        <v>355</v>
      </c>
      <c r="B36" s="222" t="s">
        <v>126</v>
      </c>
      <c r="C36" s="223" t="s">
        <v>936</v>
      </c>
      <c r="D36" s="224" t="s">
        <v>99</v>
      </c>
      <c r="E36" s="225">
        <v>94</v>
      </c>
      <c r="F36" s="118">
        <v>37.07</v>
      </c>
      <c r="G36" s="226">
        <f t="shared" si="0"/>
        <v>3484.58</v>
      </c>
      <c r="H36" s="192" t="s">
        <v>130</v>
      </c>
      <c r="I36" s="193">
        <f>ROUND(SUM(G5:G36),2)</f>
        <v>300594.7</v>
      </c>
      <c r="J36" s="44"/>
    </row>
    <row r="37" spans="1:15" x14ac:dyDescent="0.25">
      <c r="A37" s="209" t="s">
        <v>386</v>
      </c>
      <c r="B37" s="210" t="s">
        <v>33</v>
      </c>
      <c r="C37" s="343" t="s">
        <v>387</v>
      </c>
      <c r="D37" s="211" t="s">
        <v>99</v>
      </c>
      <c r="E37" s="229">
        <v>169.98599999999999</v>
      </c>
      <c r="F37" s="15">
        <v>1290.28</v>
      </c>
      <c r="G37" s="185">
        <f>ROUND((E37*F37),2)</f>
        <v>219329.54</v>
      </c>
      <c r="H37" s="91"/>
      <c r="I37" s="44"/>
      <c r="J37" s="44"/>
    </row>
    <row r="38" spans="1:15" ht="14.4" thickBot="1" x14ac:dyDescent="0.3">
      <c r="A38" s="209" t="s">
        <v>386</v>
      </c>
      <c r="B38" s="128" t="s">
        <v>134</v>
      </c>
      <c r="C38" s="344"/>
      <c r="D38" s="130" t="s">
        <v>74</v>
      </c>
      <c r="E38" s="230">
        <v>254</v>
      </c>
      <c r="F38" s="17">
        <v>0</v>
      </c>
      <c r="G38" s="186">
        <f>ROUND((E38*F38),2)</f>
        <v>0</v>
      </c>
      <c r="H38" s="91"/>
      <c r="I38" s="44"/>
      <c r="J38" s="44"/>
    </row>
    <row r="39" spans="1:15" ht="44.25" customHeight="1" thickBot="1" x14ac:dyDescent="0.3">
      <c r="A39" s="168" t="s">
        <v>386</v>
      </c>
      <c r="B39" s="136" t="s">
        <v>136</v>
      </c>
      <c r="C39" s="213" t="s">
        <v>388</v>
      </c>
      <c r="D39" s="137" t="s">
        <v>389</v>
      </c>
      <c r="E39" s="231">
        <v>4</v>
      </c>
      <c r="F39" s="23">
        <v>1884.8</v>
      </c>
      <c r="G39" s="191">
        <f>ROUND((E39*F39),2)</f>
        <v>7539.2</v>
      </c>
      <c r="H39" s="192" t="s">
        <v>178</v>
      </c>
      <c r="I39" s="193">
        <f>ROUND(SUM(G37:G39),2)</f>
        <v>226868.74</v>
      </c>
      <c r="J39" s="44"/>
    </row>
    <row r="40" spans="1:15" ht="42" thickBot="1" x14ac:dyDescent="0.3">
      <c r="A40" s="40"/>
      <c r="B40" s="40"/>
      <c r="C40" s="40"/>
      <c r="D40" s="41"/>
      <c r="E40" s="56"/>
      <c r="F40" s="42" t="s">
        <v>585</v>
      </c>
      <c r="G40" s="200">
        <f>SUM(G5:G39)</f>
        <v>527463.43999999994</v>
      </c>
      <c r="H40" s="91"/>
      <c r="I40" s="44"/>
      <c r="J40" s="44"/>
    </row>
    <row r="41" spans="1:15" s="44" customFormat="1" x14ac:dyDescent="0.25">
      <c r="A41" s="43"/>
      <c r="B41" s="43"/>
      <c r="C41" s="43"/>
      <c r="E41" s="57"/>
      <c r="F41" s="45"/>
      <c r="H41" s="2"/>
      <c r="I41" s="3"/>
      <c r="J41" s="3"/>
      <c r="K41" s="3"/>
      <c r="L41" s="3"/>
      <c r="M41" s="3"/>
      <c r="N41" s="3"/>
      <c r="O41" s="3"/>
    </row>
    <row r="49" spans="8:9" x14ac:dyDescent="0.25">
      <c r="H49" s="18"/>
      <c r="I49" s="19"/>
    </row>
  </sheetData>
  <sheetProtection algorithmName="SHA-512" hashValue="1QdZcARLB35NqyZS0gXuIavFWDmsQzdzxDyjWM+l6Fz6QfPUCj8nlGJsndLvLsGydSeFHILmfFiZqs6fKZxIAg==" saltValue="Uzv2pV598jzZNMaSeWSD/w==" spinCount="100000" sheet="1" objects="1" scenarios="1"/>
  <mergeCells count="3">
    <mergeCell ref="A1:E1"/>
    <mergeCell ref="A3:E3"/>
    <mergeCell ref="C37:C38"/>
  </mergeCells>
  <phoneticPr fontId="24" type="noConversion"/>
  <pageMargins left="0.7" right="0.33823529411764708" top="0.75" bottom="0.75" header="0.3" footer="0.3"/>
  <pageSetup paperSize="9" scale="60" orientation="portrait" r:id="rId1"/>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3"/>
  <sheetViews>
    <sheetView topLeftCell="A100" zoomScale="95" zoomScaleNormal="95" workbookViewId="0">
      <selection activeCell="F5" sqref="F5:F110"/>
    </sheetView>
  </sheetViews>
  <sheetFormatPr defaultColWidth="9.109375" defaultRowHeight="13.8" x14ac:dyDescent="0.25"/>
  <cols>
    <col min="1" max="1" width="31.5546875" style="25" bestFit="1" customWidth="1"/>
    <col min="2" max="2" width="8.44140625" style="25" bestFit="1" customWidth="1"/>
    <col min="3" max="3" width="86.44140625" style="291" customWidth="1"/>
    <col min="4" max="4" width="9.109375" style="3"/>
    <col min="5" max="5" width="16.44140625" style="21" customWidth="1"/>
    <col min="6" max="6" width="21.5546875" style="45" customWidth="1"/>
    <col min="7" max="7" width="14.5546875" style="3" customWidth="1"/>
    <col min="8" max="8" width="21.5546875" style="2" customWidth="1"/>
    <col min="9" max="9" width="16.109375" style="3" customWidth="1"/>
    <col min="10" max="10" width="9.109375" style="3"/>
    <col min="11" max="11" width="11.44140625" style="3" bestFit="1" customWidth="1"/>
    <col min="12" max="14" width="9.109375" style="3"/>
    <col min="15" max="15" width="11.44140625" style="3" bestFit="1" customWidth="1"/>
    <col min="16" max="16384" width="9.109375" style="3"/>
  </cols>
  <sheetData>
    <row r="1" spans="1:9" ht="40.35" customHeight="1" x14ac:dyDescent="0.25">
      <c r="A1" s="333" t="s">
        <v>586</v>
      </c>
      <c r="B1" s="333"/>
      <c r="C1" s="333"/>
      <c r="D1" s="333"/>
      <c r="E1" s="333"/>
      <c r="F1" s="280"/>
      <c r="G1" s="280"/>
    </row>
    <row r="2" spans="1:9" ht="21.75" customHeight="1" thickBot="1" x14ac:dyDescent="0.3">
      <c r="A2" s="281"/>
      <c r="B2" s="281"/>
      <c r="C2" s="282"/>
      <c r="D2" s="281"/>
      <c r="E2" s="283"/>
      <c r="F2" s="281"/>
      <c r="G2" s="281"/>
    </row>
    <row r="3" spans="1:9" ht="21.75" customHeight="1" x14ac:dyDescent="0.25">
      <c r="A3" s="334" t="s">
        <v>587</v>
      </c>
      <c r="B3" s="335"/>
      <c r="C3" s="335"/>
      <c r="D3" s="335"/>
      <c r="E3" s="335"/>
      <c r="F3" s="284"/>
      <c r="G3" s="285"/>
    </row>
    <row r="4" spans="1:9" ht="28.2" thickBot="1" x14ac:dyDescent="0.3">
      <c r="A4" s="8" t="s">
        <v>55</v>
      </c>
      <c r="B4" s="9" t="s">
        <v>56</v>
      </c>
      <c r="C4" s="10" t="s">
        <v>57</v>
      </c>
      <c r="D4" s="11" t="s">
        <v>58</v>
      </c>
      <c r="E4" s="59" t="s">
        <v>59</v>
      </c>
      <c r="F4" s="286" t="s">
        <v>60</v>
      </c>
      <c r="G4" s="13" t="s">
        <v>61</v>
      </c>
      <c r="H4" s="91"/>
      <c r="I4" s="44"/>
    </row>
    <row r="5" spans="1:9" x14ac:dyDescent="0.25">
      <c r="A5" s="14" t="s">
        <v>62</v>
      </c>
      <c r="B5" s="124" t="s">
        <v>5</v>
      </c>
      <c r="C5" s="172" t="s">
        <v>63</v>
      </c>
      <c r="D5" s="126" t="s">
        <v>64</v>
      </c>
      <c r="E5" s="127">
        <v>0.44</v>
      </c>
      <c r="F5" s="15">
        <v>421.23</v>
      </c>
      <c r="G5" s="185">
        <f t="shared" ref="G5:G83" si="0">ROUND((E5*F5),2)</f>
        <v>185.34</v>
      </c>
      <c r="H5" s="91"/>
      <c r="I5" s="44"/>
    </row>
    <row r="6" spans="1:9" x14ac:dyDescent="0.25">
      <c r="A6" s="16" t="s">
        <v>62</v>
      </c>
      <c r="B6" s="128" t="s">
        <v>9</v>
      </c>
      <c r="C6" s="134" t="s">
        <v>65</v>
      </c>
      <c r="D6" s="130" t="s">
        <v>66</v>
      </c>
      <c r="E6" s="131">
        <v>13</v>
      </c>
      <c r="F6" s="17">
        <v>23.17</v>
      </c>
      <c r="G6" s="186">
        <f t="shared" si="0"/>
        <v>301.20999999999998</v>
      </c>
      <c r="H6" s="91"/>
      <c r="I6" s="44"/>
    </row>
    <row r="7" spans="1:9" x14ac:dyDescent="0.25">
      <c r="A7" s="16" t="s">
        <v>62</v>
      </c>
      <c r="B7" s="128" t="s">
        <v>11</v>
      </c>
      <c r="C7" s="134" t="s">
        <v>479</v>
      </c>
      <c r="D7" s="130" t="s">
        <v>66</v>
      </c>
      <c r="E7" s="131">
        <v>12</v>
      </c>
      <c r="F7" s="17">
        <v>166.07</v>
      </c>
      <c r="G7" s="186">
        <f t="shared" si="0"/>
        <v>1992.84</v>
      </c>
      <c r="H7" s="91"/>
      <c r="I7" s="44"/>
    </row>
    <row r="8" spans="1:9" x14ac:dyDescent="0.25">
      <c r="A8" s="16" t="s">
        <v>62</v>
      </c>
      <c r="B8" s="128" t="s">
        <v>15</v>
      </c>
      <c r="C8" s="134" t="s">
        <v>69</v>
      </c>
      <c r="D8" s="130" t="s">
        <v>66</v>
      </c>
      <c r="E8" s="131">
        <v>25</v>
      </c>
      <c r="F8" s="17">
        <v>24.57</v>
      </c>
      <c r="G8" s="186">
        <f t="shared" si="0"/>
        <v>614.25</v>
      </c>
      <c r="H8" s="91"/>
      <c r="I8" s="44"/>
    </row>
    <row r="9" spans="1:9" x14ac:dyDescent="0.25">
      <c r="A9" s="16" t="s">
        <v>62</v>
      </c>
      <c r="B9" s="128" t="s">
        <v>19</v>
      </c>
      <c r="C9" s="134" t="s">
        <v>70</v>
      </c>
      <c r="D9" s="130" t="s">
        <v>66</v>
      </c>
      <c r="E9" s="131">
        <v>25</v>
      </c>
      <c r="F9" s="17">
        <v>11.11</v>
      </c>
      <c r="G9" s="186">
        <f t="shared" si="0"/>
        <v>277.75</v>
      </c>
      <c r="H9" s="91"/>
      <c r="I9" s="44"/>
    </row>
    <row r="10" spans="1:9" x14ac:dyDescent="0.25">
      <c r="A10" s="16" t="s">
        <v>62</v>
      </c>
      <c r="B10" s="128" t="s">
        <v>23</v>
      </c>
      <c r="C10" s="134" t="s">
        <v>71</v>
      </c>
      <c r="D10" s="130" t="s">
        <v>72</v>
      </c>
      <c r="E10" s="131">
        <v>0.12</v>
      </c>
      <c r="F10" s="17">
        <v>16592.169999999998</v>
      </c>
      <c r="G10" s="186">
        <f t="shared" si="0"/>
        <v>1991.06</v>
      </c>
      <c r="H10" s="187"/>
      <c r="I10" s="44"/>
    </row>
    <row r="11" spans="1:9" ht="27.6" x14ac:dyDescent="0.25">
      <c r="A11" s="16" t="s">
        <v>62</v>
      </c>
      <c r="B11" s="128" t="s">
        <v>27</v>
      </c>
      <c r="C11" s="134" t="s">
        <v>73</v>
      </c>
      <c r="D11" s="130" t="s">
        <v>74</v>
      </c>
      <c r="E11" s="131">
        <v>2825</v>
      </c>
      <c r="F11" s="17">
        <v>1.66</v>
      </c>
      <c r="G11" s="186">
        <f t="shared" si="0"/>
        <v>4689.5</v>
      </c>
      <c r="H11" s="44"/>
      <c r="I11" s="44"/>
    </row>
    <row r="12" spans="1:9" ht="55.2" x14ac:dyDescent="0.25">
      <c r="A12" s="16" t="s">
        <v>62</v>
      </c>
      <c r="B12" s="128" t="s">
        <v>29</v>
      </c>
      <c r="C12" s="133" t="s">
        <v>75</v>
      </c>
      <c r="D12" s="130" t="s">
        <v>76</v>
      </c>
      <c r="E12" s="131">
        <v>1</v>
      </c>
      <c r="F12" s="17">
        <v>0</v>
      </c>
      <c r="G12" s="186">
        <f t="shared" si="0"/>
        <v>0</v>
      </c>
      <c r="H12" s="188"/>
      <c r="I12" s="189"/>
    </row>
    <row r="13" spans="1:9" x14ac:dyDescent="0.25">
      <c r="A13" s="16" t="s">
        <v>62</v>
      </c>
      <c r="B13" s="128" t="s">
        <v>31</v>
      </c>
      <c r="C13" s="133" t="s">
        <v>393</v>
      </c>
      <c r="D13" s="130" t="s">
        <v>74</v>
      </c>
      <c r="E13" s="131">
        <v>3290</v>
      </c>
      <c r="F13" s="17">
        <v>2.15</v>
      </c>
      <c r="G13" s="186">
        <f t="shared" si="0"/>
        <v>7073.5</v>
      </c>
      <c r="H13" s="188"/>
      <c r="I13" s="189"/>
    </row>
    <row r="14" spans="1:9" ht="27.6" x14ac:dyDescent="0.25">
      <c r="A14" s="16" t="s">
        <v>62</v>
      </c>
      <c r="B14" s="128" t="s">
        <v>77</v>
      </c>
      <c r="C14" s="133" t="s">
        <v>80</v>
      </c>
      <c r="D14" s="130" t="s">
        <v>81</v>
      </c>
      <c r="E14" s="131">
        <v>1579.2</v>
      </c>
      <c r="F14" s="17">
        <v>4.49</v>
      </c>
      <c r="G14" s="186">
        <f t="shared" si="0"/>
        <v>7090.61</v>
      </c>
      <c r="H14" s="188"/>
      <c r="I14" s="189"/>
    </row>
    <row r="15" spans="1:9" x14ac:dyDescent="0.25">
      <c r="A15" s="16" t="s">
        <v>62</v>
      </c>
      <c r="B15" s="128" t="s">
        <v>79</v>
      </c>
      <c r="C15" s="133" t="s">
        <v>588</v>
      </c>
      <c r="D15" s="130" t="s">
        <v>74</v>
      </c>
      <c r="E15" s="131">
        <v>3290</v>
      </c>
      <c r="F15" s="17">
        <v>2.5499999999999998</v>
      </c>
      <c r="G15" s="186">
        <f t="shared" si="0"/>
        <v>8389.5</v>
      </c>
      <c r="H15" s="188"/>
      <c r="I15" s="189"/>
    </row>
    <row r="16" spans="1:9" ht="16.8" x14ac:dyDescent="0.25">
      <c r="A16" s="16" t="s">
        <v>62</v>
      </c>
      <c r="B16" s="128" t="s">
        <v>82</v>
      </c>
      <c r="C16" s="133" t="s">
        <v>395</v>
      </c>
      <c r="D16" s="130" t="s">
        <v>86</v>
      </c>
      <c r="E16" s="131">
        <v>349</v>
      </c>
      <c r="F16" s="17">
        <v>-9.58</v>
      </c>
      <c r="G16" s="186">
        <f t="shared" si="0"/>
        <v>-3343.42</v>
      </c>
      <c r="H16" s="188"/>
      <c r="I16" s="189"/>
    </row>
    <row r="17" spans="1:9" ht="27.6" x14ac:dyDescent="0.25">
      <c r="A17" s="16" t="s">
        <v>62</v>
      </c>
      <c r="B17" s="128" t="s">
        <v>84</v>
      </c>
      <c r="C17" s="133" t="s">
        <v>546</v>
      </c>
      <c r="D17" s="130" t="s">
        <v>86</v>
      </c>
      <c r="E17" s="131">
        <v>349</v>
      </c>
      <c r="F17" s="17">
        <v>2.4300000000000002</v>
      </c>
      <c r="G17" s="186">
        <f t="shared" si="0"/>
        <v>848.07</v>
      </c>
      <c r="H17" s="188"/>
      <c r="I17" s="189"/>
    </row>
    <row r="18" spans="1:9" x14ac:dyDescent="0.25">
      <c r="A18" s="16" t="s">
        <v>62</v>
      </c>
      <c r="B18" s="128" t="s">
        <v>87</v>
      </c>
      <c r="C18" s="133" t="s">
        <v>589</v>
      </c>
      <c r="D18" s="130" t="s">
        <v>74</v>
      </c>
      <c r="E18" s="131">
        <v>3554</v>
      </c>
      <c r="F18" s="17">
        <v>0.64</v>
      </c>
      <c r="G18" s="186">
        <f t="shared" si="0"/>
        <v>2274.56</v>
      </c>
      <c r="H18" s="188"/>
      <c r="I18" s="189"/>
    </row>
    <row r="19" spans="1:9" x14ac:dyDescent="0.25">
      <c r="A19" s="16" t="s">
        <v>62</v>
      </c>
      <c r="B19" s="128" t="s">
        <v>89</v>
      </c>
      <c r="C19" s="133" t="s">
        <v>590</v>
      </c>
      <c r="D19" s="130" t="s">
        <v>74</v>
      </c>
      <c r="E19" s="131">
        <v>4133</v>
      </c>
      <c r="F19" s="17">
        <v>2.2000000000000002</v>
      </c>
      <c r="G19" s="186">
        <f t="shared" si="0"/>
        <v>9092.6</v>
      </c>
      <c r="H19" s="188"/>
      <c r="I19" s="189"/>
    </row>
    <row r="20" spans="1:9" x14ac:dyDescent="0.25">
      <c r="A20" s="16" t="s">
        <v>62</v>
      </c>
      <c r="B20" s="128" t="s">
        <v>91</v>
      </c>
      <c r="C20" s="134" t="s">
        <v>551</v>
      </c>
      <c r="D20" s="317" t="s">
        <v>99</v>
      </c>
      <c r="E20" s="131">
        <v>34</v>
      </c>
      <c r="F20" s="17">
        <v>5.58</v>
      </c>
      <c r="G20" s="186">
        <f t="shared" si="0"/>
        <v>189.72</v>
      </c>
      <c r="H20" s="188"/>
      <c r="I20" s="189"/>
    </row>
    <row r="21" spans="1:9" x14ac:dyDescent="0.25">
      <c r="A21" s="16" t="s">
        <v>62</v>
      </c>
      <c r="B21" s="128" t="s">
        <v>93</v>
      </c>
      <c r="C21" s="134" t="s">
        <v>103</v>
      </c>
      <c r="D21" s="130" t="s">
        <v>66</v>
      </c>
      <c r="E21" s="131">
        <v>10</v>
      </c>
      <c r="F21" s="17">
        <v>24.61</v>
      </c>
      <c r="G21" s="186">
        <f t="shared" si="0"/>
        <v>246.1</v>
      </c>
      <c r="H21" s="188"/>
      <c r="I21" s="189"/>
    </row>
    <row r="22" spans="1:9" x14ac:dyDescent="0.25">
      <c r="A22" s="16" t="s">
        <v>62</v>
      </c>
      <c r="B22" s="128" t="s">
        <v>95</v>
      </c>
      <c r="C22" s="134" t="s">
        <v>401</v>
      </c>
      <c r="D22" s="130" t="s">
        <v>66</v>
      </c>
      <c r="E22" s="131">
        <v>13</v>
      </c>
      <c r="F22" s="17">
        <v>8.4700000000000006</v>
      </c>
      <c r="G22" s="186">
        <f t="shared" si="0"/>
        <v>110.11</v>
      </c>
      <c r="H22" s="188"/>
      <c r="I22" s="189"/>
    </row>
    <row r="23" spans="1:9" x14ac:dyDescent="0.25">
      <c r="A23" s="16" t="s">
        <v>62</v>
      </c>
      <c r="B23" s="128" t="s">
        <v>97</v>
      </c>
      <c r="C23" s="134" t="s">
        <v>487</v>
      </c>
      <c r="D23" s="130" t="s">
        <v>66</v>
      </c>
      <c r="E23" s="131">
        <v>6</v>
      </c>
      <c r="F23" s="17">
        <v>65.95</v>
      </c>
      <c r="G23" s="186">
        <f t="shared" si="0"/>
        <v>395.7</v>
      </c>
      <c r="H23" s="44"/>
      <c r="I23" s="44"/>
    </row>
    <row r="24" spans="1:9" x14ac:dyDescent="0.25">
      <c r="A24" s="16" t="s">
        <v>62</v>
      </c>
      <c r="B24" s="128" t="s">
        <v>100</v>
      </c>
      <c r="C24" s="134" t="s">
        <v>488</v>
      </c>
      <c r="D24" s="130" t="s">
        <v>66</v>
      </c>
      <c r="E24" s="131">
        <v>8</v>
      </c>
      <c r="F24" s="17">
        <v>11.47</v>
      </c>
      <c r="G24" s="186">
        <f t="shared" si="0"/>
        <v>91.76</v>
      </c>
      <c r="H24" s="188"/>
      <c r="I24" s="189"/>
    </row>
    <row r="25" spans="1:9" x14ac:dyDescent="0.25">
      <c r="A25" s="16" t="s">
        <v>62</v>
      </c>
      <c r="B25" s="128" t="s">
        <v>102</v>
      </c>
      <c r="C25" s="134" t="s">
        <v>591</v>
      </c>
      <c r="D25" s="130" t="s">
        <v>66</v>
      </c>
      <c r="E25" s="131">
        <v>2</v>
      </c>
      <c r="F25" s="17">
        <v>33.880000000000003</v>
      </c>
      <c r="G25" s="186">
        <f t="shared" si="0"/>
        <v>67.760000000000005</v>
      </c>
      <c r="H25" s="188"/>
      <c r="I25" s="189"/>
    </row>
    <row r="26" spans="1:9" x14ac:dyDescent="0.25">
      <c r="A26" s="16" t="s">
        <v>62</v>
      </c>
      <c r="B26" s="128" t="s">
        <v>104</v>
      </c>
      <c r="C26" s="134" t="s">
        <v>592</v>
      </c>
      <c r="D26" s="130" t="s">
        <v>66</v>
      </c>
      <c r="E26" s="131">
        <v>2</v>
      </c>
      <c r="F26" s="17">
        <v>26.16</v>
      </c>
      <c r="G26" s="186">
        <f t="shared" si="0"/>
        <v>52.32</v>
      </c>
      <c r="H26" s="188"/>
      <c r="I26" s="189"/>
    </row>
    <row r="27" spans="1:9" x14ac:dyDescent="0.25">
      <c r="A27" s="16" t="s">
        <v>62</v>
      </c>
      <c r="B27" s="128" t="s">
        <v>106</v>
      </c>
      <c r="C27" s="134" t="s">
        <v>121</v>
      </c>
      <c r="D27" s="130" t="s">
        <v>99</v>
      </c>
      <c r="E27" s="131">
        <v>242</v>
      </c>
      <c r="F27" s="17">
        <v>5.36</v>
      </c>
      <c r="G27" s="186">
        <f t="shared" si="0"/>
        <v>1297.1199999999999</v>
      </c>
      <c r="H27" s="188"/>
      <c r="I27" s="189"/>
    </row>
    <row r="28" spans="1:9" ht="14.4" thickBot="1" x14ac:dyDescent="0.3">
      <c r="A28" s="16" t="s">
        <v>62</v>
      </c>
      <c r="B28" s="128" t="s">
        <v>108</v>
      </c>
      <c r="C28" s="134" t="s">
        <v>489</v>
      </c>
      <c r="D28" s="130" t="s">
        <v>66</v>
      </c>
      <c r="E28" s="131">
        <v>80</v>
      </c>
      <c r="F28" s="22">
        <v>3.8</v>
      </c>
      <c r="G28" s="186">
        <f t="shared" si="0"/>
        <v>304</v>
      </c>
      <c r="H28" s="188"/>
      <c r="I28" s="189"/>
    </row>
    <row r="29" spans="1:9" ht="28.2" thickBot="1" x14ac:dyDescent="0.3">
      <c r="A29" s="135" t="s">
        <v>62</v>
      </c>
      <c r="B29" s="136" t="s">
        <v>110</v>
      </c>
      <c r="C29" s="215" t="s">
        <v>593</v>
      </c>
      <c r="D29" s="137" t="s">
        <v>81</v>
      </c>
      <c r="E29" s="138">
        <v>8</v>
      </c>
      <c r="F29" s="22">
        <v>202.48</v>
      </c>
      <c r="G29" s="186">
        <f t="shared" si="0"/>
        <v>1619.84</v>
      </c>
      <c r="H29" s="192" t="s">
        <v>130</v>
      </c>
      <c r="I29" s="193">
        <f>ROUND(SUM(G5:G29),2)</f>
        <v>45851.8</v>
      </c>
    </row>
    <row r="30" spans="1:9" s="25" customFormat="1" ht="16.8" x14ac:dyDescent="0.25">
      <c r="A30" s="14" t="s">
        <v>131</v>
      </c>
      <c r="B30" s="124" t="s">
        <v>33</v>
      </c>
      <c r="C30" s="139" t="s">
        <v>559</v>
      </c>
      <c r="D30" s="140" t="s">
        <v>133</v>
      </c>
      <c r="E30" s="127">
        <v>791</v>
      </c>
      <c r="F30" s="24">
        <v>6.84</v>
      </c>
      <c r="G30" s="185">
        <f t="shared" si="0"/>
        <v>5410.44</v>
      </c>
      <c r="H30" s="194"/>
      <c r="I30" s="43"/>
    </row>
    <row r="31" spans="1:9" s="25" customFormat="1" ht="16.8" x14ac:dyDescent="0.25">
      <c r="A31" s="16" t="s">
        <v>131</v>
      </c>
      <c r="B31" s="128" t="s">
        <v>134</v>
      </c>
      <c r="C31" s="141" t="s">
        <v>135</v>
      </c>
      <c r="D31" s="142" t="s">
        <v>133</v>
      </c>
      <c r="E31" s="131">
        <v>618</v>
      </c>
      <c r="F31" s="26">
        <v>4.3499999999999996</v>
      </c>
      <c r="G31" s="186">
        <f t="shared" si="0"/>
        <v>2688.3</v>
      </c>
      <c r="H31" s="194"/>
      <c r="I31" s="43"/>
    </row>
    <row r="32" spans="1:9" s="25" customFormat="1" ht="16.8" x14ac:dyDescent="0.25">
      <c r="A32" s="16" t="s">
        <v>131</v>
      </c>
      <c r="B32" s="128" t="s">
        <v>136</v>
      </c>
      <c r="C32" s="141" t="s">
        <v>137</v>
      </c>
      <c r="D32" s="142" t="s">
        <v>133</v>
      </c>
      <c r="E32" s="131">
        <v>173</v>
      </c>
      <c r="F32" s="26">
        <v>6.84</v>
      </c>
      <c r="G32" s="186">
        <f t="shared" si="0"/>
        <v>1183.32</v>
      </c>
      <c r="H32" s="194"/>
      <c r="I32" s="43"/>
    </row>
    <row r="33" spans="1:9" s="25" customFormat="1" ht="16.8" x14ac:dyDescent="0.25">
      <c r="A33" s="16" t="s">
        <v>131</v>
      </c>
      <c r="B33" s="128" t="s">
        <v>138</v>
      </c>
      <c r="C33" s="141" t="s">
        <v>139</v>
      </c>
      <c r="D33" s="142" t="s">
        <v>133</v>
      </c>
      <c r="E33" s="131">
        <v>968</v>
      </c>
      <c r="F33" s="26">
        <v>5.85</v>
      </c>
      <c r="G33" s="186">
        <f t="shared" si="0"/>
        <v>5662.8</v>
      </c>
      <c r="H33" s="194"/>
      <c r="I33" s="43"/>
    </row>
    <row r="34" spans="1:9" s="25" customFormat="1" ht="16.8" x14ac:dyDescent="0.25">
      <c r="A34" s="16" t="s">
        <v>131</v>
      </c>
      <c r="B34" s="128" t="s">
        <v>140</v>
      </c>
      <c r="C34" s="141" t="s">
        <v>173</v>
      </c>
      <c r="D34" s="142" t="s">
        <v>133</v>
      </c>
      <c r="E34" s="131">
        <v>20152</v>
      </c>
      <c r="F34" s="26">
        <v>4.33</v>
      </c>
      <c r="G34" s="186">
        <f t="shared" si="0"/>
        <v>87258.16</v>
      </c>
      <c r="H34" s="194"/>
      <c r="I34" s="43"/>
    </row>
    <row r="35" spans="1:9" s="25" customFormat="1" x14ac:dyDescent="0.25">
      <c r="A35" s="16" t="s">
        <v>131</v>
      </c>
      <c r="B35" s="128" t="s">
        <v>142</v>
      </c>
      <c r="C35" s="141" t="s">
        <v>147</v>
      </c>
      <c r="D35" s="130" t="s">
        <v>74</v>
      </c>
      <c r="E35" s="131">
        <v>10450</v>
      </c>
      <c r="F35" s="26">
        <v>0.38</v>
      </c>
      <c r="G35" s="186">
        <f t="shared" si="0"/>
        <v>3971</v>
      </c>
      <c r="H35" s="187"/>
      <c r="I35" s="43"/>
    </row>
    <row r="36" spans="1:9" s="25" customFormat="1" ht="18" customHeight="1" x14ac:dyDescent="0.25">
      <c r="A36" s="143" t="s">
        <v>131</v>
      </c>
      <c r="B36" s="128" t="s">
        <v>144</v>
      </c>
      <c r="C36" s="141" t="s">
        <v>149</v>
      </c>
      <c r="D36" s="144" t="s">
        <v>74</v>
      </c>
      <c r="E36" s="145">
        <v>550</v>
      </c>
      <c r="F36" s="27">
        <v>0.83</v>
      </c>
      <c r="G36" s="195">
        <f t="shared" si="0"/>
        <v>456.5</v>
      </c>
      <c r="H36" s="43"/>
      <c r="I36" s="43"/>
    </row>
    <row r="37" spans="1:9" s="25" customFormat="1" x14ac:dyDescent="0.25">
      <c r="A37" s="16" t="s">
        <v>131</v>
      </c>
      <c r="B37" s="128" t="s">
        <v>146</v>
      </c>
      <c r="C37" s="141" t="s">
        <v>151</v>
      </c>
      <c r="D37" s="130" t="s">
        <v>74</v>
      </c>
      <c r="E37" s="131">
        <v>7207</v>
      </c>
      <c r="F37" s="26">
        <v>0.84</v>
      </c>
      <c r="G37" s="186">
        <f t="shared" si="0"/>
        <v>6053.88</v>
      </c>
      <c r="H37" s="188"/>
      <c r="I37" s="189"/>
    </row>
    <row r="38" spans="1:9" s="25" customFormat="1" x14ac:dyDescent="0.25">
      <c r="A38" s="16" t="s">
        <v>131</v>
      </c>
      <c r="B38" s="128" t="s">
        <v>148</v>
      </c>
      <c r="C38" s="141" t="s">
        <v>153</v>
      </c>
      <c r="D38" s="130" t="s">
        <v>74</v>
      </c>
      <c r="E38" s="131">
        <v>713</v>
      </c>
      <c r="F38" s="26">
        <v>0.99</v>
      </c>
      <c r="G38" s="186">
        <f t="shared" si="0"/>
        <v>705.87</v>
      </c>
      <c r="H38" s="188"/>
      <c r="I38" s="189"/>
    </row>
    <row r="39" spans="1:9" s="25" customFormat="1" x14ac:dyDescent="0.25">
      <c r="A39" s="16" t="s">
        <v>131</v>
      </c>
      <c r="B39" s="128" t="s">
        <v>150</v>
      </c>
      <c r="C39" s="141" t="s">
        <v>155</v>
      </c>
      <c r="D39" s="130" t="s">
        <v>74</v>
      </c>
      <c r="E39" s="131">
        <v>10296</v>
      </c>
      <c r="F39" s="26">
        <v>1.36</v>
      </c>
      <c r="G39" s="186">
        <f t="shared" si="0"/>
        <v>14002.56</v>
      </c>
      <c r="H39" s="188"/>
      <c r="I39" s="189"/>
    </row>
    <row r="40" spans="1:9" s="25" customFormat="1" x14ac:dyDescent="0.25">
      <c r="A40" s="16" t="s">
        <v>131</v>
      </c>
      <c r="B40" s="128" t="s">
        <v>152</v>
      </c>
      <c r="C40" s="146" t="s">
        <v>157</v>
      </c>
      <c r="D40" s="130" t="s">
        <v>74</v>
      </c>
      <c r="E40" s="131">
        <v>432</v>
      </c>
      <c r="F40" s="26">
        <v>7.21</v>
      </c>
      <c r="G40" s="186">
        <f t="shared" si="0"/>
        <v>3114.72</v>
      </c>
      <c r="H40" s="188"/>
      <c r="I40" s="189"/>
    </row>
    <row r="41" spans="1:9" s="29" customFormat="1" x14ac:dyDescent="0.25">
      <c r="A41" s="16" t="s">
        <v>131</v>
      </c>
      <c r="B41" s="128" t="s">
        <v>154</v>
      </c>
      <c r="C41" s="295" t="s">
        <v>165</v>
      </c>
      <c r="D41" s="130" t="s">
        <v>74</v>
      </c>
      <c r="E41" s="131">
        <v>19</v>
      </c>
      <c r="F41" s="28">
        <v>101.14</v>
      </c>
      <c r="G41" s="186">
        <f t="shared" si="0"/>
        <v>1921.66</v>
      </c>
      <c r="H41" s="316"/>
      <c r="I41" s="305"/>
    </row>
    <row r="42" spans="1:9" s="29" customFormat="1" ht="15.75" customHeight="1" x14ac:dyDescent="0.25">
      <c r="A42" s="16" t="s">
        <v>131</v>
      </c>
      <c r="B42" s="128" t="s">
        <v>156</v>
      </c>
      <c r="C42" s="315" t="s">
        <v>167</v>
      </c>
      <c r="D42" s="142" t="s">
        <v>133</v>
      </c>
      <c r="E42" s="131">
        <v>3.6</v>
      </c>
      <c r="F42" s="28">
        <v>262.72000000000003</v>
      </c>
      <c r="G42" s="186">
        <f t="shared" si="0"/>
        <v>945.79</v>
      </c>
      <c r="H42" s="316"/>
      <c r="I42" s="305"/>
    </row>
    <row r="43" spans="1:9" s="25" customFormat="1" x14ac:dyDescent="0.25">
      <c r="A43" s="16" t="s">
        <v>131</v>
      </c>
      <c r="B43" s="128" t="s">
        <v>158</v>
      </c>
      <c r="C43" s="318" t="s">
        <v>177</v>
      </c>
      <c r="D43" s="130" t="s">
        <v>74</v>
      </c>
      <c r="E43" s="131">
        <v>7248</v>
      </c>
      <c r="F43" s="26">
        <v>4.55</v>
      </c>
      <c r="G43" s="186">
        <f t="shared" si="0"/>
        <v>32978.400000000001</v>
      </c>
      <c r="H43" s="188"/>
      <c r="I43" s="189"/>
    </row>
    <row r="44" spans="1:9" s="25" customFormat="1" ht="15" customHeight="1" x14ac:dyDescent="0.25">
      <c r="A44" s="16" t="s">
        <v>131</v>
      </c>
      <c r="B44" s="128" t="s">
        <v>160</v>
      </c>
      <c r="C44" s="298" t="s">
        <v>169</v>
      </c>
      <c r="D44" s="130" t="s">
        <v>74</v>
      </c>
      <c r="E44" s="319">
        <v>2625</v>
      </c>
      <c r="F44" s="26">
        <v>1.18</v>
      </c>
      <c r="G44" s="186">
        <f t="shared" si="0"/>
        <v>3097.5</v>
      </c>
      <c r="H44" s="188"/>
      <c r="I44" s="189"/>
    </row>
    <row r="45" spans="1:9" s="25" customFormat="1" ht="15" customHeight="1" x14ac:dyDescent="0.25">
      <c r="A45" s="16" t="s">
        <v>131</v>
      </c>
      <c r="B45" s="128" t="s">
        <v>162</v>
      </c>
      <c r="C45" s="298" t="s">
        <v>171</v>
      </c>
      <c r="D45" s="130" t="s">
        <v>74</v>
      </c>
      <c r="E45" s="319">
        <v>2625</v>
      </c>
      <c r="F45" s="26">
        <v>2.21</v>
      </c>
      <c r="G45" s="186">
        <f t="shared" si="0"/>
        <v>5801.25</v>
      </c>
      <c r="H45" s="188"/>
      <c r="I45" s="189"/>
    </row>
    <row r="46" spans="1:9" s="25" customFormat="1" ht="17.399999999999999" thickBot="1" x14ac:dyDescent="0.3">
      <c r="A46" s="16" t="s">
        <v>131</v>
      </c>
      <c r="B46" s="128" t="s">
        <v>164</v>
      </c>
      <c r="C46" s="141" t="s">
        <v>173</v>
      </c>
      <c r="D46" s="142" t="s">
        <v>133</v>
      </c>
      <c r="E46" s="319">
        <v>670</v>
      </c>
      <c r="F46" s="26">
        <v>4.33</v>
      </c>
      <c r="G46" s="186">
        <f t="shared" si="0"/>
        <v>2901.1</v>
      </c>
      <c r="H46" s="188"/>
      <c r="I46" s="189"/>
    </row>
    <row r="47" spans="1:9" s="25" customFormat="1" ht="30" customHeight="1" thickBot="1" x14ac:dyDescent="0.3">
      <c r="A47" s="135" t="s">
        <v>131</v>
      </c>
      <c r="B47" s="136" t="s">
        <v>166</v>
      </c>
      <c r="C47" s="320" t="s">
        <v>594</v>
      </c>
      <c r="D47" s="153" t="s">
        <v>133</v>
      </c>
      <c r="E47" s="138">
        <v>670</v>
      </c>
      <c r="F47" s="27">
        <v>18.36</v>
      </c>
      <c r="G47" s="195">
        <f t="shared" si="0"/>
        <v>12301.2</v>
      </c>
      <c r="H47" s="196" t="s">
        <v>178</v>
      </c>
      <c r="I47" s="193">
        <f>ROUND(SUM(G30:G47),2)</f>
        <v>190454.45</v>
      </c>
    </row>
    <row r="48" spans="1:9" s="25" customFormat="1" x14ac:dyDescent="0.25">
      <c r="A48" s="14" t="s">
        <v>410</v>
      </c>
      <c r="B48" s="154" t="s">
        <v>35</v>
      </c>
      <c r="C48" s="155" t="s">
        <v>194</v>
      </c>
      <c r="D48" s="156" t="s">
        <v>66</v>
      </c>
      <c r="E48" s="127">
        <v>8</v>
      </c>
      <c r="F48" s="31">
        <v>258.89999999999998</v>
      </c>
      <c r="G48" s="185">
        <f t="shared" si="0"/>
        <v>2071.1999999999998</v>
      </c>
      <c r="H48" s="188"/>
      <c r="I48" s="189"/>
    </row>
    <row r="49" spans="1:9" s="25" customFormat="1" ht="27.6" x14ac:dyDescent="0.25">
      <c r="A49" s="16" t="s">
        <v>410</v>
      </c>
      <c r="B49" s="157" t="s">
        <v>181</v>
      </c>
      <c r="C49" s="151" t="s">
        <v>196</v>
      </c>
      <c r="D49" s="158" t="s">
        <v>99</v>
      </c>
      <c r="E49" s="131">
        <v>40</v>
      </c>
      <c r="F49" s="32">
        <v>35.130000000000003</v>
      </c>
      <c r="G49" s="186">
        <f t="shared" si="0"/>
        <v>1405.2</v>
      </c>
      <c r="H49" s="188"/>
      <c r="I49" s="189"/>
    </row>
    <row r="50" spans="1:9" s="25" customFormat="1" ht="16.8" x14ac:dyDescent="0.25">
      <c r="A50" s="16" t="s">
        <v>410</v>
      </c>
      <c r="B50" s="157" t="s">
        <v>183</v>
      </c>
      <c r="C50" s="151" t="s">
        <v>198</v>
      </c>
      <c r="D50" s="159" t="s">
        <v>133</v>
      </c>
      <c r="E50" s="131">
        <v>200</v>
      </c>
      <c r="F50" s="32">
        <v>5.85</v>
      </c>
      <c r="G50" s="186">
        <f t="shared" si="0"/>
        <v>1170</v>
      </c>
      <c r="H50" s="188"/>
      <c r="I50" s="189"/>
    </row>
    <row r="51" spans="1:9" s="25" customFormat="1" ht="16.8" x14ac:dyDescent="0.25">
      <c r="A51" s="16" t="s">
        <v>410</v>
      </c>
      <c r="B51" s="157" t="s">
        <v>184</v>
      </c>
      <c r="C51" s="151" t="s">
        <v>200</v>
      </c>
      <c r="D51" s="159" t="s">
        <v>133</v>
      </c>
      <c r="E51" s="131">
        <v>97</v>
      </c>
      <c r="F51" s="32">
        <v>6.56</v>
      </c>
      <c r="G51" s="186">
        <f t="shared" si="0"/>
        <v>636.32000000000005</v>
      </c>
      <c r="H51" s="188"/>
      <c r="I51" s="189"/>
    </row>
    <row r="52" spans="1:9" s="25" customFormat="1" ht="32.25" customHeight="1" x14ac:dyDescent="0.25">
      <c r="A52" s="16" t="s">
        <v>410</v>
      </c>
      <c r="B52" s="157" t="s">
        <v>186</v>
      </c>
      <c r="C52" s="151" t="s">
        <v>202</v>
      </c>
      <c r="D52" s="158" t="s">
        <v>66</v>
      </c>
      <c r="E52" s="131">
        <v>8</v>
      </c>
      <c r="F52" s="32">
        <v>286.85000000000002</v>
      </c>
      <c r="G52" s="186">
        <f t="shared" si="0"/>
        <v>2294.8000000000002</v>
      </c>
      <c r="H52" s="188"/>
      <c r="I52" s="189"/>
    </row>
    <row r="53" spans="1:9" s="25" customFormat="1" ht="27.6" x14ac:dyDescent="0.25">
      <c r="A53" s="16" t="s">
        <v>410</v>
      </c>
      <c r="B53" s="157" t="s">
        <v>188</v>
      </c>
      <c r="C53" s="151" t="s">
        <v>204</v>
      </c>
      <c r="D53" s="159" t="s">
        <v>133</v>
      </c>
      <c r="E53" s="131">
        <v>200</v>
      </c>
      <c r="F53" s="32">
        <v>12.41</v>
      </c>
      <c r="G53" s="186">
        <f t="shared" si="0"/>
        <v>2482</v>
      </c>
      <c r="H53" s="188"/>
      <c r="I53" s="189"/>
    </row>
    <row r="54" spans="1:9" s="25" customFormat="1" ht="16.8" x14ac:dyDescent="0.25">
      <c r="A54" s="16" t="s">
        <v>410</v>
      </c>
      <c r="B54" s="157" t="s">
        <v>190</v>
      </c>
      <c r="C54" s="151" t="s">
        <v>206</v>
      </c>
      <c r="D54" s="159" t="s">
        <v>133</v>
      </c>
      <c r="E54" s="131">
        <v>10</v>
      </c>
      <c r="F54" s="32">
        <v>18.61</v>
      </c>
      <c r="G54" s="186">
        <f t="shared" si="0"/>
        <v>186.1</v>
      </c>
      <c r="H54" s="188"/>
      <c r="I54" s="189"/>
    </row>
    <row r="55" spans="1:9" s="25" customFormat="1" ht="16.8" x14ac:dyDescent="0.25">
      <c r="A55" s="16" t="s">
        <v>410</v>
      </c>
      <c r="B55" s="157" t="s">
        <v>492</v>
      </c>
      <c r="C55" s="151" t="s">
        <v>208</v>
      </c>
      <c r="D55" s="159" t="s">
        <v>133</v>
      </c>
      <c r="E55" s="131">
        <v>80</v>
      </c>
      <c r="F55" s="32">
        <v>17.079999999999998</v>
      </c>
      <c r="G55" s="186">
        <f t="shared" si="0"/>
        <v>1366.4</v>
      </c>
      <c r="H55" s="188"/>
      <c r="I55" s="189"/>
    </row>
    <row r="56" spans="1:9" s="25" customFormat="1" ht="16.8" x14ac:dyDescent="0.25">
      <c r="A56" s="16" t="s">
        <v>410</v>
      </c>
      <c r="B56" s="157" t="s">
        <v>493</v>
      </c>
      <c r="C56" s="141" t="s">
        <v>173</v>
      </c>
      <c r="D56" s="159" t="s">
        <v>133</v>
      </c>
      <c r="E56" s="131">
        <v>103</v>
      </c>
      <c r="F56" s="32">
        <v>4.33</v>
      </c>
      <c r="G56" s="186">
        <f t="shared" si="0"/>
        <v>445.99</v>
      </c>
      <c r="H56" s="188"/>
      <c r="I56" s="189"/>
    </row>
    <row r="57" spans="1:9" s="25" customFormat="1" x14ac:dyDescent="0.25">
      <c r="A57" s="16" t="s">
        <v>410</v>
      </c>
      <c r="B57" s="157" t="s">
        <v>494</v>
      </c>
      <c r="C57" s="151" t="s">
        <v>211</v>
      </c>
      <c r="D57" s="158" t="s">
        <v>99</v>
      </c>
      <c r="E57" s="131">
        <v>40</v>
      </c>
      <c r="F57" s="32">
        <v>4.47</v>
      </c>
      <c r="G57" s="186">
        <f t="shared" si="0"/>
        <v>178.8</v>
      </c>
      <c r="H57" s="188"/>
      <c r="I57" s="189"/>
    </row>
    <row r="58" spans="1:9" s="25" customFormat="1" x14ac:dyDescent="0.25">
      <c r="A58" s="16" t="s">
        <v>410</v>
      </c>
      <c r="B58" s="157" t="s">
        <v>495</v>
      </c>
      <c r="C58" s="151" t="s">
        <v>213</v>
      </c>
      <c r="D58" s="158" t="s">
        <v>99</v>
      </c>
      <c r="E58" s="131">
        <v>40</v>
      </c>
      <c r="F58" s="32">
        <v>4.47</v>
      </c>
      <c r="G58" s="186">
        <f t="shared" si="0"/>
        <v>178.8</v>
      </c>
      <c r="H58" s="188"/>
      <c r="I58" s="189"/>
    </row>
    <row r="59" spans="1:9" s="25" customFormat="1" ht="27.6" x14ac:dyDescent="0.25">
      <c r="A59" s="16" t="s">
        <v>410</v>
      </c>
      <c r="B59" s="157" t="s">
        <v>496</v>
      </c>
      <c r="C59" s="151" t="s">
        <v>215</v>
      </c>
      <c r="D59" s="158" t="s">
        <v>99</v>
      </c>
      <c r="E59" s="131">
        <v>45</v>
      </c>
      <c r="F59" s="32">
        <v>47.27</v>
      </c>
      <c r="G59" s="186">
        <f t="shared" si="0"/>
        <v>2127.15</v>
      </c>
      <c r="H59" s="188"/>
      <c r="I59" s="189"/>
    </row>
    <row r="60" spans="1:9" s="25" customFormat="1" x14ac:dyDescent="0.25">
      <c r="A60" s="16" t="s">
        <v>410</v>
      </c>
      <c r="B60" s="157" t="s">
        <v>497</v>
      </c>
      <c r="C60" s="151" t="s">
        <v>411</v>
      </c>
      <c r="D60" s="160" t="s">
        <v>99</v>
      </c>
      <c r="E60" s="131">
        <v>35</v>
      </c>
      <c r="F60" s="32">
        <v>175.15</v>
      </c>
      <c r="G60" s="186">
        <f t="shared" si="0"/>
        <v>6130.25</v>
      </c>
      <c r="H60" s="188"/>
      <c r="I60" s="189"/>
    </row>
    <row r="61" spans="1:9" s="25" customFormat="1" ht="16.8" x14ac:dyDescent="0.25">
      <c r="A61" s="16" t="s">
        <v>410</v>
      </c>
      <c r="B61" s="157" t="s">
        <v>499</v>
      </c>
      <c r="C61" s="151" t="s">
        <v>227</v>
      </c>
      <c r="D61" s="159" t="s">
        <v>133</v>
      </c>
      <c r="E61" s="131">
        <v>7</v>
      </c>
      <c r="F61" s="32">
        <v>18.61</v>
      </c>
      <c r="G61" s="186">
        <f t="shared" si="0"/>
        <v>130.27000000000001</v>
      </c>
      <c r="H61" s="188"/>
      <c r="I61" s="189"/>
    </row>
    <row r="62" spans="1:9" s="25" customFormat="1" x14ac:dyDescent="0.25">
      <c r="A62" s="16" t="s">
        <v>410</v>
      </c>
      <c r="B62" s="157" t="s">
        <v>500</v>
      </c>
      <c r="C62" s="151" t="s">
        <v>231</v>
      </c>
      <c r="D62" s="160" t="s">
        <v>66</v>
      </c>
      <c r="E62" s="131">
        <v>4</v>
      </c>
      <c r="F62" s="32">
        <v>153.72</v>
      </c>
      <c r="G62" s="186">
        <f t="shared" si="0"/>
        <v>614.88</v>
      </c>
      <c r="H62" s="188"/>
      <c r="I62" s="189"/>
    </row>
    <row r="63" spans="1:9" s="25" customFormat="1" ht="14.4" thickBot="1" x14ac:dyDescent="0.3">
      <c r="A63" s="16" t="s">
        <v>410</v>
      </c>
      <c r="B63" s="157" t="s">
        <v>501</v>
      </c>
      <c r="C63" s="151" t="s">
        <v>233</v>
      </c>
      <c r="D63" s="160" t="s">
        <v>74</v>
      </c>
      <c r="E63" s="131">
        <v>278</v>
      </c>
      <c r="F63" s="32">
        <v>0.62</v>
      </c>
      <c r="G63" s="186">
        <f t="shared" si="0"/>
        <v>172.36</v>
      </c>
      <c r="H63" s="188"/>
      <c r="I63" s="189"/>
    </row>
    <row r="64" spans="1:9" s="25" customFormat="1" ht="28.2" thickBot="1" x14ac:dyDescent="0.3">
      <c r="A64" s="135" t="s">
        <v>410</v>
      </c>
      <c r="B64" s="161" t="s">
        <v>502</v>
      </c>
      <c r="C64" s="152" t="s">
        <v>235</v>
      </c>
      <c r="D64" s="162" t="s">
        <v>133</v>
      </c>
      <c r="E64" s="138">
        <v>94</v>
      </c>
      <c r="F64" s="33">
        <v>17.079999999999998</v>
      </c>
      <c r="G64" s="197">
        <f t="shared" si="0"/>
        <v>1605.52</v>
      </c>
      <c r="H64" s="192" t="s">
        <v>192</v>
      </c>
      <c r="I64" s="193">
        <f>ROUND(SUM(G48:G64),2)</f>
        <v>23196.04</v>
      </c>
    </row>
    <row r="65" spans="1:9" s="25" customFormat="1" ht="30" customHeight="1" x14ac:dyDescent="0.25">
      <c r="A65" s="14" t="s">
        <v>426</v>
      </c>
      <c r="B65" s="124" t="s">
        <v>37</v>
      </c>
      <c r="C65" s="163" t="s">
        <v>567</v>
      </c>
      <c r="D65" s="140" t="s">
        <v>133</v>
      </c>
      <c r="E65" s="127">
        <v>4733</v>
      </c>
      <c r="F65" s="34">
        <v>14.6</v>
      </c>
      <c r="G65" s="186">
        <f t="shared" si="0"/>
        <v>69101.8</v>
      </c>
      <c r="H65" s="336" t="s">
        <v>240</v>
      </c>
      <c r="I65" s="189"/>
    </row>
    <row r="66" spans="1:9" s="25" customFormat="1" ht="30" customHeight="1" x14ac:dyDescent="0.25">
      <c r="A66" s="16" t="s">
        <v>426</v>
      </c>
      <c r="B66" s="128" t="s">
        <v>195</v>
      </c>
      <c r="C66" s="164" t="s">
        <v>242</v>
      </c>
      <c r="D66" s="130" t="s">
        <v>74</v>
      </c>
      <c r="E66" s="165">
        <v>7243</v>
      </c>
      <c r="F66" s="34">
        <v>11.51</v>
      </c>
      <c r="G66" s="186">
        <f t="shared" si="0"/>
        <v>83366.929999999993</v>
      </c>
      <c r="H66" s="336"/>
      <c r="I66" s="189"/>
    </row>
    <row r="67" spans="1:9" s="25" customFormat="1" ht="30" customHeight="1" x14ac:dyDescent="0.25">
      <c r="A67" s="16" t="s">
        <v>426</v>
      </c>
      <c r="B67" s="128" t="s">
        <v>197</v>
      </c>
      <c r="C67" s="164" t="s">
        <v>244</v>
      </c>
      <c r="D67" s="130" t="s">
        <v>74</v>
      </c>
      <c r="E67" s="165">
        <v>6669</v>
      </c>
      <c r="F67" s="34">
        <v>15.14</v>
      </c>
      <c r="G67" s="186">
        <f t="shared" si="0"/>
        <v>100968.66</v>
      </c>
      <c r="H67" s="336"/>
      <c r="I67" s="189"/>
    </row>
    <row r="68" spans="1:9" s="25" customFormat="1" ht="30" customHeight="1" x14ac:dyDescent="0.25">
      <c r="A68" s="16" t="s">
        <v>426</v>
      </c>
      <c r="B68" s="128" t="s">
        <v>199</v>
      </c>
      <c r="C68" s="166" t="s">
        <v>932</v>
      </c>
      <c r="D68" s="167" t="s">
        <v>74</v>
      </c>
      <c r="E68" s="165">
        <v>6640</v>
      </c>
      <c r="F68" s="34">
        <v>0.34</v>
      </c>
      <c r="G68" s="186">
        <f t="shared" si="0"/>
        <v>2257.6</v>
      </c>
      <c r="H68" s="336"/>
      <c r="I68" s="189"/>
    </row>
    <row r="69" spans="1:9" s="25" customFormat="1" ht="30" customHeight="1" x14ac:dyDescent="0.25">
      <c r="A69" s="16" t="s">
        <v>426</v>
      </c>
      <c r="B69" s="128" t="s">
        <v>201</v>
      </c>
      <c r="C69" s="164" t="s">
        <v>247</v>
      </c>
      <c r="D69" s="130" t="s">
        <v>74</v>
      </c>
      <c r="E69" s="165">
        <v>6621</v>
      </c>
      <c r="F69" s="34">
        <v>13.66</v>
      </c>
      <c r="G69" s="186">
        <f t="shared" si="0"/>
        <v>90442.86</v>
      </c>
      <c r="H69" s="336"/>
      <c r="I69" s="189"/>
    </row>
    <row r="70" spans="1:9" s="25" customFormat="1" ht="30" customHeight="1" x14ac:dyDescent="0.25">
      <c r="A70" s="16" t="s">
        <v>426</v>
      </c>
      <c r="B70" s="128" t="s">
        <v>203</v>
      </c>
      <c r="C70" s="166" t="s">
        <v>933</v>
      </c>
      <c r="D70" s="130" t="s">
        <v>74</v>
      </c>
      <c r="E70" s="165">
        <v>6602</v>
      </c>
      <c r="F70" s="34">
        <v>0.28000000000000003</v>
      </c>
      <c r="G70" s="186">
        <f t="shared" si="0"/>
        <v>1848.56</v>
      </c>
      <c r="H70" s="336"/>
      <c r="I70" s="189"/>
    </row>
    <row r="71" spans="1:9" s="25" customFormat="1" ht="30" customHeight="1" x14ac:dyDescent="0.25">
      <c r="A71" s="16" t="s">
        <v>426</v>
      </c>
      <c r="B71" s="128" t="s">
        <v>205</v>
      </c>
      <c r="C71" s="164" t="s">
        <v>250</v>
      </c>
      <c r="D71" s="130" t="s">
        <v>74</v>
      </c>
      <c r="E71" s="165">
        <v>6592</v>
      </c>
      <c r="F71" s="34">
        <v>10.74</v>
      </c>
      <c r="G71" s="186">
        <f t="shared" si="0"/>
        <v>70798.080000000002</v>
      </c>
      <c r="H71" s="336"/>
      <c r="I71" s="189"/>
    </row>
    <row r="72" spans="1:9" s="25" customFormat="1" ht="30.75" customHeight="1" thickBot="1" x14ac:dyDescent="0.3">
      <c r="A72" s="16" t="s">
        <v>426</v>
      </c>
      <c r="B72" s="128" t="s">
        <v>207</v>
      </c>
      <c r="C72" s="152" t="s">
        <v>252</v>
      </c>
      <c r="D72" s="130" t="s">
        <v>74</v>
      </c>
      <c r="E72" s="165">
        <v>6573</v>
      </c>
      <c r="F72" s="34">
        <v>0.22</v>
      </c>
      <c r="G72" s="186">
        <f t="shared" si="0"/>
        <v>1446.06</v>
      </c>
      <c r="H72" s="336"/>
      <c r="I72" s="189"/>
    </row>
    <row r="73" spans="1:9" s="25" customFormat="1" ht="30.75" customHeight="1" thickBot="1" x14ac:dyDescent="0.3">
      <c r="A73" s="168" t="s">
        <v>426</v>
      </c>
      <c r="B73" s="169" t="s">
        <v>209</v>
      </c>
      <c r="C73" s="170" t="s">
        <v>254</v>
      </c>
      <c r="D73" s="153" t="s">
        <v>133</v>
      </c>
      <c r="E73" s="138">
        <v>968</v>
      </c>
      <c r="F73" s="35">
        <v>14.6</v>
      </c>
      <c r="G73" s="197">
        <f t="shared" si="0"/>
        <v>14132.8</v>
      </c>
      <c r="H73" s="336"/>
      <c r="I73" s="189"/>
    </row>
    <row r="74" spans="1:9" s="25" customFormat="1" ht="30" customHeight="1" x14ac:dyDescent="0.25">
      <c r="A74" s="14" t="s">
        <v>432</v>
      </c>
      <c r="B74" s="124" t="s">
        <v>37</v>
      </c>
      <c r="C74" s="163" t="s">
        <v>256</v>
      </c>
      <c r="D74" s="140" t="s">
        <v>133</v>
      </c>
      <c r="E74" s="127">
        <v>4075</v>
      </c>
      <c r="F74" s="31">
        <v>0</v>
      </c>
      <c r="G74" s="185">
        <f t="shared" si="0"/>
        <v>0</v>
      </c>
      <c r="H74" s="336"/>
      <c r="I74" s="189"/>
    </row>
    <row r="75" spans="1:9" s="25" customFormat="1" ht="30" customHeight="1" x14ac:dyDescent="0.25">
      <c r="A75" s="16" t="s">
        <v>432</v>
      </c>
      <c r="B75" s="128" t="s">
        <v>195</v>
      </c>
      <c r="C75" s="164" t="s">
        <v>257</v>
      </c>
      <c r="D75" s="130" t="s">
        <v>74</v>
      </c>
      <c r="E75" s="165">
        <v>7319</v>
      </c>
      <c r="F75" s="34">
        <v>0</v>
      </c>
      <c r="G75" s="186">
        <f t="shared" si="0"/>
        <v>0</v>
      </c>
      <c r="H75" s="336"/>
      <c r="I75" s="189"/>
    </row>
    <row r="76" spans="1:9" s="25" customFormat="1" ht="30" customHeight="1" x14ac:dyDescent="0.25">
      <c r="A76" s="16" t="s">
        <v>432</v>
      </c>
      <c r="B76" s="128" t="s">
        <v>197</v>
      </c>
      <c r="C76" s="164" t="s">
        <v>244</v>
      </c>
      <c r="D76" s="130" t="s">
        <v>74</v>
      </c>
      <c r="E76" s="165">
        <v>6669</v>
      </c>
      <c r="F76" s="34">
        <v>0</v>
      </c>
      <c r="G76" s="186">
        <f t="shared" si="0"/>
        <v>0</v>
      </c>
      <c r="H76" s="336"/>
      <c r="I76" s="189"/>
    </row>
    <row r="77" spans="1:9" s="25" customFormat="1" ht="30" customHeight="1" x14ac:dyDescent="0.25">
      <c r="A77" s="16" t="s">
        <v>432</v>
      </c>
      <c r="B77" s="128" t="s">
        <v>199</v>
      </c>
      <c r="C77" s="166" t="s">
        <v>932</v>
      </c>
      <c r="D77" s="167" t="s">
        <v>74</v>
      </c>
      <c r="E77" s="165">
        <v>6640</v>
      </c>
      <c r="F77" s="34">
        <v>0</v>
      </c>
      <c r="G77" s="186">
        <f t="shared" si="0"/>
        <v>0</v>
      </c>
      <c r="H77" s="336"/>
      <c r="I77" s="189"/>
    </row>
    <row r="78" spans="1:9" s="25" customFormat="1" ht="30" customHeight="1" x14ac:dyDescent="0.25">
      <c r="A78" s="16" t="s">
        <v>432</v>
      </c>
      <c r="B78" s="128" t="s">
        <v>201</v>
      </c>
      <c r="C78" s="164" t="s">
        <v>247</v>
      </c>
      <c r="D78" s="130" t="s">
        <v>74</v>
      </c>
      <c r="E78" s="165">
        <v>6621</v>
      </c>
      <c r="F78" s="34">
        <v>0</v>
      </c>
      <c r="G78" s="186">
        <f t="shared" si="0"/>
        <v>0</v>
      </c>
      <c r="H78" s="336"/>
      <c r="I78" s="189"/>
    </row>
    <row r="79" spans="1:9" s="25" customFormat="1" ht="30" customHeight="1" x14ac:dyDescent="0.25">
      <c r="A79" s="16" t="s">
        <v>432</v>
      </c>
      <c r="B79" s="128" t="s">
        <v>203</v>
      </c>
      <c r="C79" s="166" t="s">
        <v>933</v>
      </c>
      <c r="D79" s="130" t="s">
        <v>74</v>
      </c>
      <c r="E79" s="165">
        <v>6602</v>
      </c>
      <c r="F79" s="34">
        <v>0</v>
      </c>
      <c r="G79" s="186">
        <f t="shared" si="0"/>
        <v>0</v>
      </c>
      <c r="H79" s="336"/>
      <c r="I79" s="189"/>
    </row>
    <row r="80" spans="1:9" s="25" customFormat="1" ht="30" customHeight="1" x14ac:dyDescent="0.25">
      <c r="A80" s="16" t="s">
        <v>432</v>
      </c>
      <c r="B80" s="128" t="s">
        <v>205</v>
      </c>
      <c r="C80" s="164" t="s">
        <v>250</v>
      </c>
      <c r="D80" s="130" t="s">
        <v>74</v>
      </c>
      <c r="E80" s="165">
        <v>6592</v>
      </c>
      <c r="F80" s="34">
        <v>0</v>
      </c>
      <c r="G80" s="186">
        <f t="shared" si="0"/>
        <v>0</v>
      </c>
      <c r="H80" s="336"/>
      <c r="I80" s="189"/>
    </row>
    <row r="81" spans="1:9" s="25" customFormat="1" ht="30" customHeight="1" thickBot="1" x14ac:dyDescent="0.3">
      <c r="A81" s="16" t="s">
        <v>432</v>
      </c>
      <c r="B81" s="128" t="s">
        <v>207</v>
      </c>
      <c r="C81" s="152" t="s">
        <v>252</v>
      </c>
      <c r="D81" s="130" t="s">
        <v>74</v>
      </c>
      <c r="E81" s="165">
        <v>6573</v>
      </c>
      <c r="F81" s="34">
        <v>0</v>
      </c>
      <c r="G81" s="186">
        <f t="shared" si="0"/>
        <v>0</v>
      </c>
      <c r="H81" s="336"/>
      <c r="I81" s="189"/>
    </row>
    <row r="82" spans="1:9" s="25" customFormat="1" ht="30" customHeight="1" thickBot="1" x14ac:dyDescent="0.3">
      <c r="A82" s="135" t="s">
        <v>432</v>
      </c>
      <c r="B82" s="169" t="s">
        <v>209</v>
      </c>
      <c r="C82" s="170" t="s">
        <v>254</v>
      </c>
      <c r="D82" s="162" t="s">
        <v>133</v>
      </c>
      <c r="E82" s="138">
        <v>968</v>
      </c>
      <c r="F82" s="33">
        <v>0</v>
      </c>
      <c r="G82" s="197">
        <f t="shared" si="0"/>
        <v>0</v>
      </c>
      <c r="H82" s="192" t="s">
        <v>236</v>
      </c>
      <c r="I82" s="193">
        <f>ROUND(SUM(G65:G82),2)</f>
        <v>434363.35</v>
      </c>
    </row>
    <row r="83" spans="1:9" s="25" customFormat="1" ht="30" customHeight="1" x14ac:dyDescent="0.25">
      <c r="A83" s="14" t="s">
        <v>433</v>
      </c>
      <c r="B83" s="124" t="s">
        <v>238</v>
      </c>
      <c r="C83" s="163" t="s">
        <v>270</v>
      </c>
      <c r="D83" s="148" t="s">
        <v>99</v>
      </c>
      <c r="E83" s="127">
        <v>330</v>
      </c>
      <c r="F83" s="34">
        <v>34.85</v>
      </c>
      <c r="G83" s="198">
        <f t="shared" si="0"/>
        <v>11500.5</v>
      </c>
      <c r="H83" s="194"/>
      <c r="I83" s="43"/>
    </row>
    <row r="84" spans="1:9" s="25" customFormat="1" ht="30" customHeight="1" x14ac:dyDescent="0.25">
      <c r="A84" s="16" t="s">
        <v>433</v>
      </c>
      <c r="B84" s="128" t="s">
        <v>241</v>
      </c>
      <c r="C84" s="164" t="s">
        <v>271</v>
      </c>
      <c r="D84" s="149" t="s">
        <v>99</v>
      </c>
      <c r="E84" s="131">
        <v>550</v>
      </c>
      <c r="F84" s="32">
        <v>0.36</v>
      </c>
      <c r="G84" s="186">
        <f t="shared" ref="G84:G110" si="1">ROUND((E84*F84),2)</f>
        <v>198</v>
      </c>
      <c r="H84" s="188"/>
      <c r="I84" s="189"/>
    </row>
    <row r="85" spans="1:9" s="25" customFormat="1" ht="30" customHeight="1" x14ac:dyDescent="0.25">
      <c r="A85" s="16" t="s">
        <v>433</v>
      </c>
      <c r="B85" s="128" t="s">
        <v>243</v>
      </c>
      <c r="C85" s="164" t="s">
        <v>272</v>
      </c>
      <c r="D85" s="149" t="s">
        <v>99</v>
      </c>
      <c r="E85" s="131">
        <v>550</v>
      </c>
      <c r="F85" s="32">
        <v>0.48</v>
      </c>
      <c r="G85" s="186">
        <f t="shared" si="1"/>
        <v>264</v>
      </c>
      <c r="H85" s="188"/>
      <c r="I85" s="189"/>
    </row>
    <row r="86" spans="1:9" s="25" customFormat="1" ht="30" customHeight="1" x14ac:dyDescent="0.25">
      <c r="A86" s="16" t="s">
        <v>433</v>
      </c>
      <c r="B86" s="128" t="s">
        <v>245</v>
      </c>
      <c r="C86" s="164" t="s">
        <v>273</v>
      </c>
      <c r="D86" s="149" t="s">
        <v>99</v>
      </c>
      <c r="E86" s="131">
        <v>550</v>
      </c>
      <c r="F86" s="32">
        <v>0.54</v>
      </c>
      <c r="G86" s="186">
        <f t="shared" si="1"/>
        <v>297</v>
      </c>
      <c r="H86" s="188"/>
      <c r="I86" s="189"/>
    </row>
    <row r="87" spans="1:9" s="25" customFormat="1" ht="30" customHeight="1" x14ac:dyDescent="0.25">
      <c r="A87" s="16" t="s">
        <v>433</v>
      </c>
      <c r="B87" s="128" t="s">
        <v>246</v>
      </c>
      <c r="C87" s="164" t="s">
        <v>275</v>
      </c>
      <c r="D87" s="149" t="s">
        <v>99</v>
      </c>
      <c r="E87" s="131">
        <v>330</v>
      </c>
      <c r="F87" s="32">
        <v>2.66</v>
      </c>
      <c r="G87" s="186">
        <f t="shared" si="1"/>
        <v>877.8</v>
      </c>
      <c r="H87" s="188"/>
      <c r="I87" s="189"/>
    </row>
    <row r="88" spans="1:9" s="25" customFormat="1" ht="30" customHeight="1" x14ac:dyDescent="0.25">
      <c r="A88" s="16" t="s">
        <v>433</v>
      </c>
      <c r="B88" s="128" t="s">
        <v>248</v>
      </c>
      <c r="C88" s="164" t="s">
        <v>276</v>
      </c>
      <c r="D88" s="149" t="s">
        <v>99</v>
      </c>
      <c r="E88" s="131">
        <v>330</v>
      </c>
      <c r="F88" s="32">
        <v>0.25</v>
      </c>
      <c r="G88" s="186">
        <f t="shared" si="1"/>
        <v>82.5</v>
      </c>
      <c r="H88" s="188"/>
      <c r="I88" s="189"/>
    </row>
    <row r="89" spans="1:9" s="25" customFormat="1" ht="30" customHeight="1" x14ac:dyDescent="0.25">
      <c r="A89" s="16" t="s">
        <v>433</v>
      </c>
      <c r="B89" s="128" t="s">
        <v>249</v>
      </c>
      <c r="C89" s="164" t="s">
        <v>277</v>
      </c>
      <c r="D89" s="130" t="s">
        <v>74</v>
      </c>
      <c r="E89" s="131">
        <v>1368</v>
      </c>
      <c r="F89" s="32">
        <v>5.03</v>
      </c>
      <c r="G89" s="186">
        <f t="shared" si="1"/>
        <v>6881.04</v>
      </c>
      <c r="H89" s="188"/>
      <c r="I89" s="189"/>
    </row>
    <row r="90" spans="1:9" s="25" customFormat="1" ht="30.75" customHeight="1" thickBot="1" x14ac:dyDescent="0.3">
      <c r="A90" s="16" t="s">
        <v>433</v>
      </c>
      <c r="B90" s="128" t="s">
        <v>251</v>
      </c>
      <c r="C90" s="164" t="s">
        <v>278</v>
      </c>
      <c r="D90" s="130" t="s">
        <v>74</v>
      </c>
      <c r="E90" s="131">
        <v>1412</v>
      </c>
      <c r="F90" s="32">
        <v>2.15</v>
      </c>
      <c r="G90" s="186">
        <f t="shared" si="1"/>
        <v>3035.8</v>
      </c>
      <c r="H90" s="188"/>
      <c r="I90" s="189"/>
    </row>
    <row r="91" spans="1:9" s="25" customFormat="1" ht="30.75" customHeight="1" thickBot="1" x14ac:dyDescent="0.3">
      <c r="A91" s="135" t="s">
        <v>433</v>
      </c>
      <c r="B91" s="136" t="s">
        <v>253</v>
      </c>
      <c r="C91" s="152" t="s">
        <v>279</v>
      </c>
      <c r="D91" s="137" t="s">
        <v>74</v>
      </c>
      <c r="E91" s="138">
        <v>28</v>
      </c>
      <c r="F91" s="33">
        <v>2.78</v>
      </c>
      <c r="G91" s="197">
        <f t="shared" si="1"/>
        <v>77.84</v>
      </c>
      <c r="H91" s="192" t="s">
        <v>258</v>
      </c>
      <c r="I91" s="193">
        <f>ROUND(SUM(G83:G91),2)</f>
        <v>23214.48</v>
      </c>
    </row>
    <row r="92" spans="1:9" s="25" customFormat="1" ht="41.4" x14ac:dyDescent="0.25">
      <c r="A92" s="14" t="s">
        <v>439</v>
      </c>
      <c r="B92" s="124" t="s">
        <v>260</v>
      </c>
      <c r="C92" s="163" t="s">
        <v>283</v>
      </c>
      <c r="D92" s="148" t="s">
        <v>99</v>
      </c>
      <c r="E92" s="127">
        <v>672</v>
      </c>
      <c r="F92" s="31">
        <v>39.74</v>
      </c>
      <c r="G92" s="185">
        <f t="shared" si="1"/>
        <v>26705.279999999999</v>
      </c>
      <c r="H92" s="188"/>
      <c r="I92" s="189"/>
    </row>
    <row r="93" spans="1:9" s="25" customFormat="1" ht="42" thickBot="1" x14ac:dyDescent="0.3">
      <c r="A93" s="16" t="s">
        <v>439</v>
      </c>
      <c r="B93" s="128" t="s">
        <v>262</v>
      </c>
      <c r="C93" s="164" t="s">
        <v>285</v>
      </c>
      <c r="D93" s="149" t="s">
        <v>99</v>
      </c>
      <c r="E93" s="131">
        <v>42</v>
      </c>
      <c r="F93" s="32">
        <v>60.85</v>
      </c>
      <c r="G93" s="186">
        <f t="shared" si="1"/>
        <v>2555.6999999999998</v>
      </c>
      <c r="H93" s="188"/>
      <c r="I93" s="189"/>
    </row>
    <row r="94" spans="1:9" s="25" customFormat="1" ht="42" thickBot="1" x14ac:dyDescent="0.3">
      <c r="A94" s="135" t="s">
        <v>439</v>
      </c>
      <c r="B94" s="136" t="s">
        <v>263</v>
      </c>
      <c r="C94" s="300" t="s">
        <v>939</v>
      </c>
      <c r="D94" s="171" t="s">
        <v>99</v>
      </c>
      <c r="E94" s="138">
        <v>460</v>
      </c>
      <c r="F94" s="32">
        <v>111.9</v>
      </c>
      <c r="G94" s="186">
        <f t="shared" si="1"/>
        <v>51474</v>
      </c>
      <c r="H94" s="192" t="s">
        <v>267</v>
      </c>
      <c r="I94" s="193">
        <f>ROUND(SUM(G92:G94),2)</f>
        <v>80734.98</v>
      </c>
    </row>
    <row r="95" spans="1:9" s="25" customFormat="1" ht="41.4" x14ac:dyDescent="0.25">
      <c r="A95" s="14" t="s">
        <v>445</v>
      </c>
      <c r="B95" s="124" t="s">
        <v>446</v>
      </c>
      <c r="C95" s="172" t="s">
        <v>291</v>
      </c>
      <c r="D95" s="148" t="s">
        <v>99</v>
      </c>
      <c r="E95" s="127">
        <v>530</v>
      </c>
      <c r="F95" s="31">
        <v>27.14</v>
      </c>
      <c r="G95" s="185">
        <f t="shared" si="1"/>
        <v>14384.2</v>
      </c>
      <c r="H95" s="188"/>
      <c r="I95" s="189"/>
    </row>
    <row r="96" spans="1:9" s="25" customFormat="1" ht="55.2" x14ac:dyDescent="0.25">
      <c r="A96" s="16" t="s">
        <v>445</v>
      </c>
      <c r="B96" s="128" t="s">
        <v>447</v>
      </c>
      <c r="C96" s="134" t="s">
        <v>595</v>
      </c>
      <c r="D96" s="149" t="s">
        <v>99</v>
      </c>
      <c r="E96" s="131">
        <v>450</v>
      </c>
      <c r="F96" s="32">
        <v>54.71</v>
      </c>
      <c r="G96" s="186">
        <f t="shared" si="1"/>
        <v>24619.5</v>
      </c>
      <c r="H96" s="188"/>
      <c r="I96" s="189"/>
    </row>
    <row r="97" spans="1:9" s="25" customFormat="1" ht="14.4" thickBot="1" x14ac:dyDescent="0.3">
      <c r="A97" s="16" t="s">
        <v>445</v>
      </c>
      <c r="B97" s="128" t="s">
        <v>449</v>
      </c>
      <c r="C97" s="164" t="s">
        <v>296</v>
      </c>
      <c r="D97" s="149" t="s">
        <v>66</v>
      </c>
      <c r="E97" s="131">
        <v>8</v>
      </c>
      <c r="F97" s="32">
        <v>1805.96</v>
      </c>
      <c r="G97" s="186">
        <f t="shared" si="1"/>
        <v>14447.68</v>
      </c>
      <c r="H97" s="188"/>
      <c r="I97" s="189"/>
    </row>
    <row r="98" spans="1:9" s="25" customFormat="1" ht="28.2" thickBot="1" x14ac:dyDescent="0.3">
      <c r="A98" s="135" t="s">
        <v>445</v>
      </c>
      <c r="B98" s="136" t="s">
        <v>451</v>
      </c>
      <c r="C98" s="152" t="s">
        <v>453</v>
      </c>
      <c r="D98" s="137" t="s">
        <v>74</v>
      </c>
      <c r="E98" s="138">
        <v>70</v>
      </c>
      <c r="F98" s="33">
        <v>16.16</v>
      </c>
      <c r="G98" s="197">
        <f t="shared" si="1"/>
        <v>1131.2</v>
      </c>
      <c r="H98" s="192" t="s">
        <v>280</v>
      </c>
      <c r="I98" s="193">
        <f>ROUND(SUM(G95:G98),2)</f>
        <v>54582.58</v>
      </c>
    </row>
    <row r="99" spans="1:9" s="25" customFormat="1" ht="30" customHeight="1" x14ac:dyDescent="0.25">
      <c r="A99" s="14" t="s">
        <v>454</v>
      </c>
      <c r="B99" s="124" t="s">
        <v>282</v>
      </c>
      <c r="C99" s="163" t="s">
        <v>304</v>
      </c>
      <c r="D99" s="148" t="s">
        <v>66</v>
      </c>
      <c r="E99" s="127">
        <v>16</v>
      </c>
      <c r="F99" s="32">
        <v>22.4</v>
      </c>
      <c r="G99" s="186">
        <f t="shared" si="1"/>
        <v>358.4</v>
      </c>
      <c r="H99" s="194"/>
      <c r="I99" s="43"/>
    </row>
    <row r="100" spans="1:9" s="25" customFormat="1" ht="30" customHeight="1" x14ac:dyDescent="0.25">
      <c r="A100" s="16" t="s">
        <v>454</v>
      </c>
      <c r="B100" s="128" t="s">
        <v>284</v>
      </c>
      <c r="C100" s="164" t="s">
        <v>308</v>
      </c>
      <c r="D100" s="149" t="s">
        <v>66</v>
      </c>
      <c r="E100" s="131">
        <v>7</v>
      </c>
      <c r="F100" s="32">
        <v>58.59</v>
      </c>
      <c r="G100" s="186">
        <f t="shared" si="1"/>
        <v>410.13</v>
      </c>
      <c r="H100" s="194"/>
      <c r="I100" s="43"/>
    </row>
    <row r="101" spans="1:9" s="25" customFormat="1" ht="30" customHeight="1" x14ac:dyDescent="0.25">
      <c r="A101" s="16" t="s">
        <v>454</v>
      </c>
      <c r="B101" s="128" t="s">
        <v>286</v>
      </c>
      <c r="C101" s="164" t="s">
        <v>310</v>
      </c>
      <c r="D101" s="149" t="s">
        <v>99</v>
      </c>
      <c r="E101" s="131">
        <v>28</v>
      </c>
      <c r="F101" s="32">
        <v>21</v>
      </c>
      <c r="G101" s="186">
        <f t="shared" si="1"/>
        <v>588</v>
      </c>
      <c r="H101" s="194"/>
      <c r="I101" s="43"/>
    </row>
    <row r="102" spans="1:9" s="25" customFormat="1" ht="30" customHeight="1" x14ac:dyDescent="0.25">
      <c r="A102" s="16" t="s">
        <v>454</v>
      </c>
      <c r="B102" s="128" t="s">
        <v>287</v>
      </c>
      <c r="C102" s="164" t="s">
        <v>312</v>
      </c>
      <c r="D102" s="149" t="s">
        <v>66</v>
      </c>
      <c r="E102" s="131">
        <v>13</v>
      </c>
      <c r="F102" s="32">
        <v>29.18</v>
      </c>
      <c r="G102" s="186">
        <f t="shared" si="1"/>
        <v>379.34</v>
      </c>
      <c r="H102" s="194"/>
      <c r="I102" s="43"/>
    </row>
    <row r="103" spans="1:9" s="25" customFormat="1" ht="30" customHeight="1" thickBot="1" x14ac:dyDescent="0.3">
      <c r="A103" s="16" t="s">
        <v>454</v>
      </c>
      <c r="B103" s="128" t="s">
        <v>456</v>
      </c>
      <c r="C103" s="164" t="s">
        <v>458</v>
      </c>
      <c r="D103" s="149" t="s">
        <v>66</v>
      </c>
      <c r="E103" s="131">
        <v>1</v>
      </c>
      <c r="F103" s="32">
        <v>43.73</v>
      </c>
      <c r="G103" s="186">
        <f t="shared" si="1"/>
        <v>43.73</v>
      </c>
      <c r="H103" s="194"/>
      <c r="I103" s="43"/>
    </row>
    <row r="104" spans="1:9" s="25" customFormat="1" ht="30" customHeight="1" thickBot="1" x14ac:dyDescent="0.3">
      <c r="A104" s="135" t="s">
        <v>454</v>
      </c>
      <c r="B104" s="136" t="s">
        <v>457</v>
      </c>
      <c r="C104" s="152" t="s">
        <v>316</v>
      </c>
      <c r="D104" s="171" t="s">
        <v>74</v>
      </c>
      <c r="E104" s="138">
        <v>11</v>
      </c>
      <c r="F104" s="33">
        <v>117.18</v>
      </c>
      <c r="G104" s="197">
        <f t="shared" si="1"/>
        <v>1288.98</v>
      </c>
      <c r="H104" s="196" t="s">
        <v>288</v>
      </c>
      <c r="I104" s="193">
        <f>ROUND(SUM(G99:G104),2)</f>
        <v>3068.58</v>
      </c>
    </row>
    <row r="105" spans="1:9" s="25" customFormat="1" ht="41.4" x14ac:dyDescent="0.25">
      <c r="A105" s="174" t="s">
        <v>460</v>
      </c>
      <c r="B105" s="175" t="s">
        <v>290</v>
      </c>
      <c r="C105" s="176" t="s">
        <v>461</v>
      </c>
      <c r="D105" s="177" t="s">
        <v>99</v>
      </c>
      <c r="E105" s="178">
        <v>93</v>
      </c>
      <c r="F105" s="38">
        <v>2.19</v>
      </c>
      <c r="G105" s="199">
        <f t="shared" si="1"/>
        <v>203.67</v>
      </c>
      <c r="H105" s="43"/>
      <c r="I105" s="43"/>
    </row>
    <row r="106" spans="1:9" s="25" customFormat="1" ht="41.4" x14ac:dyDescent="0.25">
      <c r="A106" s="16" t="s">
        <v>460</v>
      </c>
      <c r="B106" s="157" t="s">
        <v>292</v>
      </c>
      <c r="C106" s="164" t="s">
        <v>462</v>
      </c>
      <c r="D106" s="158" t="s">
        <v>99</v>
      </c>
      <c r="E106" s="131">
        <v>1750</v>
      </c>
      <c r="F106" s="32">
        <v>3.11</v>
      </c>
      <c r="G106" s="186">
        <f t="shared" si="1"/>
        <v>5442.5</v>
      </c>
      <c r="H106" s="188"/>
      <c r="I106" s="189"/>
    </row>
    <row r="107" spans="1:9" s="25" customFormat="1" ht="41.4" x14ac:dyDescent="0.25">
      <c r="A107" s="16" t="s">
        <v>460</v>
      </c>
      <c r="B107" s="157" t="s">
        <v>293</v>
      </c>
      <c r="C107" s="164" t="s">
        <v>519</v>
      </c>
      <c r="D107" s="158" t="s">
        <v>99</v>
      </c>
      <c r="E107" s="131">
        <v>442</v>
      </c>
      <c r="F107" s="32">
        <v>0.55000000000000004</v>
      </c>
      <c r="G107" s="186">
        <f t="shared" si="1"/>
        <v>243.1</v>
      </c>
      <c r="H107" s="188"/>
      <c r="I107" s="189"/>
    </row>
    <row r="108" spans="1:9" s="25" customFormat="1" ht="42" thickBot="1" x14ac:dyDescent="0.3">
      <c r="A108" s="16" t="s">
        <v>460</v>
      </c>
      <c r="B108" s="157" t="s">
        <v>294</v>
      </c>
      <c r="C108" s="164" t="s">
        <v>465</v>
      </c>
      <c r="D108" s="158" t="s">
        <v>99</v>
      </c>
      <c r="E108" s="131">
        <v>28</v>
      </c>
      <c r="F108" s="32">
        <v>1.1000000000000001</v>
      </c>
      <c r="G108" s="186">
        <f t="shared" si="1"/>
        <v>30.8</v>
      </c>
      <c r="H108" s="188"/>
      <c r="I108" s="189"/>
    </row>
    <row r="109" spans="1:9" s="25" customFormat="1" ht="42" thickBot="1" x14ac:dyDescent="0.3">
      <c r="A109" s="135" t="s">
        <v>460</v>
      </c>
      <c r="B109" s="161" t="s">
        <v>295</v>
      </c>
      <c r="C109" s="152" t="s">
        <v>330</v>
      </c>
      <c r="D109" s="171" t="s">
        <v>74</v>
      </c>
      <c r="E109" s="138">
        <v>5</v>
      </c>
      <c r="F109" s="37">
        <v>26.93</v>
      </c>
      <c r="G109" s="195">
        <f t="shared" si="1"/>
        <v>134.65</v>
      </c>
      <c r="H109" s="196" t="s">
        <v>301</v>
      </c>
      <c r="I109" s="193">
        <f>ROUND(SUM(G105:G109),2)</f>
        <v>6054.72</v>
      </c>
    </row>
    <row r="110" spans="1:9" s="25" customFormat="1" ht="75" customHeight="1" thickBot="1" x14ac:dyDescent="0.3">
      <c r="A110" s="232" t="s">
        <v>472</v>
      </c>
      <c r="B110" s="233" t="s">
        <v>303</v>
      </c>
      <c r="C110" s="234" t="s">
        <v>351</v>
      </c>
      <c r="D110" s="235" t="s">
        <v>76</v>
      </c>
      <c r="E110" s="236">
        <v>1</v>
      </c>
      <c r="F110" s="48">
        <v>1906.38</v>
      </c>
      <c r="G110" s="237">
        <f t="shared" si="1"/>
        <v>1906.38</v>
      </c>
      <c r="H110" s="196" t="s">
        <v>317</v>
      </c>
      <c r="I110" s="193">
        <f>ROUND(SUM(G110:G110),2)</f>
        <v>1906.38</v>
      </c>
    </row>
    <row r="111" spans="1:9" ht="44.25" customHeight="1" thickBot="1" x14ac:dyDescent="0.3">
      <c r="A111" s="40"/>
      <c r="B111" s="40"/>
      <c r="C111" s="40"/>
      <c r="D111" s="41"/>
      <c r="E111" s="60"/>
      <c r="F111" s="290" t="s">
        <v>596</v>
      </c>
      <c r="G111" s="200">
        <f>SUM(G5:G110)</f>
        <v>863427.3600000001</v>
      </c>
      <c r="H111" s="187"/>
      <c r="I111" s="189"/>
    </row>
    <row r="113" spans="3:3" x14ac:dyDescent="0.25">
      <c r="C113" s="25"/>
    </row>
  </sheetData>
  <sheetProtection algorithmName="SHA-512" hashValue="NfwO9Q9HErnRBUV8jLzo9KiA/rqQHeBSZvGV2L5KQGsVgfgKBbztrSJR7IjzihbjS0b/LHamEIYZL8Vd6uHrdA==" saltValue="Sche4Mve0hZVA2N3L6mC0A==" spinCount="100000" sheet="1" objects="1" scenarios="1"/>
  <mergeCells count="3">
    <mergeCell ref="A1:E1"/>
    <mergeCell ref="A3:E3"/>
    <mergeCell ref="H65:H81"/>
  </mergeCells>
  <pageMargins left="0.7" right="0.7" top="0.75" bottom="0.75" header="0.3" footer="0.3"/>
  <pageSetup paperSize="9" scale="57"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17</vt:i4>
      </vt:variant>
    </vt:vector>
  </HeadingPairs>
  <TitlesOfParts>
    <vt:vector size="35" baseType="lpstr">
      <vt:lpstr>santrauka</vt:lpstr>
      <vt:lpstr>S_1.1</vt:lpstr>
      <vt:lpstr>S_1.1.1</vt:lpstr>
      <vt:lpstr>S_1.2</vt:lpstr>
      <vt:lpstr>S_1.3</vt:lpstr>
      <vt:lpstr>S_1.3.1</vt:lpstr>
      <vt:lpstr>S_1.4</vt:lpstr>
      <vt:lpstr>S_1.4.1</vt:lpstr>
      <vt:lpstr>S_1.5</vt:lpstr>
      <vt:lpstr>S_1.5.1</vt:lpstr>
      <vt:lpstr>S_1.6</vt:lpstr>
      <vt:lpstr>S_1.6.1</vt:lpstr>
      <vt:lpstr>S_1.7</vt:lpstr>
      <vt:lpstr>S_ 5207 K 1.8</vt:lpstr>
      <vt:lpstr>S_5207 D_1.9</vt:lpstr>
      <vt:lpstr>MS_2.1</vt:lpstr>
      <vt:lpstr>SK_3.1</vt:lpstr>
      <vt:lpstr>E01_4.1</vt:lpstr>
      <vt:lpstr>E01_4.1!Print_Area</vt:lpstr>
      <vt:lpstr>MS_2.1!Print_Area</vt:lpstr>
      <vt:lpstr>'S_ 5207 K 1.8'!Print_Area</vt:lpstr>
      <vt:lpstr>S_1.1!Print_Area</vt:lpstr>
      <vt:lpstr>S_1.1.1!Print_Area</vt:lpstr>
      <vt:lpstr>S_1.2!Print_Area</vt:lpstr>
      <vt:lpstr>S_1.3!Print_Area</vt:lpstr>
      <vt:lpstr>S_1.3.1!Print_Area</vt:lpstr>
      <vt:lpstr>S_1.4!Print_Area</vt:lpstr>
      <vt:lpstr>S_1.4.1!Print_Area</vt:lpstr>
      <vt:lpstr>S_1.5!Print_Area</vt:lpstr>
      <vt:lpstr>S_1.5.1!Print_Area</vt:lpstr>
      <vt:lpstr>S_1.6!Print_Area</vt:lpstr>
      <vt:lpstr>S_1.6.1!Print_Area</vt:lpstr>
      <vt:lpstr>S_1.7!Print_Area</vt:lpstr>
      <vt:lpstr>'S_5207 D_1.9'!Print_Area</vt:lpstr>
      <vt:lpstr>SK_3.1!Print_Area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Tomas Želabovskis</dc:creator>
  <cp:keywords/>
  <dc:description/>
  <cp:lastModifiedBy>Nijolė Redko</cp:lastModifiedBy>
  <cp:revision/>
  <dcterms:created xsi:type="dcterms:W3CDTF">2015-06-05T18:17:20Z</dcterms:created>
  <dcterms:modified xsi:type="dcterms:W3CDTF">2024-09-25T12:12:56Z</dcterms:modified>
  <cp:category/>
  <cp:contentStatus/>
</cp:coreProperties>
</file>