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Shared drives\MedUS Medical\2024\KONKURSAI\REMONTAS IR TP\Santaros klinikos\708013 - Medicinos technikos dalys ir remontas (fiksuotų įkainių kainodara) IV (6347)\CVP\"/>
    </mc:Choice>
  </mc:AlternateContent>
  <xr:revisionPtr revIDLastSave="0" documentId="13_ncr:1_{6CADAAD4-B500-4F6E-9B91-2FC44807587E}" xr6:coauthVersionLast="47" xr6:coauthVersionMax="47" xr10:uidLastSave="{00000000-0000-0000-0000-000000000000}"/>
  <bookViews>
    <workbookView xWindow="-110" yWindow="-110" windowWidth="19420" windowHeight="11500" xr2:uid="{844E83C5-E925-402E-AC5F-D8BBEB44F7BC}"/>
  </bookViews>
  <sheets>
    <sheet name="Sheet1" sheetId="1" r:id="rId1"/>
  </sheets>
  <definedNames>
    <definedName name="_xlnm._FilterDatabase" localSheetId="0" hidden="1">Sheet1!#REF!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 l="1"/>
  <c r="K17" i="1"/>
  <c r="K18" i="1"/>
  <c r="K19" i="1"/>
  <c r="K20" i="1"/>
  <c r="K22" i="1"/>
  <c r="K24" i="1"/>
  <c r="K23" i="1"/>
  <c r="L17" i="1"/>
  <c r="L18" i="1"/>
  <c r="L19" i="1"/>
  <c r="L20" i="1"/>
  <c r="L21" i="1"/>
  <c r="L16" i="1"/>
  <c r="I21" i="1"/>
  <c r="I17" i="1"/>
  <c r="I18" i="1"/>
  <c r="I19" i="1"/>
  <c r="I20" i="1"/>
  <c r="I16" i="1"/>
</calcChain>
</file>

<file path=xl/sharedStrings.xml><?xml version="1.0" encoding="utf-8"?>
<sst xmlns="http://schemas.openxmlformats.org/spreadsheetml/2006/main" count="51" uniqueCount="39">
  <si>
    <t>Eil. Nr.</t>
  </si>
  <si>
    <t>SHENZHEN MIN</t>
  </si>
  <si>
    <t>Mobilus skaitmeninis rentgeno aparatas</t>
  </si>
  <si>
    <t>1. Bendrieji reikalavimai:</t>
  </si>
  <si>
    <t xml:space="preserve">1.1. Turi būti naudojamos tik naujos (nenaudotos) gamintojo rekomenduojamos dalys ir medžiagos. </t>
  </si>
  <si>
    <t>1.4 Preliminarus lyginamuosis prekių ir (ar) paslaugų kiekis naudojamas tik pasiūlymų vertinime ir nebus laikomi maksimaliais.</t>
  </si>
  <si>
    <t>1.6 Sutartyje numatyta galimybė įsigyti prekių ar paslaugų susijusių su pirkimo objektu, tačiau neįtrauktų į sąrašą už 10% sutarties vertės.</t>
  </si>
  <si>
    <t>Gamintojas</t>
  </si>
  <si>
    <t>Pavadinimas</t>
  </si>
  <si>
    <t>Modelis</t>
  </si>
  <si>
    <t>Detalės pavadinimas/paslaugos pavadinimas</t>
  </si>
  <si>
    <t>Detalės kodas</t>
  </si>
  <si>
    <t>Preliminarus kiekis</t>
  </si>
  <si>
    <t>Aukštos įtampos modulis</t>
  </si>
  <si>
    <t>Kolimatoriaus modulis</t>
  </si>
  <si>
    <t>Generatoriaus inverterio modulis</t>
  </si>
  <si>
    <t>Aukštos įtampos kabelis</t>
  </si>
  <si>
    <t>Maitinimo blokas</t>
  </si>
  <si>
    <t>MINDRAY MOBIEYE 701</t>
  </si>
  <si>
    <t xml:space="preserve">1.2. Pakeistoms dalims ir atliktiems darbams tiekėjas turi suteikti ne trumpesnę kaip 6 mėnnesių garantiją.  Tiekėjas kartu su prekėmis privalo pateikti pristatytų prekių laisvos formos garantinį raštą, kuriame nurodoma garantijos trukmė, sudėtinių dalių gamintojo suteikti numeriai (jei yra), gamintojo nustatytos prekės eksploatacijos sąlygos arba nurodyta informacija surašoma prekių perdavimo-priėmimo akte. </t>
  </si>
  <si>
    <t>1.5. Techninėje specifikacijoje nurodytus konkrečius modelius ar šaltinius, konkrečius prekės ženklus, tipus, konkrečią kilmę prašome laikyti neįpareigojančiais, t.y. tiekėjas gali siūlyti analogiškas medžiagas ir kt., tačiau jos turi būti lygiavertės minėtoms prekėms ir tikti  įrangai.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Tiekėjas, siūlantis lygiavertę prekę privalo savo pasiūlyme patikimomis priemonėmis įrodyti, kad siūloma prekės lygiavertė.</t>
  </si>
  <si>
    <t>Vieneto įkainis be PVM, Eur.</t>
  </si>
  <si>
    <t>Vieneto įkainis su PVM, Eur.</t>
  </si>
  <si>
    <t>Suma viso be PVM, EUR</t>
  </si>
  <si>
    <t>Suma viso su PVM, EUR</t>
  </si>
  <si>
    <t>PVM Suma, Eur</t>
  </si>
  <si>
    <t>Bendra pasiūlymo 6 pirkimo daliai kaina be PVM, Eur:</t>
  </si>
  <si>
    <t>Bendra pasiūlymo 6  pirkimo daliai kaina su PVM, Eur:</t>
  </si>
  <si>
    <r>
      <t>Serviso specialisto 1-nos darbo valandos įkainis (</t>
    </r>
    <r>
      <rPr>
        <i/>
        <sz val="11"/>
        <rFont val="Times New Roman"/>
        <family val="1"/>
      </rPr>
      <t>negali viršyti 50,00 Eur be PVM)</t>
    </r>
  </si>
  <si>
    <t>SPS priedas Nr.1</t>
  </si>
  <si>
    <t>Medicinos technikos dalys ir remontas (fiksuotų įkainių kainodara) IV (6347)</t>
  </si>
  <si>
    <t>1.3. Tiekėjas kartu su pasiūlymu turi pateikti dokumentą, patvirtinantį, kad tiekėjas ar jo inžinierius yra medicinos įrangos gamintojo įgaliotas atlikti nurodytos įrangos aptarnavimą arba turi rašytinį susitarimą su kitu ūkio subjektu, kuris yra gamintojo įgaliotas atlikti šio medicinos prietaiso aptarnavimą (remonto paslaugas). Geriausia pateikti gamintojo įgaliojimo raštą, jog jis yra įgaliojęs įmonę atlikti remontą.</t>
  </si>
  <si>
    <r>
      <rPr>
        <b/>
        <sz val="11"/>
        <color theme="1"/>
        <rFont val="Times New Roman"/>
        <family val="1"/>
      </rPr>
      <t xml:space="preserve">1.7. 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t>
    </r>
    <r>
      <rPr>
        <sz val="11"/>
        <color theme="1"/>
        <rFont val="Times New Roman"/>
        <family val="1"/>
      </rPr>
      <t xml:space="preserve">                                                                                                                                                                                                         
1.7.1. Siekiant mažinti poveikį aplinkai, pirkimui taikomas mažesnio popieriaus suvartojimo spausdinimui reikalavimas. Tiek pasiūlymas, tiek sutartis pasirašomi elektroniniu parašu.
1.7.2. Esant žemo reikšmingumo gedimui, atvykti nustatyti gedimą, remontuoti įrangą darbo dienomis, ne piko valandomis (9:00 – 12:00 ir 13:00 – 15:00). 
1.7.3. Prekės, kurios gali būti naudojamos remonto metu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t>
    </r>
  </si>
  <si>
    <t>Mobilus skaitmeninis rentgeno aparatas Mindray Mobieye 701. Maksimali sutarties kaina  19999.99  Eur su PVM</t>
  </si>
  <si>
    <t>115-075609-00</t>
  </si>
  <si>
    <t>051-000431-01</t>
  </si>
  <si>
    <t>115-035601-00-00</t>
  </si>
  <si>
    <t>115-034038-01</t>
  </si>
  <si>
    <t>009-005997-00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</si>
</sst>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name val="Times New Roman"/>
      <family val="1"/>
    </font>
    <font>
      <sz val="11"/>
      <color rgb="FF000000"/>
      <name val="Times New Roman"/>
      <family val="1"/>
      <charset val="186"/>
    </font>
    <font>
      <sz val="11"/>
      <color rgb="FF000000"/>
      <name val="Times New Roman"/>
      <family val="1"/>
    </font>
    <font>
      <sz val="11"/>
      <color indexed="8"/>
      <name val="Calibri"/>
      <family val="2"/>
      <charset val="186"/>
    </font>
    <font>
      <sz val="11"/>
      <color theme="1"/>
      <name val="Times New Roman"/>
      <family val="1"/>
    </font>
    <font>
      <sz val="8"/>
      <name val="Calibri"/>
      <family val="2"/>
      <scheme val="minor"/>
    </font>
    <font>
      <b/>
      <sz val="11"/>
      <color theme="1"/>
      <name val="Times New Roman"/>
      <family val="1"/>
    </font>
    <font>
      <i/>
      <sz val="11"/>
      <name val="Times New Roman"/>
      <family val="1"/>
    </font>
    <font>
      <b/>
      <sz val="14"/>
      <color theme="1"/>
      <name val="Times New Roman"/>
      <family val="1"/>
    </font>
    <font>
      <b/>
      <sz val="11"/>
      <color indexed="8"/>
      <name val="Times New Roman"/>
      <family val="1"/>
    </font>
    <font>
      <sz val="11"/>
      <name val="Times New Roman"/>
      <family val="1"/>
    </font>
    <font>
      <sz val="10"/>
      <name val="Arial"/>
    </font>
  </fonts>
  <fills count="3">
    <fill>
      <patternFill patternType="none"/>
    </fill>
    <fill>
      <patternFill patternType="gray125"/>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xf numFmtId="0" fontId="12" fillId="0" borderId="0"/>
  </cellStyleXfs>
  <cellXfs count="42">
    <xf numFmtId="0" fontId="0" fillId="0" borderId="0" xfId="0"/>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1" xfId="0" applyFont="1" applyBorder="1" applyAlignment="1">
      <alignment horizontal="center" vertical="center" wrapText="1"/>
    </xf>
    <xf numFmtId="0" fontId="5" fillId="0" borderId="0" xfId="0" applyFont="1"/>
    <xf numFmtId="0" fontId="0" fillId="0" borderId="0" xfId="0" applyAlignment="1">
      <alignment horizontal="right"/>
    </xf>
    <xf numFmtId="4" fontId="10" fillId="0" borderId="2"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1" fillId="0" borderId="1" xfId="0" applyFont="1" applyBorder="1" applyAlignment="1">
      <alignment horizontal="left" vertical="center" wrapText="1"/>
    </xf>
    <xf numFmtId="0" fontId="5" fillId="2" borderId="1" xfId="0" applyFont="1" applyFill="1" applyBorder="1"/>
    <xf numFmtId="0" fontId="5" fillId="0" borderId="2" xfId="0" applyFont="1" applyBorder="1" applyAlignment="1">
      <alignment horizontal="center" vertical="center" wrapText="1"/>
    </xf>
    <xf numFmtId="0" fontId="11" fillId="0" borderId="0" xfId="2" applyFont="1" applyAlignment="1">
      <alignment horizontal="center" vertical="center" wrapText="1"/>
    </xf>
    <xf numFmtId="0" fontId="11" fillId="0" borderId="0" xfId="2" applyFont="1" applyAlignment="1">
      <alignment horizontal="center" vertical="center"/>
    </xf>
    <xf numFmtId="0" fontId="5" fillId="0" borderId="1" xfId="0" applyFont="1" applyBorder="1" applyAlignment="1">
      <alignment horizontal="left" wrapText="1"/>
    </xf>
    <xf numFmtId="0" fontId="5" fillId="0" borderId="0" xfId="0" applyFont="1" applyAlignment="1">
      <alignment horizontal="right"/>
    </xf>
    <xf numFmtId="0" fontId="9" fillId="0" borderId="0" xfId="0" applyFont="1" applyAlignment="1">
      <alignment horizontal="center"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7" fillId="2" borderId="1" xfId="0" applyFont="1" applyFill="1" applyBorder="1" applyAlignment="1">
      <alignment horizontal="left"/>
    </xf>
    <xf numFmtId="0" fontId="1"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cellXfs>
  <cellStyles count="3">
    <cellStyle name="Excel Built-in Normal" xfId="1" xr:uid="{AB91F7D4-C9FF-4B7D-BB45-672AF190D3AC}"/>
    <cellStyle name="Įprastas 2" xfId="2" xr:uid="{09D59202-53C1-4D0E-9D51-C6B34C5C4F8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2C2A-EBFE-4CFD-8CD0-233A4B837C60}">
  <dimension ref="B1:O25"/>
  <sheetViews>
    <sheetView tabSelected="1" zoomScale="60" zoomScaleNormal="60" workbookViewId="0">
      <selection activeCell="O45" sqref="O45"/>
    </sheetView>
  </sheetViews>
  <sheetFormatPr defaultRowHeight="14.5" x14ac:dyDescent="0.35"/>
  <cols>
    <col min="3" max="3" width="12.453125" customWidth="1"/>
    <col min="4" max="4" width="21.81640625" customWidth="1"/>
    <col min="5" max="5" width="16.26953125" customWidth="1"/>
    <col min="6" max="6" width="30.81640625" customWidth="1"/>
    <col min="7" max="7" width="38.453125" customWidth="1"/>
    <col min="8" max="8" width="18.26953125" customWidth="1"/>
    <col min="9" max="9" width="18.7265625" customWidth="1"/>
    <col min="10" max="10" width="14.54296875" customWidth="1"/>
    <col min="11" max="11" width="14.81640625" customWidth="1"/>
    <col min="12" max="12" width="15.453125" customWidth="1"/>
    <col min="20" max="20" width="10.7265625" customWidth="1"/>
    <col min="21" max="21" width="11.1796875" customWidth="1"/>
    <col min="22" max="22" width="11" customWidth="1"/>
  </cols>
  <sheetData>
    <row r="1" spans="2:15" x14ac:dyDescent="0.35">
      <c r="B1" s="14"/>
      <c r="C1" s="14"/>
      <c r="D1" s="14"/>
      <c r="E1" s="14"/>
      <c r="F1" s="14"/>
      <c r="G1" s="14"/>
      <c r="H1" s="14"/>
      <c r="I1" s="14"/>
      <c r="J1" s="14"/>
      <c r="K1" s="14"/>
      <c r="L1" s="14"/>
    </row>
    <row r="2" spans="2:15" x14ac:dyDescent="0.35">
      <c r="B2" s="23" t="s">
        <v>29</v>
      </c>
      <c r="C2" s="23"/>
      <c r="D2" s="23"/>
      <c r="E2" s="23"/>
      <c r="F2" s="23"/>
      <c r="G2" s="23"/>
      <c r="H2" s="23"/>
      <c r="I2" s="23"/>
      <c r="J2" s="23"/>
      <c r="K2" s="23"/>
      <c r="L2" s="23"/>
    </row>
    <row r="3" spans="2:15" ht="29.5" customHeight="1" x14ac:dyDescent="0.35">
      <c r="B3" s="24" t="s">
        <v>30</v>
      </c>
      <c r="C3" s="24"/>
      <c r="D3" s="24"/>
      <c r="E3" s="24"/>
      <c r="F3" s="24"/>
      <c r="G3" s="24"/>
      <c r="H3" s="24"/>
      <c r="I3" s="24"/>
      <c r="J3" s="24"/>
      <c r="K3" s="24"/>
      <c r="L3" s="24"/>
    </row>
    <row r="4" spans="2:15" x14ac:dyDescent="0.35">
      <c r="B4" s="38" t="s">
        <v>3</v>
      </c>
      <c r="C4" s="38"/>
      <c r="D4" s="38"/>
      <c r="E4" s="38"/>
      <c r="F4" s="38"/>
      <c r="G4" s="38"/>
      <c r="H4" s="38"/>
      <c r="I4" s="38"/>
      <c r="J4" s="1"/>
      <c r="K4" s="38"/>
      <c r="L4" s="38"/>
      <c r="M4" s="38"/>
      <c r="N4" s="38"/>
      <c r="O4" s="38"/>
    </row>
    <row r="5" spans="2:15" ht="14.5" customHeight="1" x14ac:dyDescent="0.35">
      <c r="B5" s="39" t="s">
        <v>4</v>
      </c>
      <c r="C5" s="39"/>
      <c r="D5" s="39"/>
      <c r="E5" s="39"/>
      <c r="F5" s="39"/>
      <c r="G5" s="39"/>
      <c r="H5" s="39"/>
      <c r="I5" s="39"/>
      <c r="J5" s="39"/>
      <c r="K5" s="39"/>
      <c r="L5" s="2"/>
      <c r="M5" s="3"/>
      <c r="N5" s="3"/>
      <c r="O5" s="3"/>
    </row>
    <row r="6" spans="2:15" ht="39.65" customHeight="1" x14ac:dyDescent="0.35">
      <c r="B6" s="39" t="s">
        <v>19</v>
      </c>
      <c r="C6" s="39"/>
      <c r="D6" s="39"/>
      <c r="E6" s="39"/>
      <c r="F6" s="39"/>
      <c r="G6" s="39"/>
      <c r="H6" s="39"/>
      <c r="I6" s="39"/>
      <c r="J6" s="39"/>
      <c r="K6" s="39"/>
      <c r="L6" s="2"/>
      <c r="M6" s="3"/>
      <c r="N6" s="3"/>
      <c r="O6" s="3"/>
    </row>
    <row r="7" spans="2:15" ht="33.65" customHeight="1" x14ac:dyDescent="0.35">
      <c r="B7" s="41" t="s">
        <v>31</v>
      </c>
      <c r="C7" s="41"/>
      <c r="D7" s="41"/>
      <c r="E7" s="41"/>
      <c r="F7" s="41"/>
      <c r="G7" s="41"/>
      <c r="H7" s="41"/>
      <c r="I7" s="41"/>
      <c r="J7" s="41"/>
      <c r="K7" s="41"/>
      <c r="L7" s="4"/>
      <c r="M7" s="3"/>
      <c r="N7" s="3"/>
      <c r="O7" s="3"/>
    </row>
    <row r="8" spans="2:15" ht="19.149999999999999" customHeight="1" x14ac:dyDescent="0.35">
      <c r="B8" s="41" t="s">
        <v>5</v>
      </c>
      <c r="C8" s="41"/>
      <c r="D8" s="41"/>
      <c r="E8" s="41"/>
      <c r="F8" s="41"/>
      <c r="G8" s="41"/>
      <c r="H8" s="41"/>
      <c r="I8" s="41"/>
      <c r="J8" s="41"/>
      <c r="K8" s="41"/>
      <c r="L8" s="4"/>
      <c r="M8" s="3"/>
      <c r="N8" s="3"/>
      <c r="O8" s="3"/>
    </row>
    <row r="9" spans="2:15" ht="64.900000000000006" customHeight="1" x14ac:dyDescent="0.35">
      <c r="B9" s="39" t="s">
        <v>20</v>
      </c>
      <c r="C9" s="39"/>
      <c r="D9" s="39"/>
      <c r="E9" s="39"/>
      <c r="F9" s="39"/>
      <c r="G9" s="39"/>
      <c r="H9" s="39"/>
      <c r="I9" s="39"/>
      <c r="J9" s="39"/>
      <c r="K9" s="39"/>
      <c r="L9" s="2"/>
      <c r="M9" s="3"/>
      <c r="N9" s="3"/>
      <c r="O9" s="3"/>
    </row>
    <row r="10" spans="2:15" ht="19.149999999999999" customHeight="1" x14ac:dyDescent="0.35">
      <c r="B10" s="40" t="s">
        <v>6</v>
      </c>
      <c r="C10" s="40"/>
      <c r="D10" s="40"/>
      <c r="E10" s="40"/>
      <c r="F10" s="40"/>
      <c r="G10" s="40"/>
      <c r="H10" s="40"/>
      <c r="I10" s="40"/>
      <c r="J10" s="40"/>
      <c r="K10" s="40"/>
      <c r="L10" s="2"/>
      <c r="M10" s="3"/>
      <c r="N10" s="3"/>
      <c r="O10" s="3"/>
    </row>
    <row r="11" spans="2:15" ht="131.5" customHeight="1" x14ac:dyDescent="0.35">
      <c r="B11" s="22" t="s">
        <v>32</v>
      </c>
      <c r="C11" s="22"/>
      <c r="D11" s="22"/>
      <c r="E11" s="22"/>
      <c r="F11" s="22"/>
      <c r="G11" s="22"/>
      <c r="H11" s="22"/>
      <c r="I11" s="22"/>
      <c r="J11" s="22"/>
      <c r="K11" s="22"/>
    </row>
    <row r="13" spans="2:15" ht="27" customHeight="1" x14ac:dyDescent="0.35">
      <c r="B13" s="31"/>
      <c r="C13" s="32"/>
      <c r="D13" s="32"/>
      <c r="E13" s="32"/>
      <c r="F13" s="32"/>
      <c r="G13" s="32"/>
      <c r="H13" s="32"/>
      <c r="I13" s="32"/>
      <c r="J13" s="32"/>
      <c r="K13" s="33"/>
    </row>
    <row r="14" spans="2:15" ht="27" customHeight="1" x14ac:dyDescent="0.35">
      <c r="B14" s="12" t="s">
        <v>0</v>
      </c>
      <c r="C14" s="12" t="s">
        <v>7</v>
      </c>
      <c r="D14" s="12" t="s">
        <v>8</v>
      </c>
      <c r="E14" s="12" t="s">
        <v>9</v>
      </c>
      <c r="F14" s="12" t="s">
        <v>10</v>
      </c>
      <c r="G14" s="12" t="s">
        <v>11</v>
      </c>
      <c r="H14" s="12" t="s">
        <v>21</v>
      </c>
      <c r="I14" s="12" t="s">
        <v>22</v>
      </c>
      <c r="J14" s="12" t="s">
        <v>12</v>
      </c>
      <c r="K14" s="15" t="s">
        <v>23</v>
      </c>
      <c r="L14" s="16" t="s">
        <v>24</v>
      </c>
    </row>
    <row r="15" spans="2:15" x14ac:dyDescent="0.35">
      <c r="B15" s="7">
        <v>6</v>
      </c>
      <c r="C15" s="37" t="s">
        <v>33</v>
      </c>
      <c r="D15" s="37"/>
      <c r="E15" s="37"/>
      <c r="F15" s="37"/>
      <c r="G15" s="37"/>
      <c r="H15" s="37"/>
      <c r="I15" s="37"/>
      <c r="J15" s="37"/>
      <c r="K15" s="8"/>
      <c r="L15" s="18"/>
    </row>
    <row r="16" spans="2:15" ht="28" x14ac:dyDescent="0.35">
      <c r="B16" s="5">
        <v>6.1</v>
      </c>
      <c r="C16" s="17" t="s">
        <v>1</v>
      </c>
      <c r="D16" s="17" t="s">
        <v>2</v>
      </c>
      <c r="E16" s="17" t="s">
        <v>18</v>
      </c>
      <c r="F16" s="17" t="s">
        <v>13</v>
      </c>
      <c r="G16" s="19" t="s">
        <v>35</v>
      </c>
      <c r="H16" s="5">
        <v>6702</v>
      </c>
      <c r="I16" s="5">
        <f>H16*1.21</f>
        <v>8109.42</v>
      </c>
      <c r="J16" s="5">
        <v>1</v>
      </c>
      <c r="K16" s="5">
        <f>H16</f>
        <v>6702</v>
      </c>
      <c r="L16" s="5">
        <f>1.21*K16</f>
        <v>8109.42</v>
      </c>
    </row>
    <row r="17" spans="2:12" ht="28" x14ac:dyDescent="0.35">
      <c r="B17" s="5">
        <v>6.2</v>
      </c>
      <c r="C17" s="17" t="s">
        <v>1</v>
      </c>
      <c r="D17" s="17" t="s">
        <v>2</v>
      </c>
      <c r="E17" s="17" t="s">
        <v>18</v>
      </c>
      <c r="F17" s="17" t="s">
        <v>14</v>
      </c>
      <c r="G17" s="20" t="s">
        <v>36</v>
      </c>
      <c r="H17" s="5">
        <v>3500</v>
      </c>
      <c r="I17" s="5">
        <f t="shared" ref="I17:I21" si="0">H17*1.21</f>
        <v>4235</v>
      </c>
      <c r="J17" s="5">
        <v>1</v>
      </c>
      <c r="K17" s="5">
        <f t="shared" ref="K17:K20" si="1">H17</f>
        <v>3500</v>
      </c>
      <c r="L17" s="5">
        <f t="shared" ref="L17:L21" si="2">1.21*K17</f>
        <v>4235</v>
      </c>
    </row>
    <row r="18" spans="2:12" ht="28" x14ac:dyDescent="0.35">
      <c r="B18" s="5">
        <v>6.3</v>
      </c>
      <c r="C18" s="17" t="s">
        <v>1</v>
      </c>
      <c r="D18" s="17" t="s">
        <v>2</v>
      </c>
      <c r="E18" s="17" t="s">
        <v>18</v>
      </c>
      <c r="F18" s="17" t="s">
        <v>15</v>
      </c>
      <c r="G18" s="19" t="s">
        <v>37</v>
      </c>
      <c r="H18" s="5">
        <v>3238</v>
      </c>
      <c r="I18" s="5">
        <f t="shared" si="0"/>
        <v>3917.98</v>
      </c>
      <c r="J18" s="5">
        <v>1</v>
      </c>
      <c r="K18" s="5">
        <f t="shared" si="1"/>
        <v>3238</v>
      </c>
      <c r="L18" s="5">
        <f t="shared" si="2"/>
        <v>3917.98</v>
      </c>
    </row>
    <row r="19" spans="2:12" ht="28" x14ac:dyDescent="0.35">
      <c r="B19" s="5">
        <v>6.4</v>
      </c>
      <c r="C19" s="17" t="s">
        <v>1</v>
      </c>
      <c r="D19" s="17" t="s">
        <v>2</v>
      </c>
      <c r="E19" s="17" t="s">
        <v>18</v>
      </c>
      <c r="F19" s="17" t="s">
        <v>16</v>
      </c>
      <c r="G19" s="19" t="s">
        <v>38</v>
      </c>
      <c r="H19" s="5">
        <v>1386</v>
      </c>
      <c r="I19" s="5">
        <f t="shared" si="0"/>
        <v>1677.06</v>
      </c>
      <c r="J19" s="5">
        <v>1</v>
      </c>
      <c r="K19" s="5">
        <f t="shared" si="1"/>
        <v>1386</v>
      </c>
      <c r="L19" s="5">
        <f t="shared" si="2"/>
        <v>1677.06</v>
      </c>
    </row>
    <row r="20" spans="2:12" ht="28" x14ac:dyDescent="0.35">
      <c r="B20" s="5">
        <v>6.5</v>
      </c>
      <c r="C20" s="17" t="s">
        <v>1</v>
      </c>
      <c r="D20" s="17" t="s">
        <v>2</v>
      </c>
      <c r="E20" s="17" t="s">
        <v>18</v>
      </c>
      <c r="F20" s="17" t="s">
        <v>17</v>
      </c>
      <c r="G20" s="21" t="s">
        <v>34</v>
      </c>
      <c r="H20" s="5">
        <v>700</v>
      </c>
      <c r="I20" s="5">
        <f t="shared" si="0"/>
        <v>847</v>
      </c>
      <c r="J20" s="5">
        <v>1</v>
      </c>
      <c r="K20" s="5">
        <f t="shared" si="1"/>
        <v>700</v>
      </c>
      <c r="L20" s="5">
        <f t="shared" si="2"/>
        <v>847</v>
      </c>
    </row>
    <row r="21" spans="2:12" x14ac:dyDescent="0.35">
      <c r="B21" s="5">
        <v>6.6</v>
      </c>
      <c r="C21" s="34" t="s">
        <v>28</v>
      </c>
      <c r="D21" s="35"/>
      <c r="E21" s="35"/>
      <c r="F21" s="35"/>
      <c r="G21" s="36"/>
      <c r="H21" s="5">
        <v>50</v>
      </c>
      <c r="I21" s="5">
        <f t="shared" si="0"/>
        <v>60.5</v>
      </c>
      <c r="J21" s="5">
        <v>11</v>
      </c>
      <c r="K21" s="5">
        <v>550</v>
      </c>
      <c r="L21" s="5">
        <f t="shared" si="2"/>
        <v>665.5</v>
      </c>
    </row>
    <row r="22" spans="2:12" x14ac:dyDescent="0.35">
      <c r="B22" s="25" t="s">
        <v>26</v>
      </c>
      <c r="C22" s="26"/>
      <c r="D22" s="26"/>
      <c r="E22" s="26"/>
      <c r="F22" s="26"/>
      <c r="G22" s="26"/>
      <c r="H22" s="26"/>
      <c r="I22" s="26"/>
      <c r="J22" s="27"/>
      <c r="K22" s="5">
        <f>SUM(K16:K21)</f>
        <v>16076</v>
      </c>
      <c r="L22" s="13"/>
    </row>
    <row r="23" spans="2:12" x14ac:dyDescent="0.35">
      <c r="B23" s="25" t="s">
        <v>25</v>
      </c>
      <c r="C23" s="26"/>
      <c r="D23" s="26"/>
      <c r="E23" s="26"/>
      <c r="F23" s="26"/>
      <c r="G23" s="26"/>
      <c r="H23" s="26"/>
      <c r="I23" s="26"/>
      <c r="J23" s="27"/>
      <c r="K23" s="5">
        <f>(1.21*16076)-K22</f>
        <v>3375.9599999999991</v>
      </c>
      <c r="L23" s="13"/>
    </row>
    <row r="24" spans="2:12" x14ac:dyDescent="0.35">
      <c r="B24" s="28" t="s">
        <v>27</v>
      </c>
      <c r="C24" s="29"/>
      <c r="D24" s="29"/>
      <c r="E24" s="29"/>
      <c r="F24" s="29"/>
      <c r="G24" s="29"/>
      <c r="H24" s="29"/>
      <c r="I24" s="29"/>
      <c r="J24" s="30"/>
      <c r="K24" s="5">
        <f>K22*1.21</f>
        <v>19451.96</v>
      </c>
      <c r="L24" s="13"/>
    </row>
    <row r="25" spans="2:12" ht="39" customHeight="1" x14ac:dyDescent="0.35">
      <c r="B25" s="9"/>
      <c r="C25" s="10"/>
      <c r="D25" s="10"/>
      <c r="E25" s="10"/>
      <c r="F25" s="10"/>
      <c r="G25" s="10"/>
      <c r="H25" s="10"/>
      <c r="I25" s="10"/>
      <c r="J25" s="11"/>
      <c r="K25" s="6"/>
    </row>
  </sheetData>
  <mergeCells count="17">
    <mergeCell ref="B4:I4"/>
    <mergeCell ref="B9:K9"/>
    <mergeCell ref="B10:K10"/>
    <mergeCell ref="K4:O4"/>
    <mergeCell ref="B5:K5"/>
    <mergeCell ref="B6:K6"/>
    <mergeCell ref="B7:K7"/>
    <mergeCell ref="B8:K8"/>
    <mergeCell ref="B23:J23"/>
    <mergeCell ref="B24:J24"/>
    <mergeCell ref="B13:K13"/>
    <mergeCell ref="C21:G21"/>
    <mergeCell ref="B22:J22"/>
    <mergeCell ref="C15:J15"/>
    <mergeCell ref="B11:K11"/>
    <mergeCell ref="B2:L2"/>
    <mergeCell ref="B3:L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egle gelbudiene</cp:lastModifiedBy>
  <dcterms:created xsi:type="dcterms:W3CDTF">2023-11-29T11:25:46Z</dcterms:created>
  <dcterms:modified xsi:type="dcterms:W3CDTF">2024-03-14T12:52:18Z</dcterms:modified>
</cp:coreProperties>
</file>