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srvfile\TeoShare\04_B2B\04-6_Business_Solutions\04-6-01_Team_I\Direct\daimck\MANO\KLIENTAI 2014\VSD 2014\Išteklių agentūra\Bokštai_107 vnt._2024.12.23\BOKŠTAI_DIDYSIS_2024.12.23\"/>
    </mc:Choice>
  </mc:AlternateContent>
  <xr:revisionPtr revIDLastSave="0" documentId="13_ncr:1_{4C790BC1-D3B4-4999-846E-F8172098EE62}" xr6:coauthVersionLast="47" xr6:coauthVersionMax="47" xr10:uidLastSave="{00000000-0000-0000-0000-000000000000}"/>
  <bookViews>
    <workbookView xWindow="-38520" yWindow="-120" windowWidth="38640" windowHeight="21240" xr2:uid="{4EA8F857-BE2C-4EE3-8607-19F7262C18C4}"/>
  </bookViews>
  <sheets>
    <sheet name="6.1.1. lentelė" sheetId="1" r:id="rId1"/>
    <sheet name="6.1.2. lentelė" sheetId="2" r:id="rId2"/>
  </sheet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1" l="1"/>
  <c r="M25" i="1"/>
  <c r="M26" i="1"/>
  <c r="K13" i="1"/>
  <c r="M13" i="1" s="1"/>
  <c r="K14" i="1"/>
  <c r="M14" i="1" s="1"/>
  <c r="K15" i="1"/>
  <c r="M15" i="1" s="1"/>
  <c r="K16" i="1"/>
  <c r="M16" i="1" s="1"/>
  <c r="K17" i="1"/>
  <c r="M17" i="1" s="1"/>
  <c r="K18" i="1"/>
  <c r="M18" i="1" s="1"/>
  <c r="K19" i="1"/>
  <c r="M19" i="1" s="1"/>
  <c r="K20" i="1"/>
  <c r="M20" i="1" s="1"/>
  <c r="K21" i="1"/>
  <c r="M21" i="1" s="1"/>
  <c r="K22" i="1"/>
  <c r="M22" i="1" s="1"/>
  <c r="K23" i="1"/>
  <c r="M23" i="1" s="1"/>
  <c r="K24" i="1"/>
  <c r="K25" i="1"/>
  <c r="K26" i="1"/>
  <c r="K27" i="1"/>
  <c r="M27" i="1" s="1"/>
  <c r="K28" i="1"/>
  <c r="M28" i="1" s="1"/>
  <c r="K10" i="1"/>
  <c r="M10" i="1" s="1"/>
  <c r="K11" i="1"/>
  <c r="M11" i="1" s="1"/>
  <c r="K12" i="1"/>
  <c r="M12" i="1" s="1"/>
  <c r="K9" i="1"/>
  <c r="M9" i="1" s="1"/>
  <c r="K8" i="1"/>
  <c r="M8" i="1" s="1"/>
  <c r="N11" i="2"/>
  <c r="N10" i="2"/>
  <c r="K10" i="2"/>
  <c r="N12" i="2" s="1"/>
  <c r="M29" i="1" l="1"/>
  <c r="M32" i="1" s="1"/>
  <c r="M30" i="1" s="1"/>
</calcChain>
</file>

<file path=xl/sharedStrings.xml><?xml version="1.0" encoding="utf-8"?>
<sst xmlns="http://schemas.openxmlformats.org/spreadsheetml/2006/main" count="140" uniqueCount="68">
  <si>
    <t>Pirkimo objekto  dalies  Nr.</t>
  </si>
  <si>
    <t>SMRRT įrangos</t>
  </si>
  <si>
    <t xml:space="preserve">talpinimo vietos adresas </t>
  </si>
  <si>
    <t xml:space="preserve">su WGS koordinatėmis </t>
  </si>
  <si>
    <t>Suteikta galia kW</t>
  </si>
  <si>
    <t>TX/RX antenos sumontavimo aukštis nuo žemės paviršiaus</t>
  </si>
  <si>
    <t>m</t>
  </si>
  <si>
    <t>Objekto teritorija saugoma (taip/ne)</t>
  </si>
  <si>
    <t>Objekto teritorija aptverta (taip/ne)</t>
  </si>
  <si>
    <t>Įrangos talpinimo įkainis, 1 mėn., Eur be PVM*</t>
  </si>
  <si>
    <t xml:space="preserve">Maksimali įrangos talpinimo trukmė, mėn. </t>
  </si>
  <si>
    <t xml:space="preserve">Maksimali įrangos </t>
  </si>
  <si>
    <t>talpinimo kaina,</t>
  </si>
  <si>
    <t>Eur be PVM</t>
  </si>
  <si>
    <t xml:space="preserve">Bazinės stoties MTS įkainis </t>
  </si>
  <si>
    <t>TX/RX antenos (ų) įkainis</t>
  </si>
  <si>
    <t>RRL antenos (ų) įkainis</t>
  </si>
  <si>
    <t>GPS antenos įkainis</t>
  </si>
  <si>
    <t>Iš viso už talpinamą įrangą</t>
  </si>
  <si>
    <t>A</t>
  </si>
  <si>
    <t>B</t>
  </si>
  <si>
    <t>C</t>
  </si>
  <si>
    <t>D</t>
  </si>
  <si>
    <t>E</t>
  </si>
  <si>
    <t>F</t>
  </si>
  <si>
    <t>G</t>
  </si>
  <si>
    <t>H</t>
  </si>
  <si>
    <t>I</t>
  </si>
  <si>
    <t>J</t>
  </si>
  <si>
    <t>K=G+H+I+J</t>
  </si>
  <si>
    <t>L</t>
  </si>
  <si>
    <t>M=L×K</t>
  </si>
  <si>
    <t>Pavadinimas-1, xx.xxxxxxxx, xx.xxxxxxxx.</t>
  </si>
  <si>
    <t>M</t>
  </si>
  <si>
    <t>Įrangos integravimo kaina, perkeliant ją
į alternatyvią vietą, Eur  be PVM***</t>
  </si>
  <si>
    <t>N=L×K+M</t>
  </si>
  <si>
    <t xml:space="preserve">                                                                                                                                                                                                                                                           </t>
  </si>
  <si>
    <t xml:space="preserve">  PVM -21  %, Eur</t>
  </si>
  <si>
    <t xml:space="preserve">                                                                                                                                                                                                                                             </t>
  </si>
  <si>
    <t xml:space="preserve"> Iš viso su PVM, Eur</t>
  </si>
  <si>
    <t xml:space="preserve">                                                                                                                                                                                                                                                                                                                   PVM -21  %, Eu          </t>
  </si>
  <si>
    <t xml:space="preserve">                                                                                                                                                                                                                                                                                                            Iš viso su PVM, Eur                  </t>
  </si>
  <si>
    <t>* Kaina nurodoma ne daugiau, kaip 2 skaitmenų po kablelio tikslumu. Lentelės H, I, J stulpeliuose  nurodoma visos talpinamos įrangos paslaugų suma. Laikoma, kad  vieno vieneto įrangos talpinimo paslaugos kaina yra  kaina, kuri  gaunama atitinkamame stulpelyje nurodytą lėšų sumą padalinus iš talpinamos įrangos  kiekio. 
  ** Tiekėjas įtraukia  įrangos perkėlimo  ir projektavimo sąnaudas į  teikiamą pasiūlymą (kaina nurodoma ne daugiau, kaip 2 skaitmenų po kablelio tikslumu). Lentelės H, I, J stulpeliuose  nurodoma visos talpinamos įrangos paslaugų suma. Laikoma, kad  vieno vieneto įrangos talpinimo paslaugos kaina yra  kaina, kuri  gaunama atitinkamame stulpelyje nurodytą lėšų sumą padalinus iš talpinamos įrangos  kiekio.
***Jeigu  Tiekėjas pasiūlo alternatyvią  vietą, nurodoma integravimo paslaugos kaina. Integravimo  paslaugos į alternatyvią vietą padidina maksimalią įrangos talpinimo kainą stulpelyje H įrašytu dydžiu Eur be PVM, bet ne didesniu nei 6 300,00 Eur be PVM. Kainos nurodomos ne daugiau, kaip 2 skaitmenų po kablelio tikslumu.
Į kainą turi būti įskaičiuota PVM, kiti mokesčiai bei visos kitos išlaidos. Tiekėjas turi nurodyti kainą EUR su PVM, jei jis yra PVM mokėtojas arba EUR be PVM, jei teikėjas yra ne PVM mokėtojas. Kaina nurodoma ne daugiau kaip 2 skaitmenų po kablelio tikslumu.</t>
  </si>
  <si>
    <t>* Kaina nurodoma ne daugiau, kaip 2 skaitmenų po kablelio tikslumu. Lentelės H, I, J stulpeliuose  nurodoma visos talpinamos įrangos paslaugų suma. Laikoma, kad  vieno vieneto įrangos talpinimo paslaugos kaina yra  kaina, kuri  gaunama atitinkamame stulpelyje nurodytą lėšų sumą padalinus iš talpinamos įrangos  kiekio. 
 ** Tiekėjas įtraukia  įrangos perkėlimo  ir projektavimo sąnaudas į  teikiamą pasiūlymą (kaina nurodoma ne daugiau, kaip 2 skaitmenų po kablelio tikslumu). Lentelės H, I, J stulpeliuose  nurodoma visos talpinamos įrangos paslaugų suma. Laikoma, kad  vieno vieneto įrangos talpinimo paslaugos kaina yra  kaina, kuri  gaunama atitinkamame stulpelyje nurodytą lėšų sumą padalinus iš talpinamos įrangos  kiekio.
***Jeigu  Tiekėjas pasiūlo alternatyvią  vietą, nurodoma integravimo paslaugos kaina. Integravimo  paslaugos į alternatyvią vietą padidina maksimalią įrangos talpinimo kainą stulpelyje H įrašytu dydžiu Eur be PVM, bet ne didesniu nei 6 300,00 Eur be PVM. Kainos nurodomos ne daugiau, kaip 2 skaitmenų po kablelio tikslumu.
Į kainą turi būti įskaičiuota PVM, kiti mokesčiai bei visos kitos išlaidos. Tiekėjas turi nurodyti kainą EUR su PVM, jei jis yra PVM mokėtojas arba EUR be PVM, jei teikėjas yra ne PVM mokėtojas. Kaina nurodoma ne daugiau kaip 2 skaitmenų po kablelio tikslumu.</t>
  </si>
  <si>
    <r>
      <rPr>
        <b/>
        <u/>
        <sz val="12"/>
        <color theme="1"/>
        <rFont val="Calibri Light"/>
        <family val="2"/>
        <charset val="186"/>
      </rPr>
      <t>6.1.1. lentelė.</t>
    </r>
    <r>
      <rPr>
        <b/>
        <sz val="12"/>
        <color theme="1"/>
        <rFont val="Calibri Light"/>
        <family val="2"/>
        <charset val="186"/>
      </rPr>
      <t xml:space="preserve"> Pirkimo objektui, kuriame jau yra įrengta visa reikalinga SMRRT įranga (</t>
    </r>
    <r>
      <rPr>
        <b/>
        <u/>
        <sz val="12"/>
        <color theme="1"/>
        <rFont val="Calibri Light"/>
        <family val="2"/>
        <charset val="186"/>
      </rPr>
      <t>montavimo darbai nėra numatomi</t>
    </r>
    <r>
      <rPr>
        <b/>
        <sz val="12"/>
        <color theme="1"/>
        <rFont val="Calibri Light"/>
        <family val="2"/>
        <charset val="186"/>
      </rPr>
      <t>) lentelė pildoma kiekvienam objektui atskirai</t>
    </r>
  </si>
  <si>
    <r>
      <rPr>
        <b/>
        <u/>
        <sz val="12"/>
        <color theme="1"/>
        <rFont val="Calibri Light"/>
        <family val="2"/>
        <charset val="186"/>
      </rPr>
      <t>6.1.2. lentelė.</t>
    </r>
    <r>
      <rPr>
        <b/>
        <sz val="12"/>
        <color theme="1"/>
        <rFont val="Calibri Light"/>
        <family val="2"/>
        <charset val="186"/>
      </rPr>
      <t xml:space="preserve"> Pirkimo objektui siūloma alternatyvi vieta (</t>
    </r>
    <r>
      <rPr>
        <b/>
        <u/>
        <sz val="12"/>
        <color theme="1"/>
        <rFont val="Calibri Light"/>
        <family val="2"/>
        <charset val="186"/>
      </rPr>
      <t>Reikalingi montavimo ir integravimo darbai</t>
    </r>
    <r>
      <rPr>
        <b/>
        <sz val="12"/>
        <color theme="1"/>
        <rFont val="Calibri Light"/>
        <family val="2"/>
        <charset val="186"/>
      </rPr>
      <t xml:space="preserve">) lentelė pildoma, </t>
    </r>
    <r>
      <rPr>
        <b/>
        <sz val="12"/>
        <color rgb="FF0078D4"/>
        <rFont val="Calibri Light"/>
        <family val="2"/>
        <charset val="186"/>
      </rPr>
      <t xml:space="preserve"> </t>
    </r>
    <r>
      <rPr>
        <b/>
        <sz val="12"/>
        <color theme="1"/>
        <rFont val="Calibri Light"/>
        <family val="2"/>
        <charset val="186"/>
      </rPr>
      <t>kiekvienam objektui atskirai</t>
    </r>
  </si>
  <si>
    <t xml:space="preserve">Turniškių g., Turniškės
54.74653749, 25.33947234. </t>
  </si>
  <si>
    <t>Telšių r. sav., Varnių sen., Gintalų k., Telšių g.                               55.755368, 22.358419</t>
  </si>
  <si>
    <t>Veiverių g. 150, Kaunas
Tame pačiame bokšte MTS stotys su skirtingų orientacijų antenomis
54.86692457, 23.88149780.</t>
  </si>
  <si>
    <t>Elektrėnų sav., Vievio sen., Ausieniškių k., Lauko g. 31
54.77887833, 24.77827460</t>
  </si>
  <si>
    <t>Ignalinos r., Visagino sav., Karlų k., Pramonės g. 25
55.57576544, 26.48812379</t>
  </si>
  <si>
    <t>Švenčionių r. sav., Švenčionėlių sen., Trūdų k., Švenčionėlių g. 19.
55.15469228, 26.01930426</t>
  </si>
  <si>
    <t>Vilniaus r. sav., Lavoriškių sen., Lavoriškių k. 54.71118226, 25.72700862</t>
  </si>
  <si>
    <t>Kauno m., Paštuvos g. 11A.
54.92958643, 23.80612634</t>
  </si>
  <si>
    <t>Vilkaviškio r. sav., Vištyčio sen., Vištyčio Lauko I k., Kalvarijos g. 4 54.45901074, 22.76591798</t>
  </si>
  <si>
    <t>Šalčininkų r. sav., Butrimonių sen., Rėžių k., Saulėtoji g. 13
54.26580936, 25.12927050</t>
  </si>
  <si>
    <t>Vatušių g. 6A, Rietavas, Plungės r. 
55.71811697, 21.94953482</t>
  </si>
  <si>
    <t>Šiaulių r. sav., Kuršėnų kaimiškoji sen., Beržtvų k.
55.99866505, 22.91194506</t>
  </si>
  <si>
    <t>Lentvario m., Kęstučio g. 1
54.64313876, 25.05690877</t>
  </si>
  <si>
    <t>Vilniaus m., Juodasis kel. 75E.
54.65509469, 25.36544447</t>
  </si>
  <si>
    <t>Vilniaus r. sav., Nemenčinės sen., Kreivalaužių k., Taikos g. 3A 54.65509469, 25.36544447</t>
  </si>
  <si>
    <t>Šiaulių m., Tilžės g. 9
55.91074032, 23.26822549</t>
  </si>
  <si>
    <t>Žiežmarių m., Žaslių g. 76
54.81077273, 24.45048475</t>
  </si>
  <si>
    <t>Černiauskienės vs. 3, Ramygalos sen.,  Panevėžio r. sav. 55.56783842, 24.33528628</t>
  </si>
  <si>
    <t>Pivoriūnų k., Dubingių sen.,  Molėtų r. sav.
55.04901670, 25,34790713</t>
  </si>
  <si>
    <t>Taip</t>
  </si>
  <si>
    <t>Kirtimų g. 11, Vilnius 54.65301785, 25.14912474.</t>
  </si>
  <si>
    <t xml:space="preserve">Vilniaus r. sav., Lavoriškių sen., Kirtimų k., 54.79077800, 25.68457125. Ne mažiau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</si>
</sst>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charset val="186"/>
      <scheme val="minor"/>
    </font>
    <font>
      <sz val="11"/>
      <color theme="1"/>
      <name val="Cambria"/>
      <family val="1"/>
      <charset val="186"/>
    </font>
    <font>
      <sz val="9"/>
      <color rgb="FF000000"/>
      <name val="Calibri Light"/>
      <family val="2"/>
      <charset val="186"/>
    </font>
    <font>
      <sz val="9"/>
      <color theme="1"/>
      <name val="Calibri Light"/>
      <family val="2"/>
      <charset val="186"/>
    </font>
    <font>
      <sz val="10"/>
      <color rgb="FF000000"/>
      <name val="Calibri Light"/>
      <family val="2"/>
      <charset val="186"/>
    </font>
    <font>
      <sz val="10"/>
      <color theme="1"/>
      <name val="Calibri Light"/>
      <family val="2"/>
      <charset val="186"/>
    </font>
    <font>
      <sz val="12"/>
      <color rgb="FF000000"/>
      <name val="Calibri Light"/>
      <family val="2"/>
      <charset val="186"/>
    </font>
    <font>
      <sz val="10"/>
      <color theme="1"/>
      <name val="Cambria"/>
      <family val="1"/>
      <charset val="186"/>
    </font>
    <font>
      <b/>
      <sz val="11"/>
      <color theme="1"/>
      <name val="Calibri Light"/>
      <family val="2"/>
      <charset val="186"/>
    </font>
    <font>
      <b/>
      <sz val="9"/>
      <color rgb="FF000000"/>
      <name val="Calibri Light"/>
      <family val="2"/>
      <charset val="186"/>
    </font>
    <font>
      <b/>
      <sz val="12"/>
      <color theme="1"/>
      <name val="Calibri Light"/>
      <family val="2"/>
      <charset val="186"/>
    </font>
    <font>
      <b/>
      <sz val="12"/>
      <color rgb="FF0078D4"/>
      <name val="Calibri Light"/>
      <family val="2"/>
      <charset val="186"/>
    </font>
    <font>
      <sz val="12"/>
      <color theme="1"/>
      <name val="Aptos Narrow"/>
      <family val="2"/>
      <charset val="186"/>
      <scheme val="minor"/>
    </font>
    <font>
      <b/>
      <u/>
      <sz val="12"/>
      <color theme="1"/>
      <name val="Calibri Light"/>
      <family val="2"/>
      <charset val="186"/>
    </font>
    <font>
      <sz val="10"/>
      <name val="Calibri Light"/>
      <family val="2"/>
      <charset val="186"/>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4" xfId="0" applyBorder="1" applyAlignment="1">
      <alignmen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4" fillId="0" borderId="5" xfId="0" applyFont="1" applyBorder="1" applyAlignment="1">
      <alignment horizontal="center" vertical="center"/>
    </xf>
    <xf numFmtId="0" fontId="7" fillId="0" borderId="3" xfId="0" applyFont="1" applyBorder="1" applyAlignment="1">
      <alignment horizontal="left" vertical="center" wrapText="1"/>
    </xf>
    <xf numFmtId="0" fontId="7" fillId="0" borderId="4" xfId="0" applyFont="1" applyBorder="1" applyAlignment="1">
      <alignment horizontal="right" vertic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xf>
    <xf numFmtId="0" fontId="1" fillId="0" borderId="13" xfId="0" applyFont="1" applyBorder="1" applyAlignment="1">
      <alignment vertical="center" wrapText="1"/>
    </xf>
    <xf numFmtId="0" fontId="5" fillId="0" borderId="14" xfId="0" applyFont="1" applyBorder="1" applyAlignment="1">
      <alignment horizontal="justify" vertical="center" wrapText="1"/>
    </xf>
    <xf numFmtId="0" fontId="6" fillId="0" borderId="13" xfId="0" applyFont="1" applyBorder="1" applyAlignment="1">
      <alignment horizontal="justify" vertical="center" wrapText="1"/>
    </xf>
    <xf numFmtId="0" fontId="6" fillId="0" borderId="13" xfId="0" applyFont="1" applyBorder="1" applyAlignment="1">
      <alignment horizontal="center" vertical="center" wrapText="1"/>
    </xf>
    <xf numFmtId="0" fontId="4" fillId="0" borderId="13" xfId="0" applyFont="1" applyBorder="1" applyAlignment="1">
      <alignment horizontal="center" vertical="center"/>
    </xf>
    <xf numFmtId="0" fontId="10" fillId="0" borderId="0" xfId="0" applyFont="1"/>
    <xf numFmtId="0" fontId="12" fillId="0" borderId="0" xfId="0" applyFont="1"/>
    <xf numFmtId="4" fontId="6" fillId="0" borderId="1" xfId="0" applyNumberFormat="1" applyFont="1" applyBorder="1" applyAlignment="1">
      <alignment horizontal="center" vertical="center"/>
    </xf>
    <xf numFmtId="4" fontId="8" fillId="0" borderId="9" xfId="0" applyNumberFormat="1" applyFont="1" applyBorder="1" applyAlignment="1">
      <alignment horizontal="center" vertical="center"/>
    </xf>
    <xf numFmtId="4" fontId="6" fillId="0" borderId="10" xfId="0" applyNumberFormat="1" applyFont="1" applyBorder="1" applyAlignment="1">
      <alignment horizontal="center" vertical="center" wrapText="1"/>
    </xf>
    <xf numFmtId="4" fontId="6" fillId="0" borderId="13" xfId="0" applyNumberFormat="1" applyFont="1" applyBorder="1" applyAlignment="1">
      <alignment horizontal="center" vertical="center" wrapText="1"/>
    </xf>
    <xf numFmtId="4" fontId="4"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0" xfId="0" applyFont="1" applyBorder="1" applyAlignment="1">
      <alignment horizontal="center" vertical="center" wrapText="1"/>
    </xf>
    <xf numFmtId="0" fontId="9" fillId="0" borderId="1" xfId="0" applyFont="1" applyBorder="1" applyAlignment="1">
      <alignment horizontal="justify" vertical="center" wrapText="1"/>
    </xf>
    <xf numFmtId="0" fontId="9" fillId="0" borderId="2" xfId="0" applyFont="1" applyBorder="1" applyAlignment="1">
      <alignment horizontal="justify" vertical="center" wrapText="1"/>
    </xf>
    <xf numFmtId="0" fontId="9" fillId="0" borderId="10"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0" fillId="0" borderId="0" xfId="0" applyAlignment="1">
      <alignment horizontal="left" wrapText="1"/>
    </xf>
    <xf numFmtId="0" fontId="0" fillId="0" borderId="0" xfId="0" applyAlignment="1">
      <alignment horizontal="left"/>
    </xf>
    <xf numFmtId="0" fontId="6" fillId="0" borderId="0" xfId="0" applyFont="1" applyAlignment="1">
      <alignment horizontal="right" vertical="center" wrapText="1"/>
    </xf>
    <xf numFmtId="0" fontId="7" fillId="0" borderId="0" xfId="0" applyFont="1" applyAlignment="1">
      <alignment horizontal="justify" vertical="center" wrapText="1"/>
    </xf>
    <xf numFmtId="0" fontId="7" fillId="0" borderId="4" xfId="0" applyFont="1" applyBorder="1" applyAlignment="1">
      <alignment horizontal="justify" vertical="center" wrapText="1"/>
    </xf>
    <xf numFmtId="4" fontId="8" fillId="0" borderId="10" xfId="0" applyNumberFormat="1"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0" fillId="0" borderId="0" xfId="0" applyAlignment="1">
      <alignment wrapText="1"/>
    </xf>
    <xf numFmtId="0" fontId="0" fillId="0" borderId="0" xfId="0"/>
    <xf numFmtId="0" fontId="4" fillId="0" borderId="15" xfId="0" applyFont="1" applyBorder="1" applyAlignment="1">
      <alignment horizontal="center" vertical="center" wrapText="1"/>
    </xf>
    <xf numFmtId="0" fontId="4" fillId="0" borderId="15" xfId="0" applyFont="1" applyBorder="1" applyAlignment="1">
      <alignment horizontal="center" vertical="center"/>
    </xf>
    <xf numFmtId="0" fontId="7" fillId="0" borderId="0" xfId="0" applyFont="1" applyBorder="1" applyAlignment="1">
      <alignment horizontal="justify" vertical="center" wrapText="1"/>
    </xf>
    <xf numFmtId="0" fontId="0" fillId="0" borderId="15" xfId="0" applyBorder="1"/>
    <xf numFmtId="0" fontId="1" fillId="0" borderId="15" xfId="0" applyFont="1" applyBorder="1" applyAlignment="1">
      <alignment vertical="center" wrapText="1"/>
    </xf>
    <xf numFmtId="0" fontId="5" fillId="0" borderId="15" xfId="0" applyFont="1" applyBorder="1" applyAlignment="1">
      <alignment horizontal="justify" vertical="center" wrapText="1"/>
    </xf>
    <xf numFmtId="0" fontId="6" fillId="0" borderId="15" xfId="0" applyFont="1" applyBorder="1" applyAlignment="1">
      <alignment horizontal="center" vertical="center" wrapText="1"/>
    </xf>
    <xf numFmtId="4" fontId="6" fillId="0" borderId="15" xfId="0" applyNumberFormat="1" applyFont="1" applyBorder="1" applyAlignment="1">
      <alignment horizontal="center" vertical="center" wrapText="1"/>
    </xf>
    <xf numFmtId="4" fontId="6" fillId="0" borderId="15" xfId="0" applyNumberFormat="1" applyFont="1" applyBorder="1" applyAlignment="1">
      <alignment horizontal="center" vertical="center"/>
    </xf>
    <xf numFmtId="0" fontId="0" fillId="0" borderId="0" xfId="0" applyBorder="1"/>
    <xf numFmtId="4" fontId="8" fillId="0" borderId="2" xfId="0" applyNumberFormat="1" applyFont="1" applyBorder="1" applyAlignment="1">
      <alignment horizontal="center" vertical="center"/>
    </xf>
    <xf numFmtId="0" fontId="6" fillId="2" borderId="15" xfId="0" applyFont="1" applyFill="1" applyBorder="1" applyAlignment="1">
      <alignment horizontal="justify" vertical="center" wrapText="1"/>
    </xf>
    <xf numFmtId="0" fontId="4" fillId="0" borderId="0" xfId="0" applyFont="1" applyBorder="1" applyAlignment="1">
      <alignment horizontal="center" vertical="center" wrapText="1"/>
    </xf>
    <xf numFmtId="0" fontId="6" fillId="0" borderId="0" xfId="0" applyFont="1" applyBorder="1" applyAlignment="1">
      <alignment horizontal="center" vertical="center" wrapText="1"/>
    </xf>
    <xf numFmtId="4" fontId="6" fillId="0" borderId="0" xfId="0" applyNumberFormat="1" applyFont="1" applyBorder="1" applyAlignment="1">
      <alignment horizontal="center" vertical="center" wrapText="1"/>
    </xf>
    <xf numFmtId="0" fontId="4" fillId="0" borderId="0" xfId="0" applyFont="1" applyBorder="1" applyAlignment="1">
      <alignment horizontal="center" vertical="center"/>
    </xf>
    <xf numFmtId="4" fontId="6" fillId="0" borderId="0" xfId="0" applyNumberFormat="1" applyFont="1" applyBorder="1" applyAlignment="1">
      <alignment horizontal="center" vertical="center"/>
    </xf>
    <xf numFmtId="0" fontId="14" fillId="0" borderId="1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834D1-8CF7-4A9D-9875-4CE336B25454}">
  <dimension ref="A1:AG42"/>
  <sheetViews>
    <sheetView tabSelected="1" workbookViewId="0">
      <selection activeCell="T14" sqref="T14"/>
    </sheetView>
  </sheetViews>
  <sheetFormatPr defaultRowHeight="15" x14ac:dyDescent="0.25"/>
  <cols>
    <col min="1" max="1" width="9.85546875" customWidth="1"/>
    <col min="2" max="2" width="21.28515625" customWidth="1"/>
    <col min="3" max="3" width="12.28515625" customWidth="1"/>
    <col min="4" max="4" width="15" customWidth="1"/>
    <col min="5" max="5" width="12.7109375" customWidth="1"/>
    <col min="6" max="6" width="15.5703125" customWidth="1"/>
    <col min="7" max="10" width="9.140625" customWidth="1"/>
    <col min="11" max="11" width="16.28515625" customWidth="1"/>
    <col min="12" max="12" width="20" customWidth="1"/>
    <col min="13" max="13" width="19.42578125" customWidth="1"/>
  </cols>
  <sheetData>
    <row r="1" spans="1:13" x14ac:dyDescent="0.25">
      <c r="D1">
        <v>1</v>
      </c>
    </row>
    <row r="2" spans="1:13" ht="15.75" x14ac:dyDescent="0.25">
      <c r="A2" s="20" t="s">
        <v>44</v>
      </c>
      <c r="B2" s="21"/>
      <c r="C2" s="21"/>
      <c r="D2" s="21"/>
      <c r="E2" s="21"/>
      <c r="F2" s="21"/>
      <c r="G2" s="21"/>
      <c r="H2" s="21"/>
      <c r="I2" s="21"/>
      <c r="J2" s="21"/>
      <c r="K2" s="21"/>
      <c r="L2" s="21"/>
    </row>
    <row r="3" spans="1:13" ht="15.75" thickBot="1" x14ac:dyDescent="0.3"/>
    <row r="4" spans="1:13" ht="48" x14ac:dyDescent="0.25">
      <c r="A4" s="30" t="s">
        <v>0</v>
      </c>
      <c r="B4" s="1" t="s">
        <v>1</v>
      </c>
      <c r="C4" s="33" t="s">
        <v>4</v>
      </c>
      <c r="D4" s="1" t="s">
        <v>5</v>
      </c>
      <c r="E4" s="33" t="s">
        <v>7</v>
      </c>
      <c r="F4" s="33" t="s">
        <v>8</v>
      </c>
      <c r="G4" s="36" t="s">
        <v>9</v>
      </c>
      <c r="H4" s="37"/>
      <c r="I4" s="37"/>
      <c r="J4" s="37"/>
      <c r="K4" s="38"/>
      <c r="L4" s="27" t="s">
        <v>10</v>
      </c>
      <c r="M4" s="4" t="s">
        <v>11</v>
      </c>
    </row>
    <row r="5" spans="1:13" ht="24.75" thickBot="1" x14ac:dyDescent="0.3">
      <c r="A5" s="31"/>
      <c r="B5" s="2" t="s">
        <v>2</v>
      </c>
      <c r="C5" s="34"/>
      <c r="D5" s="2" t="s">
        <v>6</v>
      </c>
      <c r="E5" s="34"/>
      <c r="F5" s="34"/>
      <c r="G5" s="39"/>
      <c r="H5" s="40"/>
      <c r="I5" s="40"/>
      <c r="J5" s="40"/>
      <c r="K5" s="41"/>
      <c r="L5" s="28"/>
      <c r="M5" s="5" t="s">
        <v>12</v>
      </c>
    </row>
    <row r="6" spans="1:13" ht="36.75" thickBot="1" x14ac:dyDescent="0.3">
      <c r="A6" s="32"/>
      <c r="B6" s="2" t="s">
        <v>3</v>
      </c>
      <c r="C6" s="35"/>
      <c r="D6" s="3"/>
      <c r="E6" s="35"/>
      <c r="F6" s="35"/>
      <c r="G6" s="6" t="s">
        <v>14</v>
      </c>
      <c r="H6" s="7" t="s">
        <v>15</v>
      </c>
      <c r="I6" s="7" t="s">
        <v>16</v>
      </c>
      <c r="J6" s="7" t="s">
        <v>17</v>
      </c>
      <c r="K6" s="7" t="s">
        <v>18</v>
      </c>
      <c r="L6" s="29"/>
      <c r="M6" s="5" t="s">
        <v>13</v>
      </c>
    </row>
    <row r="7" spans="1:13" x14ac:dyDescent="0.25">
      <c r="A7" s="11" t="s">
        <v>19</v>
      </c>
      <c r="B7" s="12" t="s">
        <v>20</v>
      </c>
      <c r="C7" s="12" t="s">
        <v>21</v>
      </c>
      <c r="D7" s="12" t="s">
        <v>22</v>
      </c>
      <c r="E7" s="12" t="s">
        <v>23</v>
      </c>
      <c r="F7" s="12" t="s">
        <v>24</v>
      </c>
      <c r="G7" s="13" t="s">
        <v>25</v>
      </c>
      <c r="H7" s="13" t="s">
        <v>26</v>
      </c>
      <c r="I7" s="13" t="s">
        <v>27</v>
      </c>
      <c r="J7" s="13" t="s">
        <v>28</v>
      </c>
      <c r="K7" s="13" t="s">
        <v>29</v>
      </c>
      <c r="L7" s="14" t="s">
        <v>30</v>
      </c>
      <c r="M7" s="14" t="s">
        <v>31</v>
      </c>
    </row>
    <row r="8" spans="1:13" ht="38.25" x14ac:dyDescent="0.25">
      <c r="A8" s="56">
        <v>87</v>
      </c>
      <c r="B8" s="57" t="s">
        <v>47</v>
      </c>
      <c r="C8" s="63">
        <v>0.2</v>
      </c>
      <c r="D8" s="63">
        <v>73.16</v>
      </c>
      <c r="E8" s="58" t="s">
        <v>65</v>
      </c>
      <c r="F8" s="58" t="s">
        <v>65</v>
      </c>
      <c r="G8" s="59">
        <v>520</v>
      </c>
      <c r="H8" s="59">
        <v>0</v>
      </c>
      <c r="I8" s="59">
        <v>0</v>
      </c>
      <c r="J8" s="59">
        <v>0</v>
      </c>
      <c r="K8" s="59">
        <f>SUM(G8+H8+I8+J8)</f>
        <v>520</v>
      </c>
      <c r="L8" s="53">
        <v>36</v>
      </c>
      <c r="M8" s="60">
        <f>K8*L8</f>
        <v>18720</v>
      </c>
    </row>
    <row r="9" spans="1:13" ht="42" customHeight="1" x14ac:dyDescent="0.25">
      <c r="A9" s="52">
        <v>88</v>
      </c>
      <c r="B9" s="52" t="s">
        <v>46</v>
      </c>
      <c r="C9" s="52">
        <v>0.2</v>
      </c>
      <c r="D9" s="52">
        <v>60</v>
      </c>
      <c r="E9" s="58" t="s">
        <v>65</v>
      </c>
      <c r="F9" s="58" t="s">
        <v>65</v>
      </c>
      <c r="G9" s="59">
        <v>480</v>
      </c>
      <c r="H9" s="59">
        <v>0</v>
      </c>
      <c r="I9" s="59">
        <v>0</v>
      </c>
      <c r="J9" s="59">
        <v>0</v>
      </c>
      <c r="K9" s="59">
        <f>SUM(G9+H9+I9+J9)</f>
        <v>480</v>
      </c>
      <c r="L9" s="53">
        <v>36</v>
      </c>
      <c r="M9" s="60">
        <f t="shared" ref="M9:M28" si="0">K9*L9</f>
        <v>17280</v>
      </c>
    </row>
    <row r="10" spans="1:13" ht="76.5" x14ac:dyDescent="0.25">
      <c r="A10" s="52">
        <v>89</v>
      </c>
      <c r="B10" s="52" t="s">
        <v>48</v>
      </c>
      <c r="C10" s="52">
        <v>0.2</v>
      </c>
      <c r="D10" s="52">
        <v>42</v>
      </c>
      <c r="E10" s="58" t="s">
        <v>65</v>
      </c>
      <c r="F10" s="58" t="s">
        <v>65</v>
      </c>
      <c r="G10" s="59">
        <v>420</v>
      </c>
      <c r="H10" s="59">
        <v>0</v>
      </c>
      <c r="I10" s="59">
        <v>0</v>
      </c>
      <c r="J10" s="59">
        <v>0</v>
      </c>
      <c r="K10" s="59">
        <f t="shared" ref="K10:K28" si="1">SUM(G10+H10+I10+J10)</f>
        <v>420</v>
      </c>
      <c r="L10" s="53">
        <v>36</v>
      </c>
      <c r="M10" s="60">
        <f t="shared" si="0"/>
        <v>15120</v>
      </c>
    </row>
    <row r="11" spans="1:13" ht="51" x14ac:dyDescent="0.25">
      <c r="A11" s="52">
        <v>90</v>
      </c>
      <c r="B11" s="52" t="s">
        <v>49</v>
      </c>
      <c r="C11" s="52">
        <v>0.2</v>
      </c>
      <c r="D11" s="52">
        <v>78</v>
      </c>
      <c r="E11" s="58" t="s">
        <v>65</v>
      </c>
      <c r="F11" s="58" t="s">
        <v>65</v>
      </c>
      <c r="G11" s="59">
        <v>520</v>
      </c>
      <c r="H11" s="59">
        <v>0</v>
      </c>
      <c r="I11" s="59">
        <v>0</v>
      </c>
      <c r="J11" s="59">
        <v>0</v>
      </c>
      <c r="K11" s="59">
        <f t="shared" si="1"/>
        <v>520</v>
      </c>
      <c r="L11" s="53">
        <v>36</v>
      </c>
      <c r="M11" s="60">
        <f t="shared" si="0"/>
        <v>18720</v>
      </c>
    </row>
    <row r="12" spans="1:13" ht="51" x14ac:dyDescent="0.25">
      <c r="A12" s="52">
        <v>91</v>
      </c>
      <c r="B12" s="52" t="s">
        <v>50</v>
      </c>
      <c r="C12" s="52">
        <v>0.2</v>
      </c>
      <c r="D12" s="52">
        <v>78</v>
      </c>
      <c r="E12" s="58" t="s">
        <v>65</v>
      </c>
      <c r="F12" s="58" t="s">
        <v>65</v>
      </c>
      <c r="G12" s="59">
        <v>520</v>
      </c>
      <c r="H12" s="59">
        <v>0</v>
      </c>
      <c r="I12" s="59">
        <v>0</v>
      </c>
      <c r="J12" s="59">
        <v>0</v>
      </c>
      <c r="K12" s="59">
        <f t="shared" si="1"/>
        <v>520</v>
      </c>
      <c r="L12" s="53">
        <v>36</v>
      </c>
      <c r="M12" s="60">
        <f t="shared" si="0"/>
        <v>18720</v>
      </c>
    </row>
    <row r="13" spans="1:13" ht="63.75" x14ac:dyDescent="0.25">
      <c r="A13" s="52">
        <v>92</v>
      </c>
      <c r="B13" s="52" t="s">
        <v>51</v>
      </c>
      <c r="C13" s="52">
        <v>0.2</v>
      </c>
      <c r="D13" s="52">
        <v>78</v>
      </c>
      <c r="E13" s="58" t="s">
        <v>65</v>
      </c>
      <c r="F13" s="58" t="s">
        <v>65</v>
      </c>
      <c r="G13" s="59">
        <v>520</v>
      </c>
      <c r="H13" s="59">
        <v>0</v>
      </c>
      <c r="I13" s="59">
        <v>0</v>
      </c>
      <c r="J13" s="59">
        <v>0</v>
      </c>
      <c r="K13" s="59">
        <f t="shared" si="1"/>
        <v>520</v>
      </c>
      <c r="L13" s="53">
        <v>36</v>
      </c>
      <c r="M13" s="60">
        <f t="shared" si="0"/>
        <v>18720</v>
      </c>
    </row>
    <row r="14" spans="1:13" ht="38.25" x14ac:dyDescent="0.25">
      <c r="A14" s="52">
        <v>93</v>
      </c>
      <c r="B14" s="52" t="s">
        <v>66</v>
      </c>
      <c r="C14" s="52">
        <v>0.2</v>
      </c>
      <c r="D14" s="52">
        <v>55</v>
      </c>
      <c r="E14" s="58" t="s">
        <v>65</v>
      </c>
      <c r="F14" s="58" t="s">
        <v>65</v>
      </c>
      <c r="G14" s="59">
        <v>420</v>
      </c>
      <c r="H14" s="59">
        <v>0</v>
      </c>
      <c r="I14" s="59">
        <v>0</v>
      </c>
      <c r="J14" s="59">
        <v>0</v>
      </c>
      <c r="K14" s="59">
        <f t="shared" si="1"/>
        <v>420</v>
      </c>
      <c r="L14" s="53">
        <v>36</v>
      </c>
      <c r="M14" s="60">
        <f t="shared" si="0"/>
        <v>15120</v>
      </c>
    </row>
    <row r="15" spans="1:13" ht="51" x14ac:dyDescent="0.25">
      <c r="A15" s="52">
        <v>94</v>
      </c>
      <c r="B15" s="52" t="s">
        <v>67</v>
      </c>
      <c r="C15" s="52">
        <v>0.2</v>
      </c>
      <c r="D15" s="52">
        <v>78</v>
      </c>
      <c r="E15" s="58" t="s">
        <v>65</v>
      </c>
      <c r="F15" s="58" t="s">
        <v>65</v>
      </c>
      <c r="G15" s="59">
        <v>520</v>
      </c>
      <c r="H15" s="59">
        <v>0</v>
      </c>
      <c r="I15" s="59">
        <v>0</v>
      </c>
      <c r="J15" s="59">
        <v>0</v>
      </c>
      <c r="K15" s="59">
        <f>SUM(G15+H15+I15+J15)</f>
        <v>520</v>
      </c>
      <c r="L15" s="53">
        <v>36</v>
      </c>
      <c r="M15" s="60">
        <f t="shared" si="0"/>
        <v>18720</v>
      </c>
    </row>
    <row r="16" spans="1:13" ht="51" x14ac:dyDescent="0.25">
      <c r="A16" s="52">
        <v>95</v>
      </c>
      <c r="B16" s="52" t="s">
        <v>52</v>
      </c>
      <c r="C16" s="52">
        <v>0.2</v>
      </c>
      <c r="D16" s="52">
        <v>60</v>
      </c>
      <c r="E16" s="58" t="s">
        <v>65</v>
      </c>
      <c r="F16" s="58" t="s">
        <v>65</v>
      </c>
      <c r="G16" s="59">
        <v>480</v>
      </c>
      <c r="H16" s="59">
        <v>0</v>
      </c>
      <c r="I16" s="59">
        <v>0</v>
      </c>
      <c r="J16" s="59">
        <v>0</v>
      </c>
      <c r="K16" s="59">
        <f t="shared" si="1"/>
        <v>480</v>
      </c>
      <c r="L16" s="53">
        <v>36</v>
      </c>
      <c r="M16" s="60">
        <f t="shared" si="0"/>
        <v>17280</v>
      </c>
    </row>
    <row r="17" spans="1:33" ht="51" x14ac:dyDescent="0.25">
      <c r="A17" s="52">
        <v>96</v>
      </c>
      <c r="B17" s="52" t="s">
        <v>53</v>
      </c>
      <c r="C17" s="52">
        <v>0.2</v>
      </c>
      <c r="D17" s="69">
        <v>44</v>
      </c>
      <c r="E17" s="58" t="s">
        <v>65</v>
      </c>
      <c r="F17" s="58" t="s">
        <v>65</v>
      </c>
      <c r="G17" s="59">
        <v>420</v>
      </c>
      <c r="H17" s="59">
        <v>0</v>
      </c>
      <c r="I17" s="59">
        <v>0</v>
      </c>
      <c r="J17" s="59">
        <v>0</v>
      </c>
      <c r="K17" s="59">
        <f t="shared" si="1"/>
        <v>420</v>
      </c>
      <c r="L17" s="53">
        <v>36</v>
      </c>
      <c r="M17" s="60">
        <f t="shared" si="0"/>
        <v>15120</v>
      </c>
    </row>
    <row r="18" spans="1:33" ht="63.75" x14ac:dyDescent="0.25">
      <c r="A18" s="52">
        <v>97</v>
      </c>
      <c r="B18" s="52" t="s">
        <v>54</v>
      </c>
      <c r="C18" s="52">
        <v>0.2</v>
      </c>
      <c r="D18" s="69">
        <v>70</v>
      </c>
      <c r="E18" s="58" t="s">
        <v>65</v>
      </c>
      <c r="F18" s="58" t="s">
        <v>65</v>
      </c>
      <c r="G18" s="59">
        <v>520</v>
      </c>
      <c r="H18" s="59">
        <v>0</v>
      </c>
      <c r="I18" s="59">
        <v>0</v>
      </c>
      <c r="J18" s="59">
        <v>0</v>
      </c>
      <c r="K18" s="59">
        <f t="shared" si="1"/>
        <v>520</v>
      </c>
      <c r="L18" s="53">
        <v>36</v>
      </c>
      <c r="M18" s="60">
        <f t="shared" si="0"/>
        <v>18720</v>
      </c>
    </row>
    <row r="19" spans="1:33" ht="63.75" x14ac:dyDescent="0.25">
      <c r="A19" s="52">
        <v>98</v>
      </c>
      <c r="B19" s="52" t="s">
        <v>55</v>
      </c>
      <c r="C19" s="52">
        <v>0.2</v>
      </c>
      <c r="D19" s="52">
        <v>72</v>
      </c>
      <c r="E19" s="58" t="s">
        <v>65</v>
      </c>
      <c r="F19" s="58" t="s">
        <v>65</v>
      </c>
      <c r="G19" s="59">
        <v>520</v>
      </c>
      <c r="H19" s="59">
        <v>0</v>
      </c>
      <c r="I19" s="59">
        <v>0</v>
      </c>
      <c r="J19" s="59">
        <v>0</v>
      </c>
      <c r="K19" s="59">
        <f t="shared" si="1"/>
        <v>520</v>
      </c>
      <c r="L19" s="53">
        <v>36</v>
      </c>
      <c r="M19" s="60">
        <f t="shared" si="0"/>
        <v>18720</v>
      </c>
    </row>
    <row r="20" spans="1:33" ht="51" x14ac:dyDescent="0.25">
      <c r="A20" s="52">
        <v>99</v>
      </c>
      <c r="B20" s="52" t="s">
        <v>56</v>
      </c>
      <c r="C20" s="52">
        <v>0.2</v>
      </c>
      <c r="D20" s="52">
        <v>62</v>
      </c>
      <c r="E20" s="58" t="s">
        <v>65</v>
      </c>
      <c r="F20" s="58" t="s">
        <v>65</v>
      </c>
      <c r="G20" s="59">
        <v>480</v>
      </c>
      <c r="H20" s="59">
        <v>0</v>
      </c>
      <c r="I20" s="59">
        <v>0</v>
      </c>
      <c r="J20" s="59">
        <v>0</v>
      </c>
      <c r="K20" s="59">
        <f t="shared" si="1"/>
        <v>480</v>
      </c>
      <c r="L20" s="53">
        <v>36</v>
      </c>
      <c r="M20" s="60">
        <f t="shared" si="0"/>
        <v>17280</v>
      </c>
    </row>
    <row r="21" spans="1:33" ht="51" x14ac:dyDescent="0.25">
      <c r="A21" s="52">
        <v>100</v>
      </c>
      <c r="B21" s="52" t="s">
        <v>57</v>
      </c>
      <c r="C21" s="52">
        <v>0.2</v>
      </c>
      <c r="D21" s="52">
        <v>82</v>
      </c>
      <c r="E21" s="58" t="s">
        <v>65</v>
      </c>
      <c r="F21" s="58" t="s">
        <v>65</v>
      </c>
      <c r="G21" s="59">
        <v>520</v>
      </c>
      <c r="H21" s="59">
        <v>0</v>
      </c>
      <c r="I21" s="59">
        <v>0</v>
      </c>
      <c r="J21" s="59">
        <v>0</v>
      </c>
      <c r="K21" s="59">
        <f t="shared" si="1"/>
        <v>520</v>
      </c>
      <c r="L21" s="53">
        <v>36</v>
      </c>
      <c r="M21" s="60">
        <f t="shared" si="0"/>
        <v>18720</v>
      </c>
    </row>
    <row r="22" spans="1:33" ht="38.25" x14ac:dyDescent="0.25">
      <c r="A22" s="52">
        <v>101</v>
      </c>
      <c r="B22" s="52" t="s">
        <v>58</v>
      </c>
      <c r="C22" s="52">
        <v>0.2</v>
      </c>
      <c r="D22" s="52">
        <v>62</v>
      </c>
      <c r="E22" s="58" t="s">
        <v>65</v>
      </c>
      <c r="F22" s="58" t="s">
        <v>65</v>
      </c>
      <c r="G22" s="59">
        <v>480</v>
      </c>
      <c r="H22" s="59">
        <v>0</v>
      </c>
      <c r="I22" s="59">
        <v>0</v>
      </c>
      <c r="J22" s="59">
        <v>0</v>
      </c>
      <c r="K22" s="59">
        <f t="shared" si="1"/>
        <v>480</v>
      </c>
      <c r="L22" s="53">
        <v>36</v>
      </c>
      <c r="M22" s="60">
        <f t="shared" si="0"/>
        <v>17280</v>
      </c>
    </row>
    <row r="23" spans="1:33" ht="51" x14ac:dyDescent="0.25">
      <c r="A23" s="52">
        <v>102</v>
      </c>
      <c r="B23" s="52" t="s">
        <v>59</v>
      </c>
      <c r="C23" s="52">
        <v>0.2</v>
      </c>
      <c r="D23" s="52">
        <v>62</v>
      </c>
      <c r="E23" s="58" t="s">
        <v>65</v>
      </c>
      <c r="F23" s="58" t="s">
        <v>65</v>
      </c>
      <c r="G23" s="59">
        <v>420</v>
      </c>
      <c r="H23" s="59">
        <v>0</v>
      </c>
      <c r="I23" s="59">
        <v>0</v>
      </c>
      <c r="J23" s="59">
        <v>0</v>
      </c>
      <c r="K23" s="59">
        <f>SUM(G23+H23+I23+J23)</f>
        <v>420</v>
      </c>
      <c r="L23" s="53">
        <v>36</v>
      </c>
      <c r="M23" s="60">
        <f t="shared" si="0"/>
        <v>15120</v>
      </c>
    </row>
    <row r="24" spans="1:33" ht="63.75" x14ac:dyDescent="0.25">
      <c r="A24" s="52">
        <v>103</v>
      </c>
      <c r="B24" s="52" t="s">
        <v>60</v>
      </c>
      <c r="C24" s="52">
        <v>0.2</v>
      </c>
      <c r="D24" s="52">
        <v>72</v>
      </c>
      <c r="E24" s="58" t="s">
        <v>65</v>
      </c>
      <c r="F24" s="58" t="s">
        <v>65</v>
      </c>
      <c r="G24" s="59">
        <v>520</v>
      </c>
      <c r="H24" s="59">
        <v>0</v>
      </c>
      <c r="I24" s="59">
        <v>0</v>
      </c>
      <c r="J24" s="59">
        <v>0</v>
      </c>
      <c r="K24" s="59">
        <f t="shared" si="1"/>
        <v>520</v>
      </c>
      <c r="L24" s="53">
        <v>36</v>
      </c>
      <c r="M24" s="60">
        <f t="shared" si="0"/>
        <v>18720</v>
      </c>
    </row>
    <row r="25" spans="1:33" ht="38.25" x14ac:dyDescent="0.25">
      <c r="A25" s="52">
        <v>104</v>
      </c>
      <c r="B25" s="52" t="s">
        <v>61</v>
      </c>
      <c r="C25" s="52">
        <v>0.2</v>
      </c>
      <c r="D25" s="52">
        <v>88</v>
      </c>
      <c r="E25" s="58" t="s">
        <v>65</v>
      </c>
      <c r="F25" s="58" t="s">
        <v>65</v>
      </c>
      <c r="G25" s="59">
        <v>520</v>
      </c>
      <c r="H25" s="59">
        <v>0</v>
      </c>
      <c r="I25" s="59">
        <v>0</v>
      </c>
      <c r="J25" s="59">
        <v>0</v>
      </c>
      <c r="K25" s="59">
        <f t="shared" si="1"/>
        <v>520</v>
      </c>
      <c r="L25" s="53">
        <v>36</v>
      </c>
      <c r="M25" s="60">
        <f t="shared" si="0"/>
        <v>18720</v>
      </c>
    </row>
    <row r="26" spans="1:33" ht="38.25" x14ac:dyDescent="0.25">
      <c r="A26" s="52">
        <v>105</v>
      </c>
      <c r="B26" s="52" t="s">
        <v>62</v>
      </c>
      <c r="C26" s="52">
        <v>0.2</v>
      </c>
      <c r="D26" s="52">
        <v>72</v>
      </c>
      <c r="E26" s="58" t="s">
        <v>65</v>
      </c>
      <c r="F26" s="58" t="s">
        <v>65</v>
      </c>
      <c r="G26" s="59">
        <v>520</v>
      </c>
      <c r="H26" s="59">
        <v>0</v>
      </c>
      <c r="I26" s="59">
        <v>0</v>
      </c>
      <c r="J26" s="59">
        <v>0</v>
      </c>
      <c r="K26" s="59">
        <f t="shared" si="1"/>
        <v>520</v>
      </c>
      <c r="L26" s="53">
        <v>36</v>
      </c>
      <c r="M26" s="60">
        <f t="shared" si="0"/>
        <v>18720</v>
      </c>
    </row>
    <row r="27" spans="1:33" ht="63.75" x14ac:dyDescent="0.25">
      <c r="A27" s="52">
        <v>106</v>
      </c>
      <c r="B27" s="52" t="s">
        <v>63</v>
      </c>
      <c r="C27" s="52">
        <v>0.2</v>
      </c>
      <c r="D27" s="52">
        <v>66</v>
      </c>
      <c r="E27" s="58" t="s">
        <v>65</v>
      </c>
      <c r="F27" s="58" t="s">
        <v>65</v>
      </c>
      <c r="G27" s="59">
        <v>450</v>
      </c>
      <c r="H27" s="59">
        <v>0</v>
      </c>
      <c r="I27" s="59">
        <v>0</v>
      </c>
      <c r="J27" s="59">
        <v>0</v>
      </c>
      <c r="K27" s="59">
        <f t="shared" si="1"/>
        <v>450</v>
      </c>
      <c r="L27" s="53">
        <v>36</v>
      </c>
      <c r="M27" s="60">
        <f t="shared" si="0"/>
        <v>16200</v>
      </c>
    </row>
    <row r="28" spans="1:33" s="55" customFormat="1" ht="51" x14ac:dyDescent="0.25">
      <c r="A28" s="52">
        <v>107</v>
      </c>
      <c r="B28" s="52" t="s">
        <v>64</v>
      </c>
      <c r="C28" s="52">
        <v>0.2</v>
      </c>
      <c r="D28" s="52">
        <v>54</v>
      </c>
      <c r="E28" s="58" t="s">
        <v>65</v>
      </c>
      <c r="F28" s="58" t="s">
        <v>65</v>
      </c>
      <c r="G28" s="59">
        <v>420</v>
      </c>
      <c r="H28" s="59">
        <v>0</v>
      </c>
      <c r="I28" s="59">
        <v>0</v>
      </c>
      <c r="J28" s="59">
        <v>0</v>
      </c>
      <c r="K28" s="59">
        <f t="shared" si="1"/>
        <v>420</v>
      </c>
      <c r="L28" s="53">
        <v>36</v>
      </c>
      <c r="M28" s="60">
        <f t="shared" si="0"/>
        <v>15120</v>
      </c>
      <c r="N28" s="61"/>
      <c r="O28" s="61"/>
      <c r="P28" s="61"/>
      <c r="Q28" s="61"/>
      <c r="R28" s="61"/>
      <c r="S28" s="61"/>
      <c r="T28" s="61"/>
      <c r="U28" s="61"/>
      <c r="V28" s="61"/>
      <c r="W28" s="61"/>
      <c r="X28" s="61"/>
      <c r="Y28" s="61"/>
      <c r="Z28" s="61"/>
      <c r="AA28" s="61"/>
      <c r="AB28" s="61"/>
      <c r="AC28" s="61"/>
      <c r="AD28" s="61"/>
      <c r="AE28" s="61"/>
      <c r="AF28" s="61"/>
      <c r="AG28" s="61"/>
    </row>
    <row r="29" spans="1:33" s="61" customFormat="1" ht="15.75" x14ac:dyDescent="0.25">
      <c r="A29" s="64"/>
      <c r="B29" s="64"/>
      <c r="C29" s="64"/>
      <c r="D29" s="64"/>
      <c r="E29" s="65"/>
      <c r="F29" s="65"/>
      <c r="G29" s="66"/>
      <c r="H29" s="64"/>
      <c r="I29" s="64"/>
      <c r="J29" s="64"/>
      <c r="K29" s="66"/>
      <c r="L29" s="67"/>
      <c r="M29" s="68">
        <f>SUM(M8:M28)</f>
        <v>366840</v>
      </c>
    </row>
    <row r="30" spans="1:33" ht="18" customHeight="1" x14ac:dyDescent="0.25">
      <c r="A30" s="44"/>
      <c r="B30" s="54" t="s">
        <v>40</v>
      </c>
      <c r="C30" s="54"/>
      <c r="D30" s="54"/>
      <c r="E30" s="54"/>
      <c r="F30" s="54"/>
      <c r="G30" s="54"/>
      <c r="H30" s="54"/>
      <c r="I30" s="54"/>
      <c r="J30" s="54"/>
      <c r="K30" s="54"/>
      <c r="L30" s="46"/>
      <c r="M30" s="62">
        <f>M32-M29</f>
        <v>77036.399999999965</v>
      </c>
    </row>
    <row r="31" spans="1:33" ht="7.5" hidden="1" customHeight="1" thickBot="1" x14ac:dyDescent="0.3">
      <c r="A31" s="44"/>
      <c r="B31" s="45"/>
      <c r="C31" s="45"/>
      <c r="D31" s="45"/>
      <c r="E31" s="45"/>
      <c r="F31" s="45"/>
      <c r="G31" s="45"/>
      <c r="H31" s="45"/>
      <c r="I31" s="45"/>
      <c r="J31" s="45"/>
      <c r="K31" s="45"/>
      <c r="L31" s="46"/>
      <c r="M31" s="47"/>
    </row>
    <row r="32" spans="1:33" ht="16.5" thickBot="1" x14ac:dyDescent="0.3">
      <c r="A32" s="44"/>
      <c r="B32" s="45" t="s">
        <v>41</v>
      </c>
      <c r="C32" s="45"/>
      <c r="D32" s="45"/>
      <c r="E32" s="45"/>
      <c r="F32" s="45"/>
      <c r="G32" s="45"/>
      <c r="H32" s="45"/>
      <c r="I32" s="45"/>
      <c r="J32" s="45"/>
      <c r="K32" s="45"/>
      <c r="L32" s="46"/>
      <c r="M32" s="24">
        <f>M29*1.21</f>
        <v>443876.39999999997</v>
      </c>
    </row>
    <row r="33" spans="1:13" x14ac:dyDescent="0.25">
      <c r="A33" s="42" t="s">
        <v>43</v>
      </c>
      <c r="B33" s="43"/>
      <c r="C33" s="43"/>
      <c r="D33" s="43"/>
      <c r="E33" s="43"/>
      <c r="F33" s="43"/>
      <c r="G33" s="43"/>
      <c r="H33" s="43"/>
      <c r="I33" s="43"/>
      <c r="J33" s="43"/>
      <c r="K33" s="43"/>
      <c r="L33" s="43"/>
      <c r="M33" s="43"/>
    </row>
    <row r="34" spans="1:13" x14ac:dyDescent="0.25">
      <c r="A34" s="43"/>
      <c r="B34" s="43"/>
      <c r="C34" s="43"/>
      <c r="D34" s="43"/>
      <c r="E34" s="43"/>
      <c r="F34" s="43"/>
      <c r="G34" s="43"/>
      <c r="H34" s="43"/>
      <c r="I34" s="43"/>
      <c r="J34" s="43"/>
      <c r="K34" s="43"/>
      <c r="L34" s="43"/>
      <c r="M34" s="43"/>
    </row>
    <row r="35" spans="1:13" x14ac:dyDescent="0.25">
      <c r="A35" s="43"/>
      <c r="B35" s="43"/>
      <c r="C35" s="43"/>
      <c r="D35" s="43"/>
      <c r="E35" s="43"/>
      <c r="F35" s="43"/>
      <c r="G35" s="43"/>
      <c r="H35" s="43"/>
      <c r="I35" s="43"/>
      <c r="J35" s="43"/>
      <c r="K35" s="43"/>
      <c r="L35" s="43"/>
      <c r="M35" s="43"/>
    </row>
    <row r="36" spans="1:13" x14ac:dyDescent="0.25">
      <c r="A36" s="43"/>
      <c r="B36" s="43"/>
      <c r="C36" s="43"/>
      <c r="D36" s="43"/>
      <c r="E36" s="43"/>
      <c r="F36" s="43"/>
      <c r="G36" s="43"/>
      <c r="H36" s="43"/>
      <c r="I36" s="43"/>
      <c r="J36" s="43"/>
      <c r="K36" s="43"/>
      <c r="L36" s="43"/>
      <c r="M36" s="43"/>
    </row>
    <row r="37" spans="1:13" x14ac:dyDescent="0.25">
      <c r="A37" s="43"/>
      <c r="B37" s="43"/>
      <c r="C37" s="43"/>
      <c r="D37" s="43"/>
      <c r="E37" s="43"/>
      <c r="F37" s="43"/>
      <c r="G37" s="43"/>
      <c r="H37" s="43"/>
      <c r="I37" s="43"/>
      <c r="J37" s="43"/>
      <c r="K37" s="43"/>
      <c r="L37" s="43"/>
      <c r="M37" s="43"/>
    </row>
    <row r="38" spans="1:13" x14ac:dyDescent="0.25">
      <c r="A38" s="43"/>
      <c r="B38" s="43"/>
      <c r="C38" s="43"/>
      <c r="D38" s="43"/>
      <c r="E38" s="43"/>
      <c r="F38" s="43"/>
      <c r="G38" s="43"/>
      <c r="H38" s="43"/>
      <c r="I38" s="43"/>
      <c r="J38" s="43"/>
      <c r="K38" s="43"/>
      <c r="L38" s="43"/>
      <c r="M38" s="43"/>
    </row>
    <row r="39" spans="1:13" x14ac:dyDescent="0.25">
      <c r="A39" s="43"/>
      <c r="B39" s="43"/>
      <c r="C39" s="43"/>
      <c r="D39" s="43"/>
      <c r="E39" s="43"/>
      <c r="F39" s="43"/>
      <c r="G39" s="43"/>
      <c r="H39" s="43"/>
      <c r="I39" s="43"/>
      <c r="J39" s="43"/>
      <c r="K39" s="43"/>
      <c r="L39" s="43"/>
      <c r="M39" s="43"/>
    </row>
    <row r="40" spans="1:13" x14ac:dyDescent="0.25">
      <c r="A40" s="43"/>
      <c r="B40" s="43"/>
      <c r="C40" s="43"/>
      <c r="D40" s="43"/>
      <c r="E40" s="43"/>
      <c r="F40" s="43"/>
      <c r="G40" s="43"/>
      <c r="H40" s="43"/>
      <c r="I40" s="43"/>
      <c r="J40" s="43"/>
      <c r="K40" s="43"/>
      <c r="L40" s="43"/>
      <c r="M40" s="43"/>
    </row>
    <row r="41" spans="1:13" x14ac:dyDescent="0.25">
      <c r="A41" s="43"/>
      <c r="B41" s="43"/>
      <c r="C41" s="43"/>
      <c r="D41" s="43"/>
      <c r="E41" s="43"/>
      <c r="F41" s="43"/>
      <c r="G41" s="43"/>
      <c r="H41" s="43"/>
      <c r="I41" s="43"/>
      <c r="J41" s="43"/>
      <c r="K41" s="43"/>
      <c r="L41" s="43"/>
      <c r="M41" s="43"/>
    </row>
    <row r="42" spans="1:13" ht="77.25" customHeight="1" x14ac:dyDescent="0.25">
      <c r="A42" s="43"/>
      <c r="B42" s="43"/>
      <c r="C42" s="43"/>
      <c r="D42" s="43"/>
      <c r="E42" s="43"/>
      <c r="F42" s="43"/>
      <c r="G42" s="43"/>
      <c r="H42" s="43"/>
      <c r="I42" s="43"/>
      <c r="J42" s="43"/>
      <c r="K42" s="43"/>
      <c r="L42" s="43"/>
      <c r="M42" s="43"/>
    </row>
  </sheetData>
  <mergeCells count="12">
    <mergeCell ref="A33:M42"/>
    <mergeCell ref="A30:A32"/>
    <mergeCell ref="B30:L30"/>
    <mergeCell ref="B31:L31"/>
    <mergeCell ref="B32:L32"/>
    <mergeCell ref="M30:M31"/>
    <mergeCell ref="L4:L6"/>
    <mergeCell ref="A4:A6"/>
    <mergeCell ref="C4:C6"/>
    <mergeCell ref="E4:E6"/>
    <mergeCell ref="F4:F6"/>
    <mergeCell ref="G4:K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7B16C-2311-4E2E-A439-A40F19CC2C47}">
  <dimension ref="A4:N25"/>
  <sheetViews>
    <sheetView workbookViewId="0">
      <selection activeCell="N2" sqref="N2"/>
    </sheetView>
  </sheetViews>
  <sheetFormatPr defaultRowHeight="15" x14ac:dyDescent="0.25"/>
  <cols>
    <col min="1" max="1" width="10.85546875" customWidth="1"/>
    <col min="2" max="2" width="11.42578125" customWidth="1"/>
    <col min="4" max="4" width="12.28515625" customWidth="1"/>
    <col min="5" max="5" width="11.28515625" customWidth="1"/>
    <col min="6" max="6" width="13.140625" customWidth="1"/>
    <col min="12" max="13" width="15.140625" customWidth="1"/>
    <col min="14" max="14" width="18.85546875" customWidth="1"/>
  </cols>
  <sheetData>
    <row r="4" spans="1:14" ht="15.75" x14ac:dyDescent="0.25">
      <c r="A4" s="20" t="s">
        <v>45</v>
      </c>
      <c r="B4" s="21"/>
      <c r="C4" s="21"/>
      <c r="D4" s="21"/>
      <c r="E4" s="21"/>
      <c r="F4" s="21"/>
      <c r="G4" s="21"/>
      <c r="H4" s="21"/>
      <c r="I4" s="21"/>
      <c r="J4" s="21"/>
      <c r="K4" s="21"/>
      <c r="L4" s="21"/>
      <c r="M4" s="21"/>
    </row>
    <row r="5" spans="1:14" ht="15.75" thickBot="1" x14ac:dyDescent="0.3"/>
    <row r="6" spans="1:14" ht="60" x14ac:dyDescent="0.25">
      <c r="A6" s="30" t="s">
        <v>0</v>
      </c>
      <c r="B6" s="1" t="s">
        <v>1</v>
      </c>
      <c r="C6" s="33" t="s">
        <v>4</v>
      </c>
      <c r="D6" s="1" t="s">
        <v>5</v>
      </c>
      <c r="E6" s="33" t="s">
        <v>7</v>
      </c>
      <c r="F6" s="33" t="s">
        <v>8</v>
      </c>
      <c r="G6" s="36" t="s">
        <v>9</v>
      </c>
      <c r="H6" s="37"/>
      <c r="I6" s="37"/>
      <c r="J6" s="37"/>
      <c r="K6" s="38"/>
      <c r="L6" s="27" t="s">
        <v>10</v>
      </c>
      <c r="M6" s="27" t="s">
        <v>34</v>
      </c>
      <c r="N6" s="4" t="s">
        <v>11</v>
      </c>
    </row>
    <row r="7" spans="1:14" ht="24.75" thickBot="1" x14ac:dyDescent="0.3">
      <c r="A7" s="31"/>
      <c r="B7" s="2" t="s">
        <v>2</v>
      </c>
      <c r="C7" s="34"/>
      <c r="D7" s="2" t="s">
        <v>6</v>
      </c>
      <c r="E7" s="34"/>
      <c r="F7" s="34"/>
      <c r="G7" s="39"/>
      <c r="H7" s="40"/>
      <c r="I7" s="40"/>
      <c r="J7" s="40"/>
      <c r="K7" s="41"/>
      <c r="L7" s="28"/>
      <c r="M7" s="48"/>
      <c r="N7" s="5" t="s">
        <v>12</v>
      </c>
    </row>
    <row r="8" spans="1:14" ht="36.75" thickBot="1" x14ac:dyDescent="0.3">
      <c r="A8" s="32"/>
      <c r="B8" s="2" t="s">
        <v>3</v>
      </c>
      <c r="C8" s="35"/>
      <c r="D8" s="3"/>
      <c r="E8" s="35"/>
      <c r="F8" s="35"/>
      <c r="G8" s="6" t="s">
        <v>14</v>
      </c>
      <c r="H8" s="7" t="s">
        <v>15</v>
      </c>
      <c r="I8" s="7" t="s">
        <v>16</v>
      </c>
      <c r="J8" s="7" t="s">
        <v>17</v>
      </c>
      <c r="K8" s="7" t="s">
        <v>18</v>
      </c>
      <c r="L8" s="29"/>
      <c r="M8" s="49"/>
      <c r="N8" s="5" t="s">
        <v>13</v>
      </c>
    </row>
    <row r="9" spans="1:14" ht="15.75" thickBot="1" x14ac:dyDescent="0.3">
      <c r="A9" s="11" t="s">
        <v>19</v>
      </c>
      <c r="B9" s="12" t="s">
        <v>20</v>
      </c>
      <c r="C9" s="12" t="s">
        <v>21</v>
      </c>
      <c r="D9" s="12" t="s">
        <v>22</v>
      </c>
      <c r="E9" s="12" t="s">
        <v>23</v>
      </c>
      <c r="F9" s="12" t="s">
        <v>24</v>
      </c>
      <c r="G9" s="13" t="s">
        <v>25</v>
      </c>
      <c r="H9" s="13" t="s">
        <v>26</v>
      </c>
      <c r="I9" s="13" t="s">
        <v>27</v>
      </c>
      <c r="J9" s="13" t="s">
        <v>28</v>
      </c>
      <c r="K9" s="13" t="s">
        <v>29</v>
      </c>
      <c r="L9" s="14" t="s">
        <v>30</v>
      </c>
      <c r="M9" s="8" t="s">
        <v>33</v>
      </c>
      <c r="N9" s="8" t="s">
        <v>35</v>
      </c>
    </row>
    <row r="10" spans="1:14" ht="39" thickBot="1" x14ac:dyDescent="0.3">
      <c r="A10" s="15"/>
      <c r="B10" s="16" t="s">
        <v>32</v>
      </c>
      <c r="C10" s="17"/>
      <c r="D10" s="17"/>
      <c r="E10" s="17"/>
      <c r="F10" s="18"/>
      <c r="G10" s="25"/>
      <c r="H10" s="25"/>
      <c r="I10" s="25"/>
      <c r="J10" s="25"/>
      <c r="K10" s="25">
        <f>SUM(G10+H10+I10+J10)</f>
        <v>0</v>
      </c>
      <c r="L10" s="19">
        <v>36</v>
      </c>
      <c r="M10" s="26"/>
      <c r="N10" s="22">
        <f>K10*L10+M10</f>
        <v>0</v>
      </c>
    </row>
    <row r="11" spans="1:14" ht="23.25" customHeight="1" thickBot="1" x14ac:dyDescent="0.3">
      <c r="A11" s="44"/>
      <c r="B11" s="45" t="s">
        <v>36</v>
      </c>
      <c r="C11" s="45"/>
      <c r="D11" s="45"/>
      <c r="E11" s="45"/>
      <c r="F11" s="45"/>
      <c r="G11" s="45"/>
      <c r="H11" s="45"/>
      <c r="I11" s="45"/>
      <c r="J11" s="45"/>
      <c r="K11" s="45"/>
      <c r="L11" s="45"/>
      <c r="M11" s="9" t="s">
        <v>37</v>
      </c>
      <c r="N11" s="23">
        <f>N12-N10</f>
        <v>0</v>
      </c>
    </row>
    <row r="12" spans="1:14" ht="26.25" thickBot="1" x14ac:dyDescent="0.3">
      <c r="A12" s="44"/>
      <c r="B12" s="45" t="s">
        <v>38</v>
      </c>
      <c r="C12" s="45"/>
      <c r="D12" s="45"/>
      <c r="E12" s="45"/>
      <c r="F12" s="45"/>
      <c r="G12" s="45"/>
      <c r="H12" s="45"/>
      <c r="I12" s="45"/>
      <c r="J12" s="45"/>
      <c r="K12" s="45"/>
      <c r="L12" s="45"/>
      <c r="M12" s="10" t="s">
        <v>39</v>
      </c>
      <c r="N12" s="24">
        <f>N10*1.21</f>
        <v>0</v>
      </c>
    </row>
    <row r="16" spans="1:14" x14ac:dyDescent="0.25">
      <c r="A16" s="50" t="s">
        <v>42</v>
      </c>
      <c r="B16" s="51"/>
      <c r="C16" s="51"/>
      <c r="D16" s="51"/>
      <c r="E16" s="51"/>
      <c r="F16" s="51"/>
      <c r="G16" s="51"/>
      <c r="H16" s="51"/>
      <c r="I16" s="51"/>
      <c r="J16" s="51"/>
      <c r="K16" s="51"/>
      <c r="L16" s="51"/>
      <c r="M16" s="51"/>
      <c r="N16" s="51"/>
    </row>
    <row r="17" spans="1:14" x14ac:dyDescent="0.25">
      <c r="A17" s="51"/>
      <c r="B17" s="51"/>
      <c r="C17" s="51"/>
      <c r="D17" s="51"/>
      <c r="E17" s="51"/>
      <c r="F17" s="51"/>
      <c r="G17" s="51"/>
      <c r="H17" s="51"/>
      <c r="I17" s="51"/>
      <c r="J17" s="51"/>
      <c r="K17" s="51"/>
      <c r="L17" s="51"/>
      <c r="M17" s="51"/>
      <c r="N17" s="51"/>
    </row>
    <row r="18" spans="1:14" x14ac:dyDescent="0.25">
      <c r="A18" s="51"/>
      <c r="B18" s="51"/>
      <c r="C18" s="51"/>
      <c r="D18" s="51"/>
      <c r="E18" s="51"/>
      <c r="F18" s="51"/>
      <c r="G18" s="51"/>
      <c r="H18" s="51"/>
      <c r="I18" s="51"/>
      <c r="J18" s="51"/>
      <c r="K18" s="51"/>
      <c r="L18" s="51"/>
      <c r="M18" s="51"/>
      <c r="N18" s="51"/>
    </row>
    <row r="19" spans="1:14" x14ac:dyDescent="0.25">
      <c r="A19" s="51"/>
      <c r="B19" s="51"/>
      <c r="C19" s="51"/>
      <c r="D19" s="51"/>
      <c r="E19" s="51"/>
      <c r="F19" s="51"/>
      <c r="G19" s="51"/>
      <c r="H19" s="51"/>
      <c r="I19" s="51"/>
      <c r="J19" s="51"/>
      <c r="K19" s="51"/>
      <c r="L19" s="51"/>
      <c r="M19" s="51"/>
      <c r="N19" s="51"/>
    </row>
    <row r="20" spans="1:14" x14ac:dyDescent="0.25">
      <c r="A20" s="51"/>
      <c r="B20" s="51"/>
      <c r="C20" s="51"/>
      <c r="D20" s="51"/>
      <c r="E20" s="51"/>
      <c r="F20" s="51"/>
      <c r="G20" s="51"/>
      <c r="H20" s="51"/>
      <c r="I20" s="51"/>
      <c r="J20" s="51"/>
      <c r="K20" s="51"/>
      <c r="L20" s="51"/>
      <c r="M20" s="51"/>
      <c r="N20" s="51"/>
    </row>
    <row r="21" spans="1:14" x14ac:dyDescent="0.25">
      <c r="A21" s="51"/>
      <c r="B21" s="51"/>
      <c r="C21" s="51"/>
      <c r="D21" s="51"/>
      <c r="E21" s="51"/>
      <c r="F21" s="51"/>
      <c r="G21" s="51"/>
      <c r="H21" s="51"/>
      <c r="I21" s="51"/>
      <c r="J21" s="51"/>
      <c r="K21" s="51"/>
      <c r="L21" s="51"/>
      <c r="M21" s="51"/>
      <c r="N21" s="51"/>
    </row>
    <row r="22" spans="1:14" x14ac:dyDescent="0.25">
      <c r="A22" s="51"/>
      <c r="B22" s="51"/>
      <c r="C22" s="51"/>
      <c r="D22" s="51"/>
      <c r="E22" s="51"/>
      <c r="F22" s="51"/>
      <c r="G22" s="51"/>
      <c r="H22" s="51"/>
      <c r="I22" s="51"/>
      <c r="J22" s="51"/>
      <c r="K22" s="51"/>
      <c r="L22" s="51"/>
      <c r="M22" s="51"/>
      <c r="N22" s="51"/>
    </row>
    <row r="23" spans="1:14" ht="44.25" customHeight="1" x14ac:dyDescent="0.25">
      <c r="A23" s="51"/>
      <c r="B23" s="51"/>
      <c r="C23" s="51"/>
      <c r="D23" s="51"/>
      <c r="E23" s="51"/>
      <c r="F23" s="51"/>
      <c r="G23" s="51"/>
      <c r="H23" s="51"/>
      <c r="I23" s="51"/>
      <c r="J23" s="51"/>
      <c r="K23" s="51"/>
      <c r="L23" s="51"/>
      <c r="M23" s="51"/>
      <c r="N23" s="51"/>
    </row>
    <row r="24" spans="1:14" x14ac:dyDescent="0.25">
      <c r="A24" s="51"/>
      <c r="B24" s="51"/>
      <c r="C24" s="51"/>
      <c r="D24" s="51"/>
      <c r="E24" s="51"/>
      <c r="F24" s="51"/>
      <c r="G24" s="51"/>
      <c r="H24" s="51"/>
      <c r="I24" s="51"/>
      <c r="J24" s="51"/>
      <c r="K24" s="51"/>
      <c r="L24" s="51"/>
      <c r="M24" s="51"/>
      <c r="N24" s="51"/>
    </row>
    <row r="25" spans="1:14" x14ac:dyDescent="0.25">
      <c r="A25" s="51"/>
      <c r="B25" s="51"/>
      <c r="C25" s="51"/>
      <c r="D25" s="51"/>
      <c r="E25" s="51"/>
      <c r="F25" s="51"/>
      <c r="G25" s="51"/>
      <c r="H25" s="51"/>
      <c r="I25" s="51"/>
      <c r="J25" s="51"/>
      <c r="K25" s="51"/>
      <c r="L25" s="51"/>
      <c r="M25" s="51"/>
      <c r="N25" s="51"/>
    </row>
  </sheetData>
  <mergeCells count="11">
    <mergeCell ref="L6:L8"/>
    <mergeCell ref="M6:M8"/>
    <mergeCell ref="A16:N25"/>
    <mergeCell ref="B11:L11"/>
    <mergeCell ref="B12:L12"/>
    <mergeCell ref="A11:A12"/>
    <mergeCell ref="A6:A8"/>
    <mergeCell ref="C6:C8"/>
    <mergeCell ref="E6:E8"/>
    <mergeCell ref="F6:F8"/>
    <mergeCell ref="G6:K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6.1.1. lentelė</vt:lpstr>
      <vt:lpstr>6.1.2. lentelė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Jurgita Žilko</dc:creator>
  <cp:lastModifiedBy>Daiva Mickuvienė</cp:lastModifiedBy>
  <dcterms:created xsi:type="dcterms:W3CDTF">2024-10-30T17:24:43Z</dcterms:created>
  <dcterms:modified xsi:type="dcterms:W3CDTF">2024-12-21T11:08:57Z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9bfe634-5369-40ae-a17a-0ffc3537e7cd_Enabled">
    <vt:lpwstr>true</vt:lpwstr>
  </property>
  <property fmtid="{D5CDD505-2E9C-101B-9397-08002B2CF9AE}" pid="3" name="MSIP_Label_59bfe634-5369-40ae-a17a-0ffc3537e7cd_SetDate">
    <vt:lpwstr>2024-12-21T09:22:12Z</vt:lpwstr>
  </property>
  <property fmtid="{D5CDD505-2E9C-101B-9397-08002B2CF9AE}" pid="4" name="MSIP_Label_59bfe634-5369-40ae-a17a-0ffc3537e7cd_Method">
    <vt:lpwstr>Standard</vt:lpwstr>
  </property>
  <property fmtid="{D5CDD505-2E9C-101B-9397-08002B2CF9AE}" pid="5" name="MSIP_Label_59bfe634-5369-40ae-a17a-0ffc3537e7cd_Name">
    <vt:lpwstr>59bfe634-5369-40ae-a17a-0ffc3537e7cd</vt:lpwstr>
  </property>
  <property fmtid="{D5CDD505-2E9C-101B-9397-08002B2CF9AE}" pid="6" name="MSIP_Label_59bfe634-5369-40ae-a17a-0ffc3537e7cd_SiteId">
    <vt:lpwstr>05764a73-8c6f-4538-83cd-413f1e1b5665</vt:lpwstr>
  </property>
  <property fmtid="{D5CDD505-2E9C-101B-9397-08002B2CF9AE}" pid="7" name="MSIP_Label_59bfe634-5369-40ae-a17a-0ffc3537e7cd_ActionId">
    <vt:lpwstr>f0f3eb76-7de8-4e2f-bc2f-087821130e6f</vt:lpwstr>
  </property>
  <property fmtid="{D5CDD505-2E9C-101B-9397-08002B2CF9AE}" pid="8" name="MSIP_Label_59bfe634-5369-40ae-a17a-0ffc3537e7cd_ContentBits">
    <vt:lpwstr>0</vt:lpwstr>
  </property>
</Properties>
</file>