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braun-my.sharepoint.com/personal/erika_zeleniakaite_bbraun_com/Documents/Erika/Konkursai/2024-02-28_VULSK_CHIRURGINIAI SIŪLAI (Nr. 7794)_704596/"/>
    </mc:Choice>
  </mc:AlternateContent>
  <xr:revisionPtr revIDLastSave="76" documentId="8_{D963F87F-4FA4-4FF6-87B7-D8599301BB3B}" xr6:coauthVersionLast="47" xr6:coauthVersionMax="47" xr10:uidLastSave="{298F76FF-A0FA-4B57-8176-0F51A931A0C1}"/>
  <bookViews>
    <workbookView xWindow="-110" yWindow="-110" windowWidth="19420" windowHeight="10420" xr2:uid="{0C1655C9-E9AE-4BF6-9EEE-87032F288505}"/>
  </bookViews>
  <sheets>
    <sheet name="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39" i="1"/>
  <c r="N32" i="1"/>
  <c r="N33" i="1"/>
  <c r="N34" i="1"/>
  <c r="N35" i="1"/>
  <c r="N36" i="1"/>
  <c r="N31" i="1"/>
  <c r="N19" i="1"/>
  <c r="N20" i="1"/>
  <c r="N21" i="1"/>
  <c r="N22" i="1"/>
  <c r="N23" i="1"/>
  <c r="N24" i="1"/>
  <c r="N18" i="1"/>
  <c r="K37" i="1" l="1"/>
  <c r="K25" i="1"/>
  <c r="N25" i="1" l="1"/>
  <c r="N27" i="1" s="1"/>
  <c r="N26" i="1" s="1"/>
  <c r="N37" i="1"/>
</calcChain>
</file>

<file path=xl/sharedStrings.xml><?xml version="1.0" encoding="utf-8"?>
<sst xmlns="http://schemas.openxmlformats.org/spreadsheetml/2006/main" count="143" uniqueCount="94">
  <si>
    <t>1. Ant kiekvienos siūlų dėžutės privaloma informacija:</t>
  </si>
  <si>
    <t>1.1 chirurginio siūlo kodas, firminis pavadinimas ir cheminė sudėtis, filamentiškumas, storis USP, ilgis cm, spalva, rezorbuojantis-nesirezorbuojantis, apvalkalas (jeigu yra), vienetų skaičius, siūlų sterilizavimo metodas, chirurginės adatos kodas, adatos smaigalys, adatos lenktumas, adatos ilgis mm, sterilumo galiojimo laikas (ne mažiau 3 metai nuo pagaminimo datos).</t>
  </si>
  <si>
    <t>2. Chirurginės adatos vaizdas ir dydis ant pakuotės turi atitikti originalo dydį.</t>
  </si>
  <si>
    <t>3. Chirurginės adatos turi būti tvirtos,nesilankstančios, nelūžtančios. Specialios adatos kalcifikuotiems audiniams siūti ypač kietos ir aštrios, sunkiai deformuojamos.</t>
  </si>
  <si>
    <t>4. Adatos galo storis turi atitikti siūlo storį, t.y. siūlas audiniuose turi pilnai uždaryti adatos suformuotą angą.</t>
  </si>
  <si>
    <t>5. Chirurginio siūlo individuali pakuotė turi būti folijos darinys (arba kita saugi pakuotė).</t>
  </si>
  <si>
    <t xml:space="preserve">7. Siūlo storis turi tiksliai atitikti storį, nurodytą techninėje specifikacijoje. Siūlo ilgio skirtumas leidžiamas ± 1 cm – esant siūlo ilgiui iki 45 cm ir ± 5 cm – esant siūlo ilgiui virš 45 cm, nebent TS nurodyta kitaip. </t>
  </si>
  <si>
    <t xml:space="preserve">8. Adatos ilgio nuokrypis leidžiamas  ±1 mm - esant adatos ilgiui iki 20 mm ir ±2 mm - esant adatos ilgiui virš 20 mm, o lenktumas, adatos charakteristika (apvali, pjaunanti, buka ir pan.) turi tiksliai atitikti prašomą techninėje charakteristikoje, nebent TS nurodyta kitaip. </t>
  </si>
  <si>
    <t>Pirk. dalies  Nr.</t>
  </si>
  <si>
    <t>Siūlo storis</t>
  </si>
  <si>
    <t>Adatos tipas</t>
  </si>
  <si>
    <t>Adatų skaičius</t>
  </si>
  <si>
    <t>Adatos lenktumas</t>
  </si>
  <si>
    <t xml:space="preserve">Adatos ilgis, mm </t>
  </si>
  <si>
    <t>Siūlo ilgis, cm</t>
  </si>
  <si>
    <t>Siūlų kiekis  pak., vnt.</t>
  </si>
  <si>
    <t>Mat vnt.</t>
  </si>
  <si>
    <t>Siūlomos prekės gamintojas, kataloginis kodas</t>
  </si>
  <si>
    <t>1.1</t>
  </si>
  <si>
    <t>vnt.</t>
  </si>
  <si>
    <t>2-0</t>
  </si>
  <si>
    <t>3-0</t>
  </si>
  <si>
    <t>1/2</t>
  </si>
  <si>
    <t>pjaunanti</t>
  </si>
  <si>
    <t>apvali</t>
  </si>
  <si>
    <t>1.2</t>
  </si>
  <si>
    <t>3/8</t>
  </si>
  <si>
    <t>1.3</t>
  </si>
  <si>
    <t>8-0</t>
  </si>
  <si>
    <t>9-0</t>
  </si>
  <si>
    <t>10-0</t>
  </si>
  <si>
    <t>2.1</t>
  </si>
  <si>
    <t>2.2</t>
  </si>
  <si>
    <t>apvali, pjaunančių galu</t>
  </si>
  <si>
    <t>1-4</t>
  </si>
  <si>
    <t>tapercut</t>
  </si>
  <si>
    <t>Chirurginiai siūlai V-tam operaciniam blokui</t>
  </si>
  <si>
    <t xml:space="preserve"> MIKROCHIRURGINIAI, PLASTINĖS - REKONSTRUKCINĖS CHIRURGIJOS SIŪLAI</t>
  </si>
  <si>
    <t>11-0</t>
  </si>
  <si>
    <t>33141125-2</t>
  </si>
  <si>
    <t>6. Nesirezorbuojantys siūlai turi būti supakuoti ritės formos pakuotėje išvengiant  siūlo ,,pakuotės atminties" ( išskyrus šilkinius siūlus ).</t>
  </si>
  <si>
    <t>Nesirezorbuojantis, monofilamentinis, nelūžtantis, minkštas, elastingas siūlas. Cheminė medžiaga poliamidas arba lygiavertė medžiaga. Būdingas kontroliuojamas siūlo pailgėjimas.</t>
  </si>
  <si>
    <t>BVPŽ kodas</t>
  </si>
  <si>
    <t>Siūlomas mato vnt. įkainis EUR be PVM</t>
  </si>
  <si>
    <t>Pasiūlymo kaina EUR be PVM</t>
  </si>
  <si>
    <t>PVM suma, Eur</t>
  </si>
  <si>
    <t>Viso 1 p.d. su PVM</t>
  </si>
  <si>
    <t>Viso 2 p.d. be PVM</t>
  </si>
  <si>
    <t>Viso 2 p.d. su PVM</t>
  </si>
  <si>
    <t>1. Tais atvejais, kai pagal galiojančius teisės aktus tiekėjui nereikia mokėti PVM, jis PVM sumos ir  maksimalios kainos su PVM nenurodo/nepildo ir nurodo priežastis, dėl kurių PVM nemokamas: ................................................................</t>
  </si>
  <si>
    <r>
      <t xml:space="preserve">2. Prekių vieneto įkainis pateikiamame pasiūlyme gali būti pateikiamas suapvalintas pagal aritmetikos taisykles iki tūkstantųjų skaičiaus dalių (trys skaičiai po kablelio). Kiekvienos pirkimo </t>
    </r>
    <r>
      <rPr>
        <u/>
        <sz val="11"/>
        <color theme="1"/>
        <rFont val="Times New Roman"/>
        <family val="1"/>
        <charset val="186"/>
      </rPr>
      <t>dalies maksimali kaina ir PVM suma turi būti išreikšta cento tikslumu (du skaičiai po kablelio).</t>
    </r>
  </si>
  <si>
    <r>
      <rPr>
        <b/>
        <u/>
        <sz val="10.5"/>
        <rFont val="Times New Roman"/>
        <family val="1"/>
        <charset val="186"/>
      </rPr>
      <t>Maksimalus</t>
    </r>
    <r>
      <rPr>
        <b/>
        <sz val="10.5"/>
        <rFont val="Times New Roman"/>
        <family val="1"/>
        <charset val="186"/>
      </rPr>
      <t xml:space="preserve"> kiekis vnt.</t>
    </r>
  </si>
  <si>
    <t xml:space="preserve">Bendrieji reikalavimai:  </t>
  </si>
  <si>
    <t>SPS 1 Priedas</t>
  </si>
  <si>
    <t xml:space="preserve">TECHNINĖ SPECIFIKACIJA </t>
  </si>
  <si>
    <t>PVM dydis %</t>
  </si>
  <si>
    <r>
      <t xml:space="preserve">9. </t>
    </r>
    <r>
      <rPr>
        <u/>
        <sz val="11"/>
        <color theme="1"/>
        <rFont val="Times New Roman"/>
        <family val="1"/>
        <charset val="186"/>
      </rPr>
      <t>Adatos, didesnės nei 17mm turi turėti išilginius griovelius vidinėje kreivėje</t>
    </r>
    <r>
      <rPr>
        <sz val="11"/>
        <color theme="1"/>
        <rFont val="Times New Roman"/>
        <family val="1"/>
        <charset val="186"/>
      </rPr>
      <t xml:space="preserve"> geresnei fiksacijai adatkotyje arba būti specialios pusiau kvadratinės frormos geresniai fikasacijai adatkotyje. </t>
    </r>
  </si>
  <si>
    <r>
      <rPr>
        <b/>
        <u/>
        <sz val="11"/>
        <color theme="1"/>
        <rFont val="Times New Roman"/>
        <family val="1"/>
        <charset val="186"/>
      </rPr>
      <t>PASTABA</t>
    </r>
    <r>
      <rPr>
        <sz val="11"/>
        <color theme="1"/>
        <rFont val="Times New Roman"/>
        <family val="1"/>
        <charset val="186"/>
      </rPr>
      <t xml:space="preserve">. Perkamas siūlų kiekis vienetais (ne pakeliais). </t>
    </r>
    <r>
      <rPr>
        <u/>
        <sz val="11"/>
        <color theme="1"/>
        <rFont val="Times New Roman"/>
        <family val="1"/>
        <charset val="186"/>
      </rPr>
      <t>Siūlyti 1 vnt. siūlo kainą</t>
    </r>
    <r>
      <rPr>
        <sz val="11"/>
        <color theme="1"/>
        <rFont val="Times New Roman"/>
        <family val="1"/>
        <charset val="186"/>
      </rPr>
      <t>, nesvarbu kiek siūlų yra pakelyje.</t>
    </r>
  </si>
  <si>
    <t>4-0 balta</t>
  </si>
  <si>
    <t>apvali/pjaunanti</t>
  </si>
  <si>
    <t>2.3</t>
  </si>
  <si>
    <t>2.4</t>
  </si>
  <si>
    <t>2.5</t>
  </si>
  <si>
    <t>2.6</t>
  </si>
  <si>
    <t>Tiekėjo siūlomos prekės parametrų reikšmės nurodant konkrečias reikšmes taip pat nuoroda į pateiktą dokumentaciją (nurodyti dokumento pavadinimą ir lapo Nr.)</t>
  </si>
  <si>
    <t>CHIRURGINIAI SIŪLAI, N 7794</t>
  </si>
  <si>
    <t>10. Prireikus, bus prašoma pavyzdžių vertinimui (kaip nurodyta SPS 14 p.).</t>
  </si>
  <si>
    <t xml:space="preserve">Pintas, sintetinis, nesirezorbuojantis, polifilamentinis dengtas siūlas. Siūlas, sudarytas iš poliesterio ar lygiavertės medžiagos. Tvirtas, laikantis tempimą, užrištas neatsiriša. Leidžiamas  nuokrypis siūlo ilgiui ± 5 cm, adatos ilgiui ± 2 mm. Visa informacija apie siūlo charakteristikas turi būti nurodyta ir ant sterilios pakuotės. </t>
  </si>
  <si>
    <t>1.4</t>
  </si>
  <si>
    <t>1.5</t>
  </si>
  <si>
    <t>1.6</t>
  </si>
  <si>
    <t>1.7</t>
  </si>
  <si>
    <t>Viso1 p.d. be PVM</t>
  </si>
  <si>
    <t>1/2 arba 3/8</t>
  </si>
  <si>
    <t>10-15</t>
  </si>
  <si>
    <t>B.Braun Surgical S.A., B0026247</t>
  </si>
  <si>
    <t>B.Braun Surgical S.A., C0026190</t>
  </si>
  <si>
    <t>B.Braun Surgical S.A., C0026724</t>
  </si>
  <si>
    <t>B.Braun Surgical S.A., C0026189</t>
  </si>
  <si>
    <t>B.Braun Surgical S.A., C0026005</t>
  </si>
  <si>
    <t>B.Braun Surgical S.A., C0027096</t>
  </si>
  <si>
    <t>B.Braun Surgical S.A., G1118138</t>
  </si>
  <si>
    <t>B.Braun Surgical S.A., G1118137</t>
  </si>
  <si>
    <t>B.Braun Surgical S.A., G1118110</t>
  </si>
  <si>
    <t>B.Braun Surgical S.A., G1117041</t>
  </si>
  <si>
    <t>B.Braun Surgical S.A., G1118366</t>
  </si>
  <si>
    <t>B.Braun Surgical S.A., G0026146</t>
  </si>
  <si>
    <t>1 ir 2 p.d. siūlų katalogas 204 psl.</t>
  </si>
  <si>
    <t>1 ir 2 p.d. siūlų katalogas 207 psl.</t>
  </si>
  <si>
    <t>1 ir 2 p.d. siūlų katalogas 194 psl.</t>
  </si>
  <si>
    <t>1 ir 2 p.d. siūlų katalogas 188 psl.</t>
  </si>
  <si>
    <t>1 ir 2 p.d. siūlų katalogas 211 psl.</t>
  </si>
  <si>
    <t>1 ir 2 p.d. siūlų katalogas 206 psl.</t>
  </si>
  <si>
    <t>1 ir 2 p.d. siūlų katalogas 224 psl.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</si>
</sst>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-#,##0;\-"/>
    <numFmt numFmtId="165" formatCode="0.000"/>
  </numFmts>
  <fonts count="1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z val="10.5"/>
      <name val="Times New Roman"/>
      <family val="1"/>
      <charset val="186"/>
    </font>
    <font>
      <b/>
      <u/>
      <sz val="10.5"/>
      <name val="Times New Roman"/>
      <family val="1"/>
      <charset val="186"/>
    </font>
    <font>
      <b/>
      <sz val="10.5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4" fillId="0" borderId="0" xfId="0" applyFont="1"/>
    <xf numFmtId="4" fontId="4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left"/>
    </xf>
    <xf numFmtId="0" fontId="4" fillId="0" borderId="4" xfId="0" applyFont="1" applyBorder="1"/>
    <xf numFmtId="3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6" fillId="3" borderId="0" xfId="1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2" fontId="6" fillId="0" borderId="0" xfId="0" applyNumberFormat="1" applyFont="1" applyBorder="1" applyAlignment="1">
      <alignment horizontal="center"/>
    </xf>
    <xf numFmtId="0" fontId="3" fillId="3" borderId="0" xfId="1" applyFont="1" applyFill="1" applyBorder="1" applyAlignment="1">
      <alignment horizontal="right"/>
    </xf>
    <xf numFmtId="0" fontId="5" fillId="0" borderId="4" xfId="0" applyFont="1" applyBorder="1" applyAlignment="1">
      <alignment horizontal="left" vertical="top"/>
    </xf>
    <xf numFmtId="49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/>
    <xf numFmtId="0" fontId="5" fillId="0" borderId="0" xfId="0" applyFont="1" applyAlignment="1">
      <alignment horizontal="left"/>
    </xf>
    <xf numFmtId="0" fontId="4" fillId="0" borderId="1" xfId="0" applyFont="1" applyBorder="1" applyAlignment="1"/>
    <xf numFmtId="4" fontId="4" fillId="0" borderId="0" xfId="0" applyNumberFormat="1" applyFont="1"/>
    <xf numFmtId="165" fontId="4" fillId="2" borderId="4" xfId="0" applyNumberFormat="1" applyFont="1" applyFill="1" applyBorder="1" applyAlignment="1">
      <alignment horizontal="left"/>
    </xf>
    <xf numFmtId="10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vertical="top" wrapText="1"/>
    </xf>
    <xf numFmtId="3" fontId="4" fillId="0" borderId="0" xfId="0" applyNumberFormat="1" applyFont="1" applyAlignment="1"/>
    <xf numFmtId="3" fontId="4" fillId="0" borderId="1" xfId="0" applyNumberFormat="1" applyFont="1" applyBorder="1" applyAlignment="1"/>
    <xf numFmtId="3" fontId="4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vertical="top" wrapText="1"/>
    </xf>
    <xf numFmtId="3" fontId="4" fillId="0" borderId="0" xfId="0" applyNumberFormat="1" applyFont="1"/>
    <xf numFmtId="164" fontId="9" fillId="2" borderId="2" xfId="1" applyNumberFormat="1" applyFont="1" applyFill="1" applyBorder="1" applyAlignment="1">
      <alignment horizontal="center" vertical="center" wrapText="1"/>
    </xf>
    <xf numFmtId="1" fontId="9" fillId="2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2" borderId="2" xfId="1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1" xfId="0" applyFont="1" applyBorder="1" applyAlignment="1"/>
    <xf numFmtId="49" fontId="11" fillId="3" borderId="0" xfId="1" applyNumberFormat="1" applyFont="1" applyFill="1" applyBorder="1" applyAlignment="1">
      <alignment horizontal="center" vertical="top"/>
    </xf>
    <xf numFmtId="0" fontId="10" fillId="0" borderId="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0" xfId="0" applyFont="1"/>
    <xf numFmtId="164" fontId="11" fillId="2" borderId="4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/>
    <xf numFmtId="4" fontId="4" fillId="0" borderId="1" xfId="0" applyNumberFormat="1" applyFont="1" applyBorder="1" applyAlignment="1"/>
    <xf numFmtId="4" fontId="4" fillId="0" borderId="4" xfId="0" applyNumberFormat="1" applyFont="1" applyBorder="1" applyAlignment="1">
      <alignment vertical="top" wrapText="1"/>
    </xf>
    <xf numFmtId="165" fontId="4" fillId="0" borderId="0" xfId="0" applyNumberFormat="1" applyFont="1" applyAlignment="1"/>
    <xf numFmtId="165" fontId="4" fillId="0" borderId="1" xfId="0" applyNumberFormat="1" applyFont="1" applyBorder="1" applyAlignment="1"/>
    <xf numFmtId="165" fontId="9" fillId="0" borderId="2" xfId="1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vertical="top" wrapText="1"/>
    </xf>
    <xf numFmtId="165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1" fontId="5" fillId="0" borderId="0" xfId="0" applyNumberFormat="1" applyFont="1" applyAlignment="1"/>
    <xf numFmtId="1" fontId="4" fillId="0" borderId="0" xfId="0" applyNumberFormat="1" applyFont="1" applyAlignment="1"/>
    <xf numFmtId="1" fontId="4" fillId="0" borderId="1" xfId="0" applyNumberFormat="1" applyFont="1" applyBorder="1" applyAlignment="1"/>
    <xf numFmtId="1" fontId="9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/>
    </xf>
    <xf numFmtId="1" fontId="4" fillId="0" borderId="4" xfId="0" applyNumberFormat="1" applyFont="1" applyBorder="1" applyAlignment="1">
      <alignment vertical="top" wrapText="1"/>
    </xf>
    <xf numFmtId="1" fontId="4" fillId="0" borderId="0" xfId="0" applyNumberFormat="1" applyFont="1"/>
    <xf numFmtId="0" fontId="4" fillId="0" borderId="1" xfId="0" applyFont="1" applyBorder="1" applyAlignment="1">
      <alignment vertical="center"/>
    </xf>
    <xf numFmtId="164" fontId="13" fillId="0" borderId="2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/>
    </xf>
    <xf numFmtId="0" fontId="1" fillId="0" borderId="8" xfId="0" applyFont="1" applyBorder="1"/>
    <xf numFmtId="9" fontId="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5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</cellXfs>
  <cellStyles count="3">
    <cellStyle name="Excel Built-in Normal" xfId="1" xr:uid="{D1DB4BCA-A72E-4AD9-B625-E39C1256A367}"/>
    <cellStyle name="Normal" xfId="0" builtinId="0"/>
    <cellStyle name="Normal 3" xfId="2" xr:uid="{0BEF7ABE-BCEA-4EA9-A557-1B2B2028E1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B5F4-C320-4CDC-892C-2B435E293781}">
  <sheetPr>
    <pageSetUpPr fitToPage="1"/>
  </sheetPr>
  <dimension ref="A1:R42"/>
  <sheetViews>
    <sheetView tabSelected="1" topLeftCell="A19" zoomScale="80" zoomScaleNormal="80" workbookViewId="0">
      <selection activeCell="N41" sqref="N41"/>
    </sheetView>
  </sheetViews>
  <sheetFormatPr defaultColWidth="9.1796875" defaultRowHeight="14" x14ac:dyDescent="0.3"/>
  <cols>
    <col min="1" max="1" width="7.81640625" style="1" customWidth="1"/>
    <col min="2" max="2" width="11.26953125" style="47" hidden="1" customWidth="1"/>
    <col min="3" max="3" width="9.1796875" style="1"/>
    <col min="4" max="4" width="19.54296875" style="1" customWidth="1"/>
    <col min="5" max="5" width="9.1796875" style="1"/>
    <col min="6" max="6" width="12.26953125" style="1" customWidth="1"/>
    <col min="7" max="7" width="9.81640625" style="1" customWidth="1"/>
    <col min="8" max="8" width="9.1796875" style="1"/>
    <col min="9" max="9" width="9" style="1" customWidth="1"/>
    <col min="10" max="10" width="6.26953125" style="1" customWidth="1"/>
    <col min="11" max="11" width="12.7265625" style="35" customWidth="1"/>
    <col min="12" max="12" width="31" style="1" customWidth="1"/>
    <col min="13" max="13" width="12" style="57" customWidth="1"/>
    <col min="14" max="14" width="13.7265625" style="26" customWidth="1"/>
    <col min="15" max="15" width="6.1796875" style="66" customWidth="1"/>
    <col min="16" max="16" width="43.81640625" style="1" customWidth="1"/>
    <col min="17" max="17" width="12.7265625" style="1" customWidth="1"/>
    <col min="18" max="18" width="48" style="1" customWidth="1"/>
    <col min="19" max="16384" width="9.1796875" style="1"/>
  </cols>
  <sheetData>
    <row r="1" spans="1:16" x14ac:dyDescent="0.3">
      <c r="A1" s="72" t="s">
        <v>54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59"/>
      <c r="M1" s="59"/>
      <c r="N1" s="59"/>
      <c r="O1" s="60"/>
      <c r="P1" s="59" t="s">
        <v>53</v>
      </c>
    </row>
    <row r="2" spans="1:16" x14ac:dyDescent="0.3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58"/>
      <c r="M2" s="59"/>
      <c r="N2" s="59"/>
      <c r="O2" s="60"/>
      <c r="P2" s="59"/>
    </row>
    <row r="3" spans="1:16" ht="23.25" customHeight="1" x14ac:dyDescent="0.3">
      <c r="A3" s="24" t="s">
        <v>52</v>
      </c>
      <c r="B3" s="41"/>
      <c r="C3" s="23"/>
      <c r="D3" s="23"/>
      <c r="E3" s="23"/>
      <c r="F3" s="23"/>
      <c r="G3" s="23"/>
      <c r="H3" s="23"/>
      <c r="I3" s="23"/>
      <c r="J3" s="23"/>
      <c r="K3" s="30"/>
      <c r="L3" s="23"/>
      <c r="M3" s="52"/>
      <c r="N3" s="49"/>
      <c r="O3" s="61"/>
      <c r="P3" s="23"/>
    </row>
    <row r="4" spans="1:16" x14ac:dyDescent="0.3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8"/>
      <c r="K4" s="30"/>
      <c r="L4" s="23"/>
      <c r="M4" s="52"/>
      <c r="N4" s="49"/>
      <c r="O4" s="61"/>
      <c r="P4" s="23"/>
    </row>
    <row r="5" spans="1:16" ht="29.25" customHeight="1" x14ac:dyDescent="0.3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23"/>
    </row>
    <row r="6" spans="1:16" x14ac:dyDescent="0.3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30"/>
      <c r="L6" s="23"/>
      <c r="M6" s="52"/>
      <c r="N6" s="49"/>
      <c r="O6" s="61"/>
      <c r="P6" s="23"/>
    </row>
    <row r="7" spans="1:16" ht="15.75" customHeight="1" x14ac:dyDescent="0.3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23"/>
    </row>
    <row r="8" spans="1:16" x14ac:dyDescent="0.3">
      <c r="A8" s="78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30"/>
      <c r="L8" s="23"/>
      <c r="M8" s="52"/>
      <c r="N8" s="49"/>
      <c r="O8" s="61"/>
      <c r="P8" s="23"/>
    </row>
    <row r="9" spans="1:16" x14ac:dyDescent="0.3">
      <c r="A9" s="78" t="s">
        <v>5</v>
      </c>
      <c r="B9" s="78"/>
      <c r="C9" s="78"/>
      <c r="D9" s="78"/>
      <c r="E9" s="78"/>
      <c r="F9" s="78"/>
      <c r="G9" s="78"/>
      <c r="H9" s="78"/>
      <c r="I9" s="78"/>
      <c r="J9" s="78"/>
      <c r="K9" s="30"/>
      <c r="L9" s="23"/>
      <c r="M9" s="52"/>
      <c r="N9" s="49"/>
      <c r="O9" s="61"/>
      <c r="P9" s="23"/>
    </row>
    <row r="10" spans="1:16" ht="16.5" customHeight="1" x14ac:dyDescent="0.3">
      <c r="A10" s="81" t="s">
        <v>40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23"/>
    </row>
    <row r="11" spans="1:16" ht="29.25" customHeight="1" x14ac:dyDescent="0.3">
      <c r="A11" s="81" t="s">
        <v>6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23"/>
    </row>
    <row r="12" spans="1:16" ht="30.75" customHeight="1" x14ac:dyDescent="0.3">
      <c r="A12" s="77" t="s">
        <v>7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23"/>
    </row>
    <row r="13" spans="1:16" ht="20.25" customHeight="1" x14ac:dyDescent="0.3">
      <c r="A13" s="77" t="s">
        <v>56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61"/>
      <c r="P13" s="23"/>
    </row>
    <row r="14" spans="1:16" x14ac:dyDescent="0.3">
      <c r="A14" s="23" t="s">
        <v>66</v>
      </c>
      <c r="B14" s="42"/>
      <c r="C14" s="23"/>
      <c r="D14" s="23"/>
      <c r="E14" s="23"/>
      <c r="F14" s="23"/>
      <c r="G14" s="23"/>
      <c r="H14" s="23"/>
      <c r="I14" s="23"/>
      <c r="J14" s="23"/>
      <c r="K14" s="30"/>
      <c r="L14" s="23"/>
      <c r="M14" s="52"/>
      <c r="N14" s="49"/>
      <c r="O14" s="61"/>
      <c r="P14" s="23"/>
    </row>
    <row r="15" spans="1:16" ht="28.5" customHeight="1" x14ac:dyDescent="0.3">
      <c r="A15" s="67" t="s">
        <v>57</v>
      </c>
      <c r="B15" s="43"/>
      <c r="C15" s="25"/>
      <c r="D15" s="25"/>
      <c r="E15" s="25"/>
      <c r="F15" s="25"/>
      <c r="G15" s="25"/>
      <c r="H15" s="25"/>
      <c r="I15" s="25"/>
      <c r="J15" s="25"/>
      <c r="K15" s="31"/>
      <c r="L15" s="25"/>
      <c r="M15" s="53"/>
      <c r="N15" s="50"/>
      <c r="O15" s="62"/>
      <c r="P15" s="25"/>
    </row>
    <row r="16" spans="1:16" ht="70.5" customHeight="1" x14ac:dyDescent="0.3">
      <c r="A16" s="36" t="s">
        <v>8</v>
      </c>
      <c r="B16" s="48" t="s">
        <v>42</v>
      </c>
      <c r="C16" s="36" t="s">
        <v>9</v>
      </c>
      <c r="D16" s="38" t="s">
        <v>10</v>
      </c>
      <c r="E16" s="37" t="s">
        <v>11</v>
      </c>
      <c r="F16" s="36" t="s">
        <v>12</v>
      </c>
      <c r="G16" s="36" t="s">
        <v>13</v>
      </c>
      <c r="H16" s="36" t="s">
        <v>14</v>
      </c>
      <c r="I16" s="36" t="s">
        <v>15</v>
      </c>
      <c r="J16" s="38" t="s">
        <v>16</v>
      </c>
      <c r="K16" s="39" t="s">
        <v>51</v>
      </c>
      <c r="L16" s="36" t="s">
        <v>17</v>
      </c>
      <c r="M16" s="54" t="s">
        <v>43</v>
      </c>
      <c r="N16" s="40" t="s">
        <v>44</v>
      </c>
      <c r="O16" s="63" t="s">
        <v>55</v>
      </c>
      <c r="P16" s="68" t="s">
        <v>64</v>
      </c>
    </row>
    <row r="17" spans="1:16" ht="57.75" customHeight="1" x14ac:dyDescent="0.3">
      <c r="A17" s="13">
        <v>1</v>
      </c>
      <c r="B17" s="46" t="s">
        <v>39</v>
      </c>
      <c r="C17" s="73" t="s">
        <v>67</v>
      </c>
      <c r="D17" s="74"/>
      <c r="E17" s="74"/>
      <c r="F17" s="74"/>
      <c r="G17" s="74"/>
      <c r="H17" s="74"/>
      <c r="I17" s="74"/>
      <c r="J17" s="75"/>
      <c r="K17" s="34"/>
      <c r="L17" s="29"/>
      <c r="M17" s="56"/>
      <c r="N17" s="51"/>
      <c r="O17" s="65"/>
      <c r="P17" s="22"/>
    </row>
    <row r="18" spans="1:16" x14ac:dyDescent="0.3">
      <c r="A18" s="16" t="s">
        <v>18</v>
      </c>
      <c r="B18" s="45"/>
      <c r="C18" s="21">
        <v>2</v>
      </c>
      <c r="D18" s="7" t="s">
        <v>35</v>
      </c>
      <c r="E18" s="7"/>
      <c r="F18" s="14" t="s">
        <v>22</v>
      </c>
      <c r="G18" s="7">
        <v>45</v>
      </c>
      <c r="H18" s="7">
        <v>75</v>
      </c>
      <c r="I18" s="14" t="s">
        <v>34</v>
      </c>
      <c r="J18" s="7" t="s">
        <v>19</v>
      </c>
      <c r="K18" s="7">
        <v>108</v>
      </c>
      <c r="L18" s="28" t="s">
        <v>75</v>
      </c>
      <c r="M18" s="55">
        <v>1.9</v>
      </c>
      <c r="N18" s="2">
        <f>M18*K18</f>
        <v>205.2</v>
      </c>
      <c r="O18" s="71">
        <v>0.05</v>
      </c>
      <c r="P18" s="5" t="s">
        <v>87</v>
      </c>
    </row>
    <row r="19" spans="1:16" x14ac:dyDescent="0.3">
      <c r="A19" s="16" t="s">
        <v>25</v>
      </c>
      <c r="B19" s="45"/>
      <c r="C19" s="21" t="s">
        <v>20</v>
      </c>
      <c r="D19" s="7" t="s">
        <v>23</v>
      </c>
      <c r="E19" s="7">
        <v>1</v>
      </c>
      <c r="F19" s="14" t="s">
        <v>26</v>
      </c>
      <c r="G19" s="7">
        <v>26</v>
      </c>
      <c r="H19" s="7">
        <v>45</v>
      </c>
      <c r="I19" s="7">
        <v>1</v>
      </c>
      <c r="J19" s="7" t="s">
        <v>19</v>
      </c>
      <c r="K19" s="7">
        <v>360</v>
      </c>
      <c r="L19" s="28" t="s">
        <v>76</v>
      </c>
      <c r="M19" s="55">
        <v>1.6</v>
      </c>
      <c r="N19" s="2">
        <f t="shared" ref="N19:N24" si="0">M19*K19</f>
        <v>576</v>
      </c>
      <c r="O19" s="71">
        <v>0.05</v>
      </c>
      <c r="P19" s="5" t="s">
        <v>88</v>
      </c>
    </row>
    <row r="20" spans="1:16" x14ac:dyDescent="0.3">
      <c r="A20" s="16" t="s">
        <v>27</v>
      </c>
      <c r="B20" s="45"/>
      <c r="C20" s="21" t="s">
        <v>20</v>
      </c>
      <c r="D20" s="7" t="s">
        <v>59</v>
      </c>
      <c r="E20" s="7">
        <v>4</v>
      </c>
      <c r="F20" s="14" t="s">
        <v>22</v>
      </c>
      <c r="G20" s="7">
        <v>26</v>
      </c>
      <c r="H20" s="7">
        <v>45</v>
      </c>
      <c r="I20" s="14" t="s">
        <v>34</v>
      </c>
      <c r="J20" s="7" t="s">
        <v>19</v>
      </c>
      <c r="K20" s="7">
        <v>324</v>
      </c>
      <c r="L20" s="28" t="s">
        <v>77</v>
      </c>
      <c r="M20" s="55">
        <v>1.1000000000000001</v>
      </c>
      <c r="N20" s="2">
        <f t="shared" si="0"/>
        <v>356.40000000000003</v>
      </c>
      <c r="O20" s="71">
        <v>0.05</v>
      </c>
      <c r="P20" s="5" t="s">
        <v>89</v>
      </c>
    </row>
    <row r="21" spans="1:16" x14ac:dyDescent="0.3">
      <c r="A21" s="16" t="s">
        <v>68</v>
      </c>
      <c r="B21" s="45"/>
      <c r="C21" s="21" t="s">
        <v>21</v>
      </c>
      <c r="D21" s="7" t="s">
        <v>23</v>
      </c>
      <c r="E21" s="7">
        <v>1</v>
      </c>
      <c r="F21" s="14" t="s">
        <v>26</v>
      </c>
      <c r="G21" s="7">
        <v>24</v>
      </c>
      <c r="H21" s="7">
        <v>45</v>
      </c>
      <c r="I21" s="7">
        <v>1</v>
      </c>
      <c r="J21" s="7" t="s">
        <v>19</v>
      </c>
      <c r="K21" s="7">
        <v>288</v>
      </c>
      <c r="L21" s="28" t="s">
        <v>78</v>
      </c>
      <c r="M21" s="55">
        <v>1.6</v>
      </c>
      <c r="N21" s="2">
        <f t="shared" si="0"/>
        <v>460.8</v>
      </c>
      <c r="O21" s="71">
        <v>0.05</v>
      </c>
      <c r="P21" s="5" t="s">
        <v>88</v>
      </c>
    </row>
    <row r="22" spans="1:16" x14ac:dyDescent="0.3">
      <c r="A22" s="16" t="s">
        <v>69</v>
      </c>
      <c r="B22" s="45"/>
      <c r="C22" s="21" t="s">
        <v>21</v>
      </c>
      <c r="D22" s="7" t="s">
        <v>24</v>
      </c>
      <c r="E22" s="7">
        <v>1</v>
      </c>
      <c r="F22" s="14" t="s">
        <v>22</v>
      </c>
      <c r="G22" s="7">
        <v>17</v>
      </c>
      <c r="H22" s="7">
        <v>75</v>
      </c>
      <c r="I22" s="7">
        <v>1</v>
      </c>
      <c r="J22" s="7" t="s">
        <v>19</v>
      </c>
      <c r="K22" s="7">
        <v>612</v>
      </c>
      <c r="L22" s="28" t="s">
        <v>79</v>
      </c>
      <c r="M22" s="55">
        <v>1.2</v>
      </c>
      <c r="N22" s="2">
        <f t="shared" si="0"/>
        <v>734.4</v>
      </c>
      <c r="O22" s="71">
        <v>0.05</v>
      </c>
      <c r="P22" s="5" t="s">
        <v>90</v>
      </c>
    </row>
    <row r="23" spans="1:16" x14ac:dyDescent="0.3">
      <c r="A23" s="16" t="s">
        <v>70</v>
      </c>
      <c r="B23" s="45"/>
      <c r="C23" s="21" t="s">
        <v>58</v>
      </c>
      <c r="D23" s="7" t="s">
        <v>23</v>
      </c>
      <c r="E23" s="7">
        <v>1</v>
      </c>
      <c r="F23" s="14" t="s">
        <v>26</v>
      </c>
      <c r="G23" s="7">
        <v>19</v>
      </c>
      <c r="H23" s="7">
        <v>45</v>
      </c>
      <c r="I23" s="7">
        <v>1</v>
      </c>
      <c r="J23" s="7" t="s">
        <v>19</v>
      </c>
      <c r="K23" s="7">
        <v>144</v>
      </c>
      <c r="L23" s="28" t="s">
        <v>80</v>
      </c>
      <c r="M23" s="55">
        <v>1.6</v>
      </c>
      <c r="N23" s="2">
        <f t="shared" si="0"/>
        <v>230.4</v>
      </c>
      <c r="O23" s="71">
        <v>0.05</v>
      </c>
      <c r="P23" s="5" t="s">
        <v>91</v>
      </c>
    </row>
    <row r="24" spans="1:16" x14ac:dyDescent="0.3">
      <c r="A24" s="16" t="s">
        <v>71</v>
      </c>
      <c r="B24" s="45"/>
      <c r="C24" s="21">
        <v>5</v>
      </c>
      <c r="D24" s="7" t="s">
        <v>33</v>
      </c>
      <c r="E24" s="7">
        <v>1</v>
      </c>
      <c r="F24" s="14" t="s">
        <v>22</v>
      </c>
      <c r="G24" s="7">
        <v>55</v>
      </c>
      <c r="H24" s="7">
        <v>75</v>
      </c>
      <c r="I24" s="7">
        <v>1</v>
      </c>
      <c r="J24" s="7" t="s">
        <v>19</v>
      </c>
      <c r="K24" s="7">
        <v>36</v>
      </c>
      <c r="L24" s="28" t="s">
        <v>86</v>
      </c>
      <c r="M24" s="55">
        <v>2.8</v>
      </c>
      <c r="N24" s="2">
        <f t="shared" si="0"/>
        <v>100.8</v>
      </c>
      <c r="O24" s="71">
        <v>0.05</v>
      </c>
      <c r="P24" s="5" t="s">
        <v>92</v>
      </c>
    </row>
    <row r="25" spans="1:16" x14ac:dyDescent="0.3">
      <c r="A25" s="16"/>
      <c r="B25" s="45"/>
      <c r="C25" s="16"/>
      <c r="D25" s="7"/>
      <c r="E25" s="7"/>
      <c r="F25" s="14"/>
      <c r="G25" s="7"/>
      <c r="H25" s="7"/>
      <c r="I25" s="15" t="s">
        <v>72</v>
      </c>
      <c r="J25" s="7"/>
      <c r="K25" s="33">
        <f>SUM(K18:K24)</f>
        <v>1872</v>
      </c>
      <c r="L25" s="28"/>
      <c r="M25" s="55"/>
      <c r="N25" s="3">
        <f>SUM(N18:N24)</f>
        <v>2664.0000000000005</v>
      </c>
      <c r="O25" s="64"/>
      <c r="P25" s="5"/>
    </row>
    <row r="26" spans="1:16" x14ac:dyDescent="0.3">
      <c r="A26" s="8"/>
      <c r="B26" s="44"/>
      <c r="C26" s="9"/>
      <c r="D26" s="9"/>
      <c r="E26" s="10"/>
      <c r="F26" s="11"/>
      <c r="G26" s="9"/>
      <c r="H26" s="12"/>
      <c r="I26" s="12"/>
      <c r="J26" s="12" t="s">
        <v>45</v>
      </c>
      <c r="K26" s="6"/>
      <c r="L26" s="27"/>
      <c r="M26" s="4"/>
      <c r="N26" s="3">
        <f>N27-N25</f>
        <v>133.20000000000027</v>
      </c>
      <c r="O26" s="64"/>
      <c r="P26" s="4"/>
    </row>
    <row r="27" spans="1:16" x14ac:dyDescent="0.3">
      <c r="A27" s="8"/>
      <c r="B27" s="44"/>
      <c r="C27" s="9"/>
      <c r="D27" s="9"/>
      <c r="E27" s="10"/>
      <c r="F27" s="11"/>
      <c r="G27" s="9"/>
      <c r="H27" s="12"/>
      <c r="I27" s="12"/>
      <c r="J27" s="12" t="s">
        <v>46</v>
      </c>
      <c r="K27" s="6"/>
      <c r="L27" s="27"/>
      <c r="M27" s="4"/>
      <c r="N27" s="3">
        <f>N25*1.05</f>
        <v>2797.2000000000007</v>
      </c>
      <c r="O27" s="64"/>
      <c r="P27" s="4"/>
    </row>
    <row r="28" spans="1:16" ht="19.5" customHeight="1" x14ac:dyDescent="0.3">
      <c r="A28" s="16"/>
      <c r="B28" s="46"/>
      <c r="C28" s="79" t="s">
        <v>36</v>
      </c>
      <c r="D28" s="80"/>
      <c r="E28" s="80"/>
      <c r="F28" s="80"/>
      <c r="G28" s="80"/>
      <c r="H28" s="80"/>
      <c r="I28" s="75"/>
      <c r="J28" s="7"/>
      <c r="K28" s="32"/>
      <c r="L28" s="28"/>
      <c r="M28" s="55"/>
      <c r="N28" s="3"/>
      <c r="O28" s="64"/>
      <c r="P28" s="5"/>
    </row>
    <row r="29" spans="1:16" x14ac:dyDescent="0.3">
      <c r="A29" s="13"/>
      <c r="B29" s="46"/>
      <c r="C29" s="73" t="s">
        <v>37</v>
      </c>
      <c r="D29" s="80"/>
      <c r="E29" s="80"/>
      <c r="F29" s="80"/>
      <c r="G29" s="80"/>
      <c r="H29" s="80"/>
      <c r="I29" s="75"/>
      <c r="J29" s="7"/>
      <c r="K29" s="32"/>
      <c r="L29" s="28"/>
      <c r="M29" s="55"/>
      <c r="N29" s="3"/>
      <c r="O29" s="64"/>
      <c r="P29" s="5"/>
    </row>
    <row r="30" spans="1:16" ht="30" customHeight="1" x14ac:dyDescent="0.3">
      <c r="A30" s="13">
        <v>2</v>
      </c>
      <c r="B30" s="46" t="s">
        <v>39</v>
      </c>
      <c r="C30" s="73" t="s">
        <v>41</v>
      </c>
      <c r="D30" s="74"/>
      <c r="E30" s="74"/>
      <c r="F30" s="74"/>
      <c r="G30" s="74"/>
      <c r="H30" s="74"/>
      <c r="I30" s="74"/>
      <c r="J30" s="75"/>
      <c r="K30" s="32"/>
      <c r="L30" s="28"/>
      <c r="M30" s="55"/>
      <c r="N30" s="3"/>
      <c r="O30" s="64"/>
      <c r="P30" s="5"/>
    </row>
    <row r="31" spans="1:16" x14ac:dyDescent="0.3">
      <c r="A31" s="16" t="s">
        <v>31</v>
      </c>
      <c r="B31" s="46"/>
      <c r="C31" s="69" t="s">
        <v>28</v>
      </c>
      <c r="D31" s="7" t="s">
        <v>24</v>
      </c>
      <c r="E31" s="7">
        <v>1</v>
      </c>
      <c r="F31" s="14" t="s">
        <v>26</v>
      </c>
      <c r="G31" s="7">
        <v>4.7</v>
      </c>
      <c r="H31" s="14" t="s">
        <v>74</v>
      </c>
      <c r="I31" s="7">
        <v>1</v>
      </c>
      <c r="J31" s="7" t="s">
        <v>19</v>
      </c>
      <c r="K31" s="7">
        <v>1296</v>
      </c>
      <c r="L31" s="28" t="s">
        <v>81</v>
      </c>
      <c r="M31" s="55">
        <v>7.2</v>
      </c>
      <c r="N31" s="2">
        <f t="shared" ref="N31:N36" si="1">M31*K31</f>
        <v>9331.2000000000007</v>
      </c>
      <c r="O31" s="71">
        <v>0.05</v>
      </c>
      <c r="P31" s="5" t="s">
        <v>93</v>
      </c>
    </row>
    <row r="32" spans="1:16" x14ac:dyDescent="0.3">
      <c r="A32" s="16" t="s">
        <v>32</v>
      </c>
      <c r="B32" s="46"/>
      <c r="C32" s="69" t="s">
        <v>29</v>
      </c>
      <c r="D32" s="7" t="s">
        <v>24</v>
      </c>
      <c r="E32" s="7">
        <v>1</v>
      </c>
      <c r="F32" s="14" t="s">
        <v>26</v>
      </c>
      <c r="G32" s="7">
        <v>4.7</v>
      </c>
      <c r="H32" s="14" t="s">
        <v>74</v>
      </c>
      <c r="I32" s="7">
        <v>1</v>
      </c>
      <c r="J32" s="7" t="s">
        <v>19</v>
      </c>
      <c r="K32" s="7">
        <v>828</v>
      </c>
      <c r="L32" s="28" t="s">
        <v>82</v>
      </c>
      <c r="M32" s="55">
        <v>6.8</v>
      </c>
      <c r="N32" s="2">
        <f t="shared" si="1"/>
        <v>5630.4</v>
      </c>
      <c r="O32" s="71">
        <v>0.05</v>
      </c>
      <c r="P32" s="5" t="s">
        <v>93</v>
      </c>
    </row>
    <row r="33" spans="1:18" x14ac:dyDescent="0.3">
      <c r="A33" s="16" t="s">
        <v>60</v>
      </c>
      <c r="B33" s="46"/>
      <c r="C33" s="69" t="s">
        <v>29</v>
      </c>
      <c r="D33" s="7" t="s">
        <v>24</v>
      </c>
      <c r="E33" s="7">
        <v>1</v>
      </c>
      <c r="F33" s="14" t="s">
        <v>26</v>
      </c>
      <c r="G33" s="7">
        <v>3.8</v>
      </c>
      <c r="H33" s="14" t="s">
        <v>74</v>
      </c>
      <c r="I33" s="7">
        <v>1</v>
      </c>
      <c r="J33" s="7" t="s">
        <v>19</v>
      </c>
      <c r="K33" s="7">
        <v>828</v>
      </c>
      <c r="L33" s="28" t="s">
        <v>82</v>
      </c>
      <c r="M33" s="55">
        <v>6.8</v>
      </c>
      <c r="N33" s="2">
        <f t="shared" si="1"/>
        <v>5630.4</v>
      </c>
      <c r="O33" s="71">
        <v>0.05</v>
      </c>
      <c r="P33" s="5" t="s">
        <v>93</v>
      </c>
    </row>
    <row r="34" spans="1:18" ht="14.5" x14ac:dyDescent="0.35">
      <c r="A34" s="16" t="s">
        <v>61</v>
      </c>
      <c r="B34" s="46"/>
      <c r="C34" s="69" t="s">
        <v>30</v>
      </c>
      <c r="D34" s="7" t="s">
        <v>24</v>
      </c>
      <c r="E34" s="7">
        <v>1</v>
      </c>
      <c r="F34" s="14" t="s">
        <v>73</v>
      </c>
      <c r="G34" s="7">
        <v>4.7</v>
      </c>
      <c r="H34" s="14" t="s">
        <v>74</v>
      </c>
      <c r="I34" s="7">
        <v>1</v>
      </c>
      <c r="J34" s="7" t="s">
        <v>19</v>
      </c>
      <c r="K34" s="7">
        <v>828</v>
      </c>
      <c r="L34" s="28" t="s">
        <v>83</v>
      </c>
      <c r="M34" s="55">
        <v>7.6</v>
      </c>
      <c r="N34" s="2">
        <f t="shared" si="1"/>
        <v>6292.7999999999993</v>
      </c>
      <c r="O34" s="71">
        <v>0.05</v>
      </c>
      <c r="P34" s="5" t="s">
        <v>93</v>
      </c>
      <c r="Q34" s="70"/>
      <c r="R34" s="70"/>
    </row>
    <row r="35" spans="1:18" x14ac:dyDescent="0.3">
      <c r="A35" s="16" t="s">
        <v>62</v>
      </c>
      <c r="B35" s="46"/>
      <c r="C35" s="69" t="s">
        <v>30</v>
      </c>
      <c r="D35" s="7" t="s">
        <v>24</v>
      </c>
      <c r="E35" s="7">
        <v>1</v>
      </c>
      <c r="F35" s="14" t="s">
        <v>26</v>
      </c>
      <c r="G35" s="7">
        <v>3.8</v>
      </c>
      <c r="H35" s="14" t="s">
        <v>74</v>
      </c>
      <c r="I35" s="7">
        <v>1</v>
      </c>
      <c r="J35" s="7" t="s">
        <v>19</v>
      </c>
      <c r="K35" s="7">
        <v>828</v>
      </c>
      <c r="L35" s="28" t="s">
        <v>84</v>
      </c>
      <c r="M35" s="55">
        <v>9.4</v>
      </c>
      <c r="N35" s="2">
        <f t="shared" si="1"/>
        <v>7783.2000000000007</v>
      </c>
      <c r="O35" s="71">
        <v>0.05</v>
      </c>
      <c r="P35" s="5" t="s">
        <v>93</v>
      </c>
    </row>
    <row r="36" spans="1:18" x14ac:dyDescent="0.3">
      <c r="A36" s="16" t="s">
        <v>63</v>
      </c>
      <c r="B36" s="46"/>
      <c r="C36" s="69" t="s">
        <v>38</v>
      </c>
      <c r="D36" s="7" t="s">
        <v>24</v>
      </c>
      <c r="E36" s="7">
        <v>1</v>
      </c>
      <c r="F36" s="14" t="s">
        <v>26</v>
      </c>
      <c r="G36" s="7">
        <v>3.8</v>
      </c>
      <c r="H36" s="14" t="s">
        <v>74</v>
      </c>
      <c r="I36" s="7">
        <v>1</v>
      </c>
      <c r="J36" s="7" t="s">
        <v>19</v>
      </c>
      <c r="K36" s="7">
        <v>252</v>
      </c>
      <c r="L36" s="28" t="s">
        <v>85</v>
      </c>
      <c r="M36" s="55">
        <v>9.4</v>
      </c>
      <c r="N36" s="2">
        <f t="shared" si="1"/>
        <v>2368.8000000000002</v>
      </c>
      <c r="O36" s="71">
        <v>0.05</v>
      </c>
      <c r="P36" s="5" t="s">
        <v>93</v>
      </c>
    </row>
    <row r="37" spans="1:18" x14ac:dyDescent="0.3">
      <c r="A37" s="13"/>
      <c r="B37" s="46"/>
      <c r="C37" s="17"/>
      <c r="D37" s="18"/>
      <c r="E37" s="18"/>
      <c r="F37" s="19"/>
      <c r="G37" s="18"/>
      <c r="H37" s="18"/>
      <c r="I37" s="20" t="s">
        <v>47</v>
      </c>
      <c r="J37" s="7"/>
      <c r="K37" s="33">
        <f>SUM(K31:K36)</f>
        <v>4860</v>
      </c>
      <c r="L37" s="28"/>
      <c r="M37" s="55"/>
      <c r="N37" s="3">
        <f>SUM(N31:N36)</f>
        <v>37036.800000000003</v>
      </c>
      <c r="O37" s="64"/>
      <c r="P37" s="5"/>
    </row>
    <row r="38" spans="1:18" x14ac:dyDescent="0.3">
      <c r="A38" s="8"/>
      <c r="B38" s="44"/>
      <c r="C38" s="9"/>
      <c r="D38" s="9"/>
      <c r="E38" s="10"/>
      <c r="F38" s="11"/>
      <c r="G38" s="9"/>
      <c r="H38" s="12"/>
      <c r="I38" s="12"/>
      <c r="J38" s="12" t="s">
        <v>45</v>
      </c>
      <c r="K38" s="6"/>
      <c r="L38" s="27"/>
      <c r="M38" s="4"/>
      <c r="N38" s="3">
        <f>N39-N37</f>
        <v>1851.8400000000038</v>
      </c>
      <c r="O38" s="64"/>
      <c r="P38" s="4"/>
    </row>
    <row r="39" spans="1:18" x14ac:dyDescent="0.3">
      <c r="A39" s="8"/>
      <c r="B39" s="44"/>
      <c r="C39" s="9"/>
      <c r="D39" s="9"/>
      <c r="E39" s="10"/>
      <c r="F39" s="11"/>
      <c r="G39" s="9"/>
      <c r="H39" s="12"/>
      <c r="I39" s="12"/>
      <c r="J39" s="12" t="s">
        <v>48</v>
      </c>
      <c r="K39" s="6"/>
      <c r="L39" s="27"/>
      <c r="M39" s="4"/>
      <c r="N39" s="3">
        <f>N37*1.05</f>
        <v>38888.640000000007</v>
      </c>
      <c r="O39" s="64"/>
      <c r="P39" s="4"/>
    </row>
    <row r="41" spans="1:18" ht="30" customHeight="1" x14ac:dyDescent="0.3">
      <c r="A41" s="76" t="s">
        <v>49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</row>
    <row r="42" spans="1:18" ht="34.5" customHeight="1" x14ac:dyDescent="0.3">
      <c r="A42" s="77" t="s">
        <v>50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</row>
  </sheetData>
  <mergeCells count="18">
    <mergeCell ref="A11:O11"/>
    <mergeCell ref="A12:O12"/>
    <mergeCell ref="A1:K1"/>
    <mergeCell ref="C30:J30"/>
    <mergeCell ref="A41:L41"/>
    <mergeCell ref="A42:L42"/>
    <mergeCell ref="C17:J17"/>
    <mergeCell ref="A2:K2"/>
    <mergeCell ref="A4:J4"/>
    <mergeCell ref="A13:N13"/>
    <mergeCell ref="A5:O5"/>
    <mergeCell ref="A7:O7"/>
    <mergeCell ref="C28:I28"/>
    <mergeCell ref="C29:I29"/>
    <mergeCell ref="A6:J6"/>
    <mergeCell ref="A8:J8"/>
    <mergeCell ref="A9:J9"/>
    <mergeCell ref="A10:O10"/>
  </mergeCells>
  <pageMargins left="0.51181102362204722" right="0.51181102362204722" top="0.55118110236220474" bottom="0.35433070866141736" header="0.31496062992125984" footer="0.31496062992125984"/>
  <pageSetup paperSize="9" scale="6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596aa4e5d402697edf6626c580c72838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d53dc1f2ec18d6c98f69953682a7f284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FZJ6XTJY6WQ3-1352427771-350300</_dlc_DocId>
    <_dlc_DocIdUrl xmlns="f401bc6b-16ae-4eec-874e-4b24bc321f82">
      <Url>https://bbraun.sharepoint.com/sites/bbraun_eis_ltmedical/_layouts/15/DocIdRedir.aspx?ID=FZJ6XTJY6WQ3-1352427771-350300</Url>
      <Description>FZJ6XTJY6WQ3-1352427771-350300</Description>
    </_dlc_DocIdUrl>
  </documentManagement>
</p:properties>
</file>

<file path=customXml/itemProps1.xml><?xml version="1.0" encoding="utf-8"?>
<ds:datastoreItem xmlns:ds="http://schemas.openxmlformats.org/officeDocument/2006/customXml" ds:itemID="{98D9C7D6-3F40-49CB-9157-4442A9C62962}"/>
</file>

<file path=customXml/itemProps2.xml><?xml version="1.0" encoding="utf-8"?>
<ds:datastoreItem xmlns:ds="http://schemas.openxmlformats.org/officeDocument/2006/customXml" ds:itemID="{00A7EF4A-9C9D-43CD-BF2D-A49475326B14}"/>
</file>

<file path=customXml/itemProps3.xml><?xml version="1.0" encoding="utf-8"?>
<ds:datastoreItem xmlns:ds="http://schemas.openxmlformats.org/officeDocument/2006/customXml" ds:itemID="{52986CB4-04E9-4A32-96F6-231AC7C43D2C}"/>
</file>

<file path=customXml/itemProps4.xml><?xml version="1.0" encoding="utf-8"?>
<ds:datastoreItem xmlns:ds="http://schemas.openxmlformats.org/officeDocument/2006/customXml" ds:itemID="{7C285E3E-68B4-4DB0-8B28-978ED04896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Company>VULSK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Erika Zeleniakaite</cp:lastModifiedBy>
  <cp:lastPrinted>2024-01-08T09:40:14Z</cp:lastPrinted>
  <dcterms:created xsi:type="dcterms:W3CDTF">2022-10-06T05:20:59Z</dcterms:created>
  <dcterms:modified xsi:type="dcterms:W3CDTF">2024-02-01T12:26:31Z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2024-01-11T12:07:08Z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c305aac0-9968-4f38-a316-8b7ee32fb67b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c01bd70c-ada7-4228-8cd3-bc55c77aa4dc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