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286. Diukerių remontas\Galutiniai\KRS\1 dalis\I dalis\"/>
    </mc:Choice>
  </mc:AlternateContent>
  <xr:revisionPtr revIDLastSave="0" documentId="13_ncr:1_{F0C70D64-55E3-4CC4-B45E-48EF779FA7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H23" i="1" s="1"/>
  <c r="G22" i="1"/>
  <c r="H22" i="1" s="1"/>
  <c r="G21" i="1"/>
  <c r="H21" i="1" s="1"/>
  <c r="G20" i="1"/>
  <c r="H20" i="1" s="1"/>
  <c r="G15" i="1"/>
  <c r="G16" i="1"/>
  <c r="G17" i="1"/>
  <c r="G18" i="1"/>
  <c r="H18" i="1" s="1"/>
  <c r="G19" i="1"/>
  <c r="G14" i="1"/>
  <c r="G12" i="1"/>
  <c r="H12" i="1" s="1"/>
  <c r="G9" i="1"/>
  <c r="G10" i="1"/>
  <c r="G11" i="1"/>
  <c r="H11" i="1" s="1"/>
  <c r="H9" i="1"/>
  <c r="H10" i="1"/>
  <c r="H13" i="1"/>
  <c r="H14" i="1"/>
  <c r="H15" i="1"/>
  <c r="H16" i="1"/>
  <c r="H17" i="1"/>
  <c r="H19" i="1"/>
  <c r="H8" i="1"/>
  <c r="G8" i="1"/>
  <c r="F15" i="1" l="1"/>
  <c r="F16" i="1"/>
  <c r="F17" i="1"/>
  <c r="F18" i="1"/>
  <c r="F19" i="1"/>
  <c r="F14" i="1"/>
  <c r="F9" i="1"/>
  <c r="F10" i="1"/>
  <c r="F11" i="1"/>
  <c r="F20" i="1" l="1"/>
  <c r="F8" i="1"/>
  <c r="F12" i="1" l="1"/>
  <c r="F21" i="1" s="1"/>
  <c r="F22" i="1" l="1"/>
  <c r="F23" i="1" s="1"/>
</calcChain>
</file>

<file path=xl/sharedStrings.xml><?xml version="1.0" encoding="utf-8"?>
<sst xmlns="http://schemas.openxmlformats.org/spreadsheetml/2006/main" count="50" uniqueCount="41">
  <si>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</si>
  <si>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</si>
  <si>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</si>
  <si>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</si>
  <si>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</si>
  <si>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</si>
  <si>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</si>
  <si>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BENDROJI DALIS</t>
  </si>
  <si>
    <t>kompl.</t>
  </si>
  <si>
    <t xml:space="preserve">Išpildomieji brėžiniai ir kadastriniai matavimai </t>
  </si>
  <si>
    <t>PVM</t>
  </si>
  <si>
    <t>VISO SU PVM</t>
  </si>
  <si>
    <t>2.</t>
  </si>
  <si>
    <t>1.</t>
  </si>
  <si>
    <t>VISO: BENDROJI DALIS</t>
  </si>
  <si>
    <t>VISO DARBAMS</t>
  </si>
  <si>
    <t>Statinio projekto parengimas</t>
  </si>
  <si>
    <t>2.1</t>
  </si>
  <si>
    <t>2.2</t>
  </si>
  <si>
    <t>2.3</t>
  </si>
  <si>
    <t>2.4</t>
  </si>
  <si>
    <t>2.5</t>
  </si>
  <si>
    <t>2.6</t>
  </si>
  <si>
    <t xml:space="preserve">Pastaba: atliktų darbų aktai Užsakovui pateikiami tik toms žiniaraščių pozicijoms, kuriose pilnai užbaigti darbai, t. y. darbų apmokėjimas bus vykdomas sekančiai: statybos-montavimo darbai – 90%, dangų atstatymo ir aplinkos tvarkymo darbai – 10%. </t>
  </si>
  <si>
    <t>Archeologiniai tyrimai; archeologo priežiūra, vykdant žemės darbus</t>
  </si>
  <si>
    <t>Esamų buitinių nuotekų tinklų g/b kameros KŠ-102 remontas Malūnų g. (darbai aprašyti Techninėje specifikacijoje), įskaitant komunikacijų nužymėjimo plastikinio ženklo ant metalinio cinkuoto stulpelio, išardytų dangų atstatymą, aplinkos sutvarkymą</t>
  </si>
  <si>
    <t>Esamų buitinių nuotekų tinklų g/b kameros KŠ-103 remontas Malūnų g. (darbai aprašyti Techninėje specifikacijoje), įskaitant komunikacijų nužymėjimo plastikinio ženklo ant metalinio cinkuoto stulpelio, išardytų dangų atstatymą, aplinkos sutvarkymą</t>
  </si>
  <si>
    <t>Esamų buitinių nuotekų tinklų g/b kameros KŠ-143 remontas Maironio g. (darbai aprašyti Techninėje specifikacijoje), įskaitant komunikacijų nužymėjimo plastikinio ženklo ant metalinio cinkuoto stulpelio, išardytų dangų atstatymą, aplinkos sutvarkymą</t>
  </si>
  <si>
    <t>Esamų buitinių nuotekų tinklų g/b kameros KŠ-142 remontas Maironio g. (darbai aprašyti Techninėje specifikacijoje), įskaitant komunikacijų nužymėjimo plastikinio ženklo ant metalinio cinkuoto stulpelio, išardytų dangų atstatymą, aplinkos sutvarkymą</t>
  </si>
  <si>
    <t>STATYBOS DALIS (Nuotekų diukerių 2xDN350 Malūnų g.-Maironio g. remontas)</t>
  </si>
  <si>
    <t>IŠ VISO: STATYBOS DALIS (Nuotekų diukerių 2xDN350 Malūnų g.-Maironio g. remontas)</t>
  </si>
  <si>
    <t>Nuotekų tinklų atkarpos tarp šulinių KŠ-102 ir KŠ-143 (dešinės pusės) remontas DN350 mm uždaru būdu (CIPP, arba ,,rankovės", metodas), apie 46 m, įskaitant, žemės kasimo darbus, gruntinio vandens pažeminimą/pašalinimą, reikalingą įrangą, aplinkos, dangų atstatymo darbus, tranšėjų išramstymą, esamų komunikacijų pakabinimą, taip pat įskaitant visas reikalingas medžiagas ir/ar darbus</t>
  </si>
  <si>
    <t>Nuotekų tinklų atkarpos tarp šulinių KŠ-102 ir KŠ-143 (kairės pusės) remontas DN350 mm uždaru būdu (CIPP, arba ,,rankovės", metodas), apie 46 m, įskaitant, žemės kasimo darbus, gruntinio vandens pažeminimą/pašalinimą, reikalingą įrangą, aplinkos, dangų atstatymo darbus, tranšėjų išramstymą, esamų komunikacijų pakabinimą, taip pat įskaitant visas reikalingas medžiagas ir/ar darbus</t>
  </si>
  <si>
    <t>1.1</t>
  </si>
  <si>
    <t>1.2</t>
  </si>
  <si>
    <t>1.3</t>
  </si>
  <si>
    <t>1.4</t>
  </si>
  <si>
    <t>Darbų kainų žiniaraštis Nr. 1 (Malūnų-Maironio diukeris)</t>
  </si>
  <si>
    <t>Priedas Nr. 4.1</t>
  </si>
  <si>
    <t>Statybiniai tyrimai</t>
  </si>
  <si>
    <t>KONFIDENCIALU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</si>
</sst>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  <font>
      <b/>
      <sz val="12"/>
      <color rgb="FFFF0000"/>
      <name val="Calibri Light"/>
      <family val="2"/>
      <charset val="186"/>
      <scheme val="major"/>
    </font>
    <font>
      <b/>
      <sz val="12"/>
      <color indexed="30"/>
      <name val="Calibri Light"/>
      <family val="2"/>
      <charset val="186"/>
      <scheme val="major"/>
    </font>
    <font>
      <sz val="11"/>
      <color theme="1"/>
      <name val="Calibri"/>
      <family val="2"/>
      <charset val="186"/>
      <scheme val="minor"/>
    </font>
    <font>
      <sz val="12"/>
      <color theme="0"/>
      <name val="Calibri Light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43">
    <xf numFmtId="0" fontId="0" fillId="0" borderId="0" xfId="0"/>
    <xf numFmtId="2" fontId="2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" fontId="6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2" fontId="8" fillId="0" borderId="0" xfId="0" applyNumberFormat="1" applyFont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2" fontId="9" fillId="0" borderId="0" xfId="0" applyNumberFormat="1" applyFont="1" applyBorder="1" applyAlignment="1" applyProtection="1">
      <alignment horizontal="left" vertical="center"/>
      <protection locked="0"/>
    </xf>
    <xf numFmtId="2" fontId="4" fillId="0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 applyProtection="1">
      <alignment horizontal="right" vertical="center" wrapText="1"/>
      <protection locked="0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applyFont="1" applyBorder="1" applyAlignment="1" applyProtection="1">
      <alignment horizontal="right" vertical="center" wrapText="1"/>
      <protection locked="0"/>
    </xf>
    <xf numFmtId="16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justify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11" fillId="0" borderId="0" xfId="0" applyNumberFormat="1" applyFont="1"/>
    <xf numFmtId="0" fontId="11" fillId="0" borderId="0" xfId="0" applyFont="1"/>
  </cellXfs>
  <cellStyles count="3">
    <cellStyle name="Comma" xfId="2" builtinId="3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="80" zoomScaleNormal="80" zoomScalePageLayoutView="70" workbookViewId="0">
      <selection activeCell="O8" sqref="O8"/>
    </sheetView>
  </sheetViews>
  <sheetFormatPr defaultColWidth="9.109375" defaultRowHeight="15.6" x14ac:dyDescent="0.3"/>
  <cols>
    <col min="1" max="1" width="4.5546875" style="28" customWidth="1"/>
    <col min="2" max="2" width="56.109375" style="28" customWidth="1"/>
    <col min="3" max="3" width="8.5546875" style="26" customWidth="1"/>
    <col min="4" max="4" width="14" style="15" customWidth="1"/>
    <col min="5" max="5" width="15.88671875" style="15" customWidth="1"/>
    <col min="6" max="6" width="18.6640625" style="15" customWidth="1"/>
    <col min="7" max="7" width="14" style="41" customWidth="1"/>
    <col min="8" max="8" width="14.5546875" style="41" customWidth="1"/>
    <col min="9" max="10" width="9.109375" style="41"/>
    <col min="11" max="11" width="9.109375" style="42"/>
    <col min="12" max="16384" width="9.109375" style="28"/>
  </cols>
  <sheetData>
    <row r="1" spans="1:8" x14ac:dyDescent="0.3">
      <c r="A1" s="25" t="s">
        <v>38</v>
      </c>
      <c r="B1" s="25"/>
      <c r="F1" s="27" t="s">
        <v>40</v>
      </c>
    </row>
    <row r="3" spans="1:8" x14ac:dyDescent="0.3">
      <c r="A3" s="29" t="s">
        <v>37</v>
      </c>
      <c r="B3" s="25"/>
      <c r="C3" s="30"/>
      <c r="D3" s="30"/>
      <c r="E3" s="31"/>
      <c r="F3" s="31"/>
    </row>
    <row r="4" spans="1:8" ht="22.5" customHeight="1" x14ac:dyDescent="0.3">
      <c r="A4" s="39" t="s">
        <v>0</v>
      </c>
      <c r="B4" s="40" t="s">
        <v>1</v>
      </c>
      <c r="C4" s="39" t="s">
        <v>2</v>
      </c>
      <c r="D4" s="40" t="s">
        <v>3</v>
      </c>
      <c r="E4" s="40"/>
      <c r="F4" s="40"/>
    </row>
    <row r="5" spans="1:8" ht="31.2" x14ac:dyDescent="0.3">
      <c r="A5" s="39"/>
      <c r="B5" s="40"/>
      <c r="C5" s="39"/>
      <c r="D5" s="2" t="s">
        <v>4</v>
      </c>
      <c r="E5" s="23" t="s">
        <v>5</v>
      </c>
      <c r="F5" s="23" t="s">
        <v>6</v>
      </c>
    </row>
    <row r="6" spans="1:8" ht="32.25" customHeight="1" x14ac:dyDescent="0.3">
      <c r="A6" s="38"/>
      <c r="B6" s="38"/>
      <c r="C6" s="38"/>
      <c r="D6" s="38"/>
      <c r="E6" s="38"/>
      <c r="F6" s="38"/>
    </row>
    <row r="7" spans="1:8" x14ac:dyDescent="0.3">
      <c r="A7" s="3" t="s">
        <v>13</v>
      </c>
      <c r="B7" s="4" t="s">
        <v>7</v>
      </c>
      <c r="C7" s="5"/>
      <c r="D7" s="6"/>
      <c r="E7" s="32"/>
      <c r="F7" s="32"/>
    </row>
    <row r="8" spans="1:8" x14ac:dyDescent="0.3">
      <c r="A8" s="5" t="s">
        <v>33</v>
      </c>
      <c r="B8" s="21" t="s">
        <v>39</v>
      </c>
      <c r="C8" s="9" t="s">
        <v>8</v>
      </c>
      <c r="D8" s="22">
        <v>1</v>
      </c>
      <c r="E8" s="34">
        <v>7000</v>
      </c>
      <c r="F8" s="34">
        <f>ROUND(D8*E8,2)</f>
        <v>7000</v>
      </c>
      <c r="G8" s="41">
        <f>D8*E8</f>
        <v>7000</v>
      </c>
      <c r="H8" s="41">
        <f>G8-F8</f>
        <v>0</v>
      </c>
    </row>
    <row r="9" spans="1:8" x14ac:dyDescent="0.3">
      <c r="A9" s="5" t="s">
        <v>34</v>
      </c>
      <c r="B9" s="20" t="s">
        <v>16</v>
      </c>
      <c r="C9" s="9" t="s">
        <v>8</v>
      </c>
      <c r="D9" s="22">
        <v>1</v>
      </c>
      <c r="E9" s="34">
        <v>20000</v>
      </c>
      <c r="F9" s="34">
        <f t="shared" ref="F9:F11" si="0">ROUND(D9*E9,2)</f>
        <v>20000</v>
      </c>
      <c r="G9" s="41">
        <f t="shared" ref="G9:G11" si="1">D9*E9</f>
        <v>20000</v>
      </c>
      <c r="H9" s="41">
        <f t="shared" ref="H9:H23" si="2">G9-F9</f>
        <v>0</v>
      </c>
    </row>
    <row r="10" spans="1:8" ht="31.2" x14ac:dyDescent="0.3">
      <c r="A10" s="5" t="s">
        <v>35</v>
      </c>
      <c r="B10" s="8" t="s">
        <v>24</v>
      </c>
      <c r="C10" s="18" t="s">
        <v>8</v>
      </c>
      <c r="D10" s="22">
        <v>1</v>
      </c>
      <c r="E10" s="34">
        <v>1500</v>
      </c>
      <c r="F10" s="34">
        <f t="shared" si="0"/>
        <v>1500</v>
      </c>
      <c r="G10" s="41">
        <f t="shared" si="1"/>
        <v>1500</v>
      </c>
      <c r="H10" s="41">
        <f t="shared" si="2"/>
        <v>0</v>
      </c>
    </row>
    <row r="11" spans="1:8" x14ac:dyDescent="0.3">
      <c r="A11" s="5" t="s">
        <v>36</v>
      </c>
      <c r="B11" s="8" t="s">
        <v>9</v>
      </c>
      <c r="C11" s="9" t="s">
        <v>8</v>
      </c>
      <c r="D11" s="22">
        <v>1</v>
      </c>
      <c r="E11" s="34">
        <v>1000</v>
      </c>
      <c r="F11" s="34">
        <f t="shared" si="0"/>
        <v>1000</v>
      </c>
      <c r="G11" s="41">
        <f t="shared" si="1"/>
        <v>1000</v>
      </c>
      <c r="H11" s="41">
        <f t="shared" si="2"/>
        <v>0</v>
      </c>
    </row>
    <row r="12" spans="1:8" x14ac:dyDescent="0.3">
      <c r="A12" s="7"/>
      <c r="B12" s="11" t="s">
        <v>14</v>
      </c>
      <c r="C12" s="9"/>
      <c r="D12" s="10"/>
      <c r="E12" s="35"/>
      <c r="F12" s="36">
        <f>SUM(F8:F11)</f>
        <v>29500</v>
      </c>
      <c r="G12" s="41">
        <f>SUM(G8:G11)</f>
        <v>29500</v>
      </c>
      <c r="H12" s="41">
        <f t="shared" si="2"/>
        <v>0</v>
      </c>
    </row>
    <row r="13" spans="1:8" ht="31.2" x14ac:dyDescent="0.3">
      <c r="A13" s="19" t="s">
        <v>12</v>
      </c>
      <c r="B13" s="12" t="s">
        <v>29</v>
      </c>
      <c r="C13" s="13"/>
      <c r="D13" s="10"/>
      <c r="E13" s="33"/>
      <c r="F13" s="24"/>
      <c r="H13" s="41">
        <f t="shared" si="2"/>
        <v>0</v>
      </c>
    </row>
    <row r="14" spans="1:8" ht="120" customHeight="1" x14ac:dyDescent="0.3">
      <c r="A14" s="7" t="s">
        <v>17</v>
      </c>
      <c r="B14" s="17" t="s">
        <v>31</v>
      </c>
      <c r="C14" s="18" t="s">
        <v>8</v>
      </c>
      <c r="D14" s="22">
        <v>1</v>
      </c>
      <c r="E14" s="34">
        <v>55750</v>
      </c>
      <c r="F14" s="34">
        <f t="shared" ref="F14:F19" si="3">ROUND(D14*E14,2)</f>
        <v>55750</v>
      </c>
      <c r="G14" s="41">
        <f>D14*E14</f>
        <v>55750</v>
      </c>
      <c r="H14" s="41">
        <f t="shared" si="2"/>
        <v>0</v>
      </c>
    </row>
    <row r="15" spans="1:8" ht="120" customHeight="1" x14ac:dyDescent="0.3">
      <c r="A15" s="7" t="s">
        <v>18</v>
      </c>
      <c r="B15" s="17" t="s">
        <v>32</v>
      </c>
      <c r="C15" s="18" t="s">
        <v>8</v>
      </c>
      <c r="D15" s="22">
        <v>1</v>
      </c>
      <c r="E15" s="34">
        <v>55750</v>
      </c>
      <c r="F15" s="34">
        <f t="shared" si="3"/>
        <v>55750</v>
      </c>
      <c r="G15" s="41">
        <f t="shared" ref="G15:G19" si="4">D15*E15</f>
        <v>55750</v>
      </c>
      <c r="H15" s="41">
        <f t="shared" si="2"/>
        <v>0</v>
      </c>
    </row>
    <row r="16" spans="1:8" ht="82.5" customHeight="1" x14ac:dyDescent="0.3">
      <c r="A16" s="7" t="s">
        <v>19</v>
      </c>
      <c r="B16" s="17" t="s">
        <v>25</v>
      </c>
      <c r="C16" s="18" t="s">
        <v>8</v>
      </c>
      <c r="D16" s="22">
        <v>1</v>
      </c>
      <c r="E16" s="34">
        <v>10000</v>
      </c>
      <c r="F16" s="34">
        <f t="shared" si="3"/>
        <v>10000</v>
      </c>
      <c r="G16" s="41">
        <f t="shared" si="4"/>
        <v>10000</v>
      </c>
      <c r="H16" s="41">
        <f t="shared" si="2"/>
        <v>0</v>
      </c>
    </row>
    <row r="17" spans="1:8" ht="81.75" customHeight="1" x14ac:dyDescent="0.3">
      <c r="A17" s="7" t="s">
        <v>20</v>
      </c>
      <c r="B17" s="17" t="s">
        <v>26</v>
      </c>
      <c r="C17" s="18" t="s">
        <v>8</v>
      </c>
      <c r="D17" s="22">
        <v>1</v>
      </c>
      <c r="E17" s="34">
        <v>8000</v>
      </c>
      <c r="F17" s="34">
        <f t="shared" si="3"/>
        <v>8000</v>
      </c>
      <c r="G17" s="41">
        <f t="shared" si="4"/>
        <v>8000</v>
      </c>
      <c r="H17" s="41">
        <f t="shared" si="2"/>
        <v>0</v>
      </c>
    </row>
    <row r="18" spans="1:8" ht="82.5" customHeight="1" x14ac:dyDescent="0.3">
      <c r="A18" s="7" t="s">
        <v>21</v>
      </c>
      <c r="B18" s="17" t="s">
        <v>27</v>
      </c>
      <c r="C18" s="18" t="s">
        <v>8</v>
      </c>
      <c r="D18" s="22">
        <v>1</v>
      </c>
      <c r="E18" s="34">
        <v>8000</v>
      </c>
      <c r="F18" s="34">
        <f t="shared" si="3"/>
        <v>8000</v>
      </c>
      <c r="G18" s="41">
        <f t="shared" si="4"/>
        <v>8000</v>
      </c>
      <c r="H18" s="41">
        <f t="shared" si="2"/>
        <v>0</v>
      </c>
    </row>
    <row r="19" spans="1:8" ht="81.75" customHeight="1" x14ac:dyDescent="0.3">
      <c r="A19" s="7" t="s">
        <v>22</v>
      </c>
      <c r="B19" s="17" t="s">
        <v>28</v>
      </c>
      <c r="C19" s="18" t="s">
        <v>8</v>
      </c>
      <c r="D19" s="22">
        <v>1</v>
      </c>
      <c r="E19" s="34">
        <v>8000</v>
      </c>
      <c r="F19" s="34">
        <f t="shared" si="3"/>
        <v>8000</v>
      </c>
      <c r="G19" s="41">
        <f t="shared" si="4"/>
        <v>8000</v>
      </c>
      <c r="H19" s="41">
        <f t="shared" si="2"/>
        <v>0</v>
      </c>
    </row>
    <row r="20" spans="1:8" ht="31.2" x14ac:dyDescent="0.3">
      <c r="A20" s="14"/>
      <c r="B20" s="12" t="s">
        <v>30</v>
      </c>
      <c r="C20" s="9"/>
      <c r="D20" s="10"/>
      <c r="E20" s="35"/>
      <c r="F20" s="36">
        <f>SUM(F14:F19)</f>
        <v>145500</v>
      </c>
      <c r="G20" s="41">
        <f>SUM(G14:G19)</f>
        <v>145500</v>
      </c>
      <c r="H20" s="41">
        <f t="shared" si="2"/>
        <v>0</v>
      </c>
    </row>
    <row r="21" spans="1:8" x14ac:dyDescent="0.3">
      <c r="A21" s="7"/>
      <c r="B21" s="16" t="s">
        <v>15</v>
      </c>
      <c r="C21" s="9"/>
      <c r="D21" s="10"/>
      <c r="E21" s="35"/>
      <c r="F21" s="36">
        <f>SUM(F12,F20)</f>
        <v>175000</v>
      </c>
      <c r="G21" s="41">
        <f>SUM(G20+G12)</f>
        <v>175000</v>
      </c>
      <c r="H21" s="41">
        <f t="shared" si="2"/>
        <v>0</v>
      </c>
    </row>
    <row r="22" spans="1:8" x14ac:dyDescent="0.3">
      <c r="A22" s="7"/>
      <c r="B22" s="16" t="s">
        <v>10</v>
      </c>
      <c r="C22" s="9"/>
      <c r="D22" s="10"/>
      <c r="E22" s="35"/>
      <c r="F22" s="36">
        <f>ROUND(F21*0.21,2)</f>
        <v>36750</v>
      </c>
      <c r="G22" s="41">
        <f>0.21*G21</f>
        <v>36750</v>
      </c>
      <c r="H22" s="41">
        <f t="shared" si="2"/>
        <v>0</v>
      </c>
    </row>
    <row r="23" spans="1:8" x14ac:dyDescent="0.3">
      <c r="A23" s="7"/>
      <c r="B23" s="16" t="s">
        <v>11</v>
      </c>
      <c r="C23" s="9"/>
      <c r="D23" s="10"/>
      <c r="E23" s="35"/>
      <c r="F23" s="36">
        <f>SUM(F21:F22)</f>
        <v>211750</v>
      </c>
      <c r="G23" s="41">
        <f>G21+G22</f>
        <v>211750</v>
      </c>
      <c r="H23" s="41">
        <f t="shared" si="2"/>
        <v>0</v>
      </c>
    </row>
    <row r="24" spans="1:8" ht="52.5" customHeight="1" x14ac:dyDescent="0.3">
      <c r="A24" s="37" t="s">
        <v>23</v>
      </c>
      <c r="B24" s="37"/>
      <c r="C24" s="37"/>
      <c r="D24" s="37"/>
      <c r="E24" s="37"/>
      <c r="F24" s="37"/>
    </row>
    <row r="25" spans="1:8" x14ac:dyDescent="0.3">
      <c r="D25" s="1"/>
    </row>
  </sheetData>
  <mergeCells count="6">
    <mergeCell ref="A24:F24"/>
    <mergeCell ref="A6:F6"/>
    <mergeCell ref="A4:A5"/>
    <mergeCell ref="B4:B5"/>
    <mergeCell ref="C4:C5"/>
    <mergeCell ref="D4:F4"/>
  </mergeCells>
  <pageMargins left="0.31496062992125984" right="0.19685039370078741" top="0.78740157480314965" bottom="0.3937007874015748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B3D2E8B6F7C8447BDD56503D60EAC40" ma:contentTypeVersion="9" ma:contentTypeDescription="Kurkite naują dokumentą." ma:contentTypeScope="" ma:versionID="d9a8ee08b26c7f4b8dd57fe90b18922d">
  <xsd:schema xmlns:xsd="http://www.w3.org/2001/XMLSchema" xmlns:xs="http://www.w3.org/2001/XMLSchema" xmlns:p="http://schemas.microsoft.com/office/2006/metadata/properties" xmlns:ns2="60da2cae-3f3d-47cd-af26-4a5804e8a6e5" xmlns:ns3="caf4d439-d6d9-4f54-909c-aebbb5daece1" targetNamespace="http://schemas.microsoft.com/office/2006/metadata/properties" ma:root="true" ma:fieldsID="a591ff1dd142f9907f0fdc093eec1e56" ns2:_="" ns3:_="">
    <xsd:import namespace="60da2cae-3f3d-47cd-af26-4a5804e8a6e5"/>
    <xsd:import namespace="caf4d439-d6d9-4f54-909c-aebbb5daec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a2cae-3f3d-47cd-af26-4a5804e8a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Paskutinį kartą bendrinta pagal laiką" ma:internalName="LastSharedByTime" ma:readOnly="true">
      <xsd:simpleType>
        <xsd:restriction base="dms:DateTime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4d439-d6d9-4f54-909c-aebbb5dae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8B77A-6ABE-4867-8639-84B2510CCF22}">
  <ds:schemaRefs>
    <ds:schemaRef ds:uri="http://purl.org/dc/terms/"/>
    <ds:schemaRef ds:uri="http://schemas.openxmlformats.org/package/2006/metadata/core-properties"/>
    <ds:schemaRef ds:uri="60da2cae-3f3d-47cd-af26-4a5804e8a6e5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af4d439-d6d9-4f54-909c-aebbb5daece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1C1053-A287-43CC-A7F4-06D69E821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a2cae-3f3d-47cd-af26-4a5804e8a6e5"/>
    <ds:schemaRef ds:uri="caf4d439-d6d9-4f54-909c-aebbb5dae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Simona Kiudyte</cp:lastModifiedBy>
  <cp:revision/>
  <cp:lastPrinted>2019-10-23T11:45:03Z</cp:lastPrinted>
  <dcterms:created xsi:type="dcterms:W3CDTF">2017-02-27T06:43:29Z</dcterms:created>
  <dcterms:modified xsi:type="dcterms:W3CDTF">2021-09-21T11:20:57Z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</Properties>
</file>