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ubinas\Dokumentai\Viesuju_pirkimu_skyrius\Viktoras_Kuznecovas\VIESINIMO SEGTUVAI\SUTARTYS_NEPAVIESINTOS\2022-03-09 S-173_F\"/>
    </mc:Choice>
  </mc:AlternateContent>
  <bookViews>
    <workbookView xWindow="0" yWindow="0" windowWidth="28800" windowHeight="12048"/>
  </bookViews>
  <sheets>
    <sheet name="10 dalis" sheetId="53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3" i="53" l="1"/>
  <c r="F110" i="53"/>
  <c r="F109" i="53"/>
  <c r="F108" i="53"/>
  <c r="F107" i="53"/>
  <c r="F106" i="53"/>
  <c r="F105" i="53"/>
  <c r="F104" i="53"/>
  <c r="F103" i="53"/>
  <c r="F102" i="53"/>
  <c r="F101" i="53"/>
  <c r="F100" i="53"/>
  <c r="F99" i="53"/>
  <c r="F98" i="53"/>
  <c r="F97" i="53"/>
  <c r="F96" i="53"/>
  <c r="F94" i="53"/>
  <c r="F93" i="53"/>
  <c r="F92" i="53"/>
  <c r="F91" i="53"/>
  <c r="F90" i="53"/>
  <c r="F89" i="53"/>
  <c r="F88" i="53"/>
  <c r="F87" i="53"/>
  <c r="F86" i="53"/>
  <c r="F85" i="53"/>
  <c r="F84" i="53"/>
  <c r="F83" i="53"/>
  <c r="F82" i="53"/>
  <c r="F81" i="53"/>
  <c r="F80" i="53"/>
  <c r="F79" i="53"/>
  <c r="F78" i="53"/>
  <c r="F77" i="53"/>
  <c r="F76" i="53"/>
  <c r="F74" i="53"/>
  <c r="F73" i="53"/>
  <c r="F72" i="53"/>
  <c r="F71" i="53"/>
  <c r="F70" i="53"/>
  <c r="F69" i="53"/>
  <c r="F68" i="53"/>
  <c r="F67" i="53"/>
  <c r="F65" i="53"/>
  <c r="F64" i="53"/>
  <c r="F63" i="53"/>
  <c r="F62" i="53"/>
  <c r="F61" i="53"/>
  <c r="F60" i="53"/>
  <c r="F59" i="53"/>
  <c r="F58" i="53"/>
  <c r="F57" i="53"/>
  <c r="F56" i="53"/>
  <c r="F55" i="53"/>
  <c r="F54" i="53"/>
  <c r="F53" i="53"/>
  <c r="F52" i="53"/>
  <c r="F50" i="53"/>
  <c r="F49" i="53"/>
  <c r="F48" i="53"/>
  <c r="F47" i="53"/>
  <c r="F46" i="53"/>
  <c r="F45" i="53"/>
  <c r="F44" i="53"/>
  <c r="F43" i="53"/>
  <c r="F42" i="53"/>
  <c r="F41" i="53"/>
  <c r="F40" i="53"/>
  <c r="F39" i="53"/>
  <c r="F38" i="53"/>
  <c r="F37" i="53"/>
  <c r="F36" i="53"/>
  <c r="F35" i="53"/>
  <c r="F34" i="53"/>
  <c r="F32" i="53"/>
  <c r="F31" i="53"/>
  <c r="F30" i="53"/>
  <c r="F29" i="53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D112" i="53" l="1"/>
  <c r="F112" i="53" s="1"/>
  <c r="F114" i="53" s="1"/>
  <c r="F116" i="53" s="1"/>
  <c r="F115" i="53" s="1"/>
</calcChain>
</file>

<file path=xl/sharedStrings.xml><?xml version="1.0" encoding="utf-8"?>
<sst xmlns="http://schemas.openxmlformats.org/spreadsheetml/2006/main" count="327" uniqueCount="235">
  <si>
    <t>Eil. Nr.</t>
  </si>
  <si>
    <t>Mato vnt.</t>
  </si>
  <si>
    <t>1.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</si>
  <si>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</si>
  <si>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</si>
  <si>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</si>
  <si>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</si>
  <si>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</si>
  <si>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</si>
  <si>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</si>
  <si>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</si>
  <si>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</si>
  <si>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t</t>
  </si>
  <si>
    <t>1.10</t>
  </si>
  <si>
    <t>1.11</t>
  </si>
  <si>
    <t>1.12</t>
  </si>
  <si>
    <t>1.13</t>
  </si>
  <si>
    <t>1.14</t>
  </si>
  <si>
    <t>m</t>
  </si>
  <si>
    <t>1.15</t>
  </si>
  <si>
    <t>1.16</t>
  </si>
  <si>
    <t>1.17</t>
  </si>
  <si>
    <t>m2</t>
  </si>
  <si>
    <t>m3</t>
  </si>
  <si>
    <t>2.</t>
  </si>
  <si>
    <t>2.1</t>
  </si>
  <si>
    <t>vnt.</t>
  </si>
  <si>
    <t>3.</t>
  </si>
  <si>
    <t>3.1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</si>
  <si>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</si>
  <si>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</si>
  <si>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</si>
  <si>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</si>
  <si>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</si>
  <si>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</si>
  <si>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</si>
  <si>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</si>
  <si>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</si>
  <si>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</si>
  <si>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</si>
  <si>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</si>
  <si>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</si>
  <si>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4.</t>
  </si>
  <si>
    <t>4.1</t>
  </si>
  <si>
    <t>4.2</t>
  </si>
  <si>
    <t>5.</t>
  </si>
  <si>
    <t>5.1</t>
  </si>
  <si>
    <t>5.2</t>
  </si>
  <si>
    <t>5.3</t>
  </si>
  <si>
    <t>6.</t>
  </si>
  <si>
    <t>7.</t>
  </si>
  <si>
    <t>7.1</t>
  </si>
  <si>
    <t>6.1</t>
  </si>
  <si>
    <t>6.2</t>
  </si>
  <si>
    <t>6.3</t>
  </si>
  <si>
    <t>6.4</t>
  </si>
  <si>
    <t>6.5</t>
  </si>
  <si>
    <t>6.6</t>
  </si>
  <si>
    <t>Asfaltbetonio iki 7 cm išlyginamojo sluoksnio įrengimas iš AC11AN mišinio</t>
  </si>
  <si>
    <t>Asfalto dangų įrengimas ir pažaidų taisymas</t>
  </si>
  <si>
    <t>Dokumentacijos paruošimas</t>
  </si>
  <si>
    <t>6.7</t>
  </si>
  <si>
    <t>Paviršinio vandens surinkimo įrenginių įrengimas ir pažaidų taisymas</t>
  </si>
  <si>
    <t>Betoninių plokščių ir trinkelių dangų, bordiūrų įrengimas ir pažaidų taisymas</t>
  </si>
  <si>
    <t>Ažūrinių trinkelių (60x40x8) ant 3 cm pasluoksnio, užpilant siūles įrengimas</t>
  </si>
  <si>
    <t>Betoninių (100x15x30) bordiūrų ant betono pagrindo įrengimas daugiau kaip 25 m</t>
  </si>
  <si>
    <t>Betoninių (100x15x30) bordiūrų ant betono pagrindo įrengimas iki 25 m</t>
  </si>
  <si>
    <t>Betoninių (100x8x20) bordiūrų ant betono pagrindo įrengimas daugiau kaip 25 m</t>
  </si>
  <si>
    <t>Betoninių (100x8x20) bordiūrų ant betono pagrindo įrengimas iki 25 m</t>
  </si>
  <si>
    <t>6 cm pagrindo dangos sluoksnio įrengimas ant pagrindo daugiau kaip 150 m2 iš mišinio AC16 PD</t>
  </si>
  <si>
    <t>6 cm pagrindo dangos  sluoksnio įrengimas ant pagrindo iki 150 m2 iš mišinio AC16 PD</t>
  </si>
  <si>
    <t>6 cm apatinio dangos sluoksnio įrengimas ant pagrindo daugiau kaip 150 m2 iš mišinio AC16 AN</t>
  </si>
  <si>
    <t>6 cm apatinio dangos sluoksnio įrengimas ant pagrindo iki 150 m2 iš mišinio AC16 AN</t>
  </si>
  <si>
    <t>10 cm pagrindo dangos sluoksnio įrengimas ant pagrindo daugiau kaip 150 m2 iš mišinio AC22PS</t>
  </si>
  <si>
    <t>10 cm pagrindo dangos sluoksnio įrengimas ant pagrindo iki 150 m2 iš mišinio AC22PS</t>
  </si>
  <si>
    <t>8 cm pagrindo dangos sluoksnio įrengimas ant pagrindo daugiau kaip 150 m2 iš mišinio AC22PN</t>
  </si>
  <si>
    <t>8 cm pagrindo dangos sluoksnio įrengimas ant pagrindo iki 150 m2 iš mišinio AC22PN</t>
  </si>
  <si>
    <t>Atvirų vandens nuvedimo latakų 300x200x80 įrengimas</t>
  </si>
  <si>
    <t>Dangos sluoksnių be rišiklių įrengimas ir pažaidų taisymas</t>
  </si>
  <si>
    <t>Esamų inžinerinių tinklų šulinių liukų aukščio koregavimas gelžbetoniniais reguliavimo žiedais</t>
  </si>
  <si>
    <t>Inžinerinių tinklų šulinių liukų (plaukiojančio tipo, 40 t) įrengimas</t>
  </si>
  <si>
    <t>Atvirų vandens nuvedimo latakų 300x200x100 įrengimas</t>
  </si>
  <si>
    <t>Grunto kasimas, pakrovimas ir išvežimas</t>
  </si>
  <si>
    <t>Asfalto dangų plyšių ir siūlių taisymas bituminėmis medžiagomis</t>
  </si>
  <si>
    <t>Saugus eismo priemonių įrengimas</t>
  </si>
  <si>
    <t>1.18</t>
  </si>
  <si>
    <t>1.19</t>
  </si>
  <si>
    <t>3.2</t>
  </si>
  <si>
    <t>3.3</t>
  </si>
  <si>
    <t>5.5</t>
  </si>
  <si>
    <t>3.4</t>
  </si>
  <si>
    <t>3.5</t>
  </si>
  <si>
    <t>4.3</t>
  </si>
  <si>
    <t>4.4</t>
  </si>
  <si>
    <t>4.5</t>
  </si>
  <si>
    <t>4.6</t>
  </si>
  <si>
    <t>4.7</t>
  </si>
  <si>
    <t>5.4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</si>
  <si>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</si>
  <si>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</si>
  <si>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</si>
  <si>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</si>
  <si>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</si>
  <si>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</si>
  <si>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</si>
  <si>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</si>
  <si>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</si>
  <si>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</si>
  <si>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</si>
  <si>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Paruošiamieji darbai</t>
  </si>
  <si>
    <t>Paviršių planiravimas mechanizuotu būdu</t>
  </si>
  <si>
    <t>Darbų aprašymas</t>
  </si>
  <si>
    <t>Bendra vertė, Eur be PVM</t>
  </si>
  <si>
    <t>Mato vnt.  įkainis, Eur be PVM</t>
  </si>
  <si>
    <t>Techninės specifikacijos priedas Nr. 1</t>
  </si>
  <si>
    <t>Bendra vertė be PVM:</t>
  </si>
  <si>
    <t>PVM:</t>
  </si>
  <si>
    <t>Bendra vertė su PVM:</t>
  </si>
  <si>
    <t>preliminari statybos darbų vertė</t>
  </si>
  <si>
    <t>(įgalioto asmens pareigos)</t>
  </si>
  <si>
    <t>(parašas)</t>
  </si>
  <si>
    <t>(vardas ir pavardė)</t>
  </si>
  <si>
    <t>Preliminarūs perkamų darbų kiekiai ir siūlomi įkainiai</t>
  </si>
  <si>
    <t>6.8</t>
  </si>
  <si>
    <t>6.9</t>
  </si>
  <si>
    <t>6.10</t>
  </si>
  <si>
    <t>6.11</t>
  </si>
  <si>
    <t>6.12</t>
  </si>
  <si>
    <t>6.13</t>
  </si>
  <si>
    <t>6.14</t>
  </si>
  <si>
    <t>A grupės signalinio stulpelio įrengimas</t>
  </si>
  <si>
    <t>B grupės signalinio stulpelio įrengimas</t>
  </si>
  <si>
    <t>Pėsčiųjų apsauginės tvorelės įrengimas</t>
  </si>
  <si>
    <t>1.20</t>
  </si>
  <si>
    <t>Asfalto dangos krašto „volelių“ pašalinimas</t>
  </si>
  <si>
    <t>Paprastojo remonto aprašo parengimas, suderinimas, bei išpildomosios medžiagos parengimas (bendra vertė apskaičiuojama  preliminarią statybos darbų vertę padauginant iš Rangovo pateikto procento). Mato vnt. įkainis, %.</t>
  </si>
  <si>
    <t>3.6</t>
  </si>
  <si>
    <t>Kelio ženklo atramos (skersmuo – 76,1 mm, sienutės storis – 2,0 mm) kartu su pamatu įrengimas</t>
  </si>
  <si>
    <t>Valstybinės reikšmės kelių periodinės priežiūros darbai (kelių taisymo darbai)</t>
  </si>
  <si>
    <t xml:space="preserve">4 cm viršutinio dangos sluoksnio įrengimas daugiau kaip 150 m2 iš mišinio AC11VN </t>
  </si>
  <si>
    <t xml:space="preserve">4 cm viršutinio dangos sluoksnio įrengimas iki 150 m2 iš mišinio AC11VN </t>
  </si>
  <si>
    <t>8 cm pagrindo dangos sluoksnio įrengimas ant pagrindo daugiau kaip 150 m2 iš mišinio AC16 PD</t>
  </si>
  <si>
    <t>8 cm pagrindo dangos  sluoksnio įrengimas ant pagrindo iki 150 m2 iš mišinio AC16 PD</t>
  </si>
  <si>
    <t>10 cm pagrindo dangos sluoksnio įrengimas ant pagrindo daugiau kaip 150 m2 iš mišinio AC16 PD</t>
  </si>
  <si>
    <t>Betoninių (100x15x22) bordiūrų ant betono pagrindo įrengimas iki 25 m</t>
  </si>
  <si>
    <t>Šlaitų ir griovio dugno tvirtinimas 8 cm storio monolitiniu betonu ant 10 cm storio skaldos 22/32 pagrindo</t>
  </si>
  <si>
    <t>Betoninių trinkelių (h - 8 cm) dangos ant 3 cm pasluoksnio, užtaisant siūles įrengimas, daugiau kaip 50 m2</t>
  </si>
  <si>
    <t>Betoninių trinkelių (h - 8 cm) dangos ant 3 cm pasluoksnio, užtaisant siūles įrengimas, iki 50 m2</t>
  </si>
  <si>
    <t>Betoninių trinkelių (h - 6 cm) dangos ant 3 cm pasluoksnio, užtaisant siūles įrengimas, daugiau kaip 50 m2</t>
  </si>
  <si>
    <t>Betoninių plokščių (7 cm) dangos ant 3 cm pasluoksnio, užpilant siūles įrengimas, daugiau kaip 50 m2</t>
  </si>
  <si>
    <t>Betoninių plokščių (7 cm) dangos ant 3 cm pasluoksnio, užpilant siūles įrengimas, iki 50 m2</t>
  </si>
  <si>
    <t>Šlaitų ir griovio dungno tvirtinimas skalda 22/32, h-10 cm</t>
  </si>
  <si>
    <t>Kelio ženklų skydų montavimas prie vienstiebių atramų (be skydų kainos)</t>
  </si>
  <si>
    <t>Kelio ženklų skydai (RA1)</t>
  </si>
  <si>
    <t>Kelio ženklų skydai (RA2)</t>
  </si>
  <si>
    <t>Kelio ženklų skydai (RA3)</t>
  </si>
  <si>
    <t>Šlaitų ir griovio dugno lyginimas ir tvirtinimas 6cm storio augaliniu gruntu, apsėjant žole</t>
  </si>
  <si>
    <t>Kelio griovių kasimas ir grunto išvežimas</t>
  </si>
  <si>
    <t>1.21</t>
  </si>
  <si>
    <t>1.22</t>
  </si>
  <si>
    <t>1.23</t>
  </si>
  <si>
    <t>1.24</t>
  </si>
  <si>
    <t>3.7</t>
  </si>
  <si>
    <t>Šalčiui nejautraus sluoksnio iš nesurištojo mineralinių medžiagų mišinio įrengimas</t>
  </si>
  <si>
    <t>4.8</t>
  </si>
  <si>
    <t xml:space="preserve">D 400 mm vandens pralaidų galų sutvirtinimas </t>
  </si>
  <si>
    <t xml:space="preserve">D 600 mm vandens pralaidų galų sutvirtinimas </t>
  </si>
  <si>
    <t xml:space="preserve">Grunto kasimas supilant vietoje </t>
  </si>
  <si>
    <t>Skaldos pagrindo sluoksnio iš nesurišto mineralinių medžiagų mišinio 0/45 įrengimas h - 15 cm</t>
  </si>
  <si>
    <t>Skaldos pagrindo sluoksnio iš nesurišto mineralinių medžiagų mišinio 0/45 įrengimas h - 20 cm</t>
  </si>
  <si>
    <t>Šlaitų tvirtinimas P-1 plokštėmis tarpus užtaisant cementiniu skiediniu ant 10 cm storio skaldos 22/32 pagrindo</t>
  </si>
  <si>
    <t>2.15</t>
  </si>
  <si>
    <t>2.16</t>
  </si>
  <si>
    <t>2.17</t>
  </si>
  <si>
    <t>6.15</t>
  </si>
  <si>
    <t>4 cm viršutinio dangos sluoksnio įrengimas daugiau kaip 150 m2 iš mišinio AC11VS  su PMB</t>
  </si>
  <si>
    <t>4 cm viršutinio dangos sluoksnio įrengimas iki 150 m2 iš mišinio AC11VS  su PMB</t>
  </si>
  <si>
    <t>4 cm viršutinio dangos sluoksnio įrengimas daugiau kaip 150 m2 iš mišinio SMA11S su PMB</t>
  </si>
  <si>
    <t>8 cm apatinio dangos sluoksnio įrengimas ant pagrindo iki 150 m2 iš mišinio AC16 AS su PMB</t>
  </si>
  <si>
    <t>6 cm kelkraščių dangos įrengimas iš nesurištųjo mineralinių medžiagų mišinio 0/22</t>
  </si>
  <si>
    <t>8 cm kelkraščių dangos įrengimas iš nesurištųjo mineralinių medžiagų mišinio 0/32</t>
  </si>
  <si>
    <t>8 cm kelio važiuojamosios dalies viršutinės dangos įrengimas iš  nesurištųjo mineralinių medžiagų mišinio 0/32</t>
  </si>
  <si>
    <t>12 cm kelio važiuojamosios dalies viršutinės dangos įrengimas iš  nesurištųjų mineralinių medžiagų mišinio 0/32</t>
  </si>
  <si>
    <t>Horizontaliojo ženklinimo iš reaktyvių medžagų ar termoplasto įrengimas</t>
  </si>
  <si>
    <t>Gofruotos plastikinės pralaidos iš 400 mm vidinio skesmens vamzdžių ant 15 cm storio smėlio pagrindo  įrengimas</t>
  </si>
  <si>
    <t>Gofruotos plastikinės pralaidos iš 600 mm vidinio skesmens vamzdžių ant 15 cm storio smėlio pagrindo įrengimas</t>
  </si>
  <si>
    <t>Metalinės pralaidos iš 800 mm vidinio skersmens vamzdžių ant 15 cm storio smėlio pagrindo įrengimas</t>
  </si>
  <si>
    <t>Metalinės pralaidos iš 1000 mm vidinio skersmens vamzdžių ant 15 cm storio smėlio pagrindo  įrengimas</t>
  </si>
  <si>
    <t>Metalinės pralaidos iš 1200 mm vidinio skersmens vamzdžių ant 15 cm storio smėlio pagrindo įrengimas</t>
  </si>
  <si>
    <t>Metalinės pralaidos iš 1600 mm vidinio skersmens vamzdžių ant 15 cm storio smėlio pagrindo įrengimas</t>
  </si>
  <si>
    <t>Preliminarūs darbų kiekiai (36 mėn.)</t>
  </si>
  <si>
    <t>vnt</t>
  </si>
  <si>
    <t>5.17</t>
  </si>
  <si>
    <t>5.18</t>
  </si>
  <si>
    <t>5.19</t>
  </si>
  <si>
    <t>8 cm apatinio dangos sluoksnio įrengimas ant pagrindo daugiau iki 150 m2 iš mišinio AC16 AS su PMB</t>
  </si>
  <si>
    <t>10 cm pagrindo dangos sluoksnio įrengimas ant pagrindo iki 150 m2 iš mišinio AC16 PD</t>
  </si>
  <si>
    <t>Asfalto dangos frezavimas ir frezuoto asfalto išvežimas</t>
  </si>
  <si>
    <t>Betoninių trinkelių (h - 6 cm) dangos ant 3 cm pasluoksnio, užtaisant siūles įrengimas, iki 50 m2</t>
  </si>
  <si>
    <t>Betoninių trinkelių (vedimo ir įspėjamieji paviršiai, h - 8 cm) dangos ant 3 cm pasluoksnio, užtaisant siūles įrengimas</t>
  </si>
  <si>
    <t>Betoninių trinkelių (vedimo ir įspėjamieji paviršiai, h - 6 cm) dangos ant 3 cm pasluoksnio, užtaisant siūles įrengimas</t>
  </si>
  <si>
    <t>Vejos įrengimas (iš augalinio sluoksnio h - 6 cm, apsėjant žole)</t>
  </si>
  <si>
    <t>Betoninių (100x15x22) bordiūrų ant betono pagrindo įrengimas daugiau kaip 25 m</t>
  </si>
  <si>
    <t>Betoninių trinkelių dangos ardymas</t>
  </si>
  <si>
    <t>Betoninių bortų ardymas</t>
  </si>
  <si>
    <t>Betoninių ir gelžbetoninių konstrukcijų ardymas</t>
  </si>
  <si>
    <t>Kelio ženklų skydų demontavimas</t>
  </si>
  <si>
    <t>Kelio ženklų vienstiebių metalinių atramų demontavimas</t>
  </si>
  <si>
    <t>Statybinių atliekų utilizavimas</t>
  </si>
  <si>
    <t>3.8</t>
  </si>
  <si>
    <t>3.9</t>
  </si>
  <si>
    <t>3.10</t>
  </si>
  <si>
    <t>3.11</t>
  </si>
  <si>
    <t>3.12</t>
  </si>
  <si>
    <t xml:space="preserve">Apsauginio šalčiui atsparaus pagrindo sluoksnio iš nesurištojo mineralinių medžiagų mišinio įrengimas </t>
  </si>
  <si>
    <t xml:space="preserve">Pagrindo iš šalčiui atsparaus grunto įrengimas ties 800 mm skersmens metalinės pralaidos antgaliu. </t>
  </si>
  <si>
    <t xml:space="preserve">Pagrindo iš šalčiui atsparaus grunto įrengimas ties 1000 mm skersmens metalinės pralaidos antgaliu. </t>
  </si>
  <si>
    <t xml:space="preserve">Pagrindo iš  šalčiui atsparaus grunto įrengimas ties 1200 mm skersmens metalinės pralaidos antgaliu </t>
  </si>
  <si>
    <t xml:space="preserve">Gelžbetoninio atraminio bloko, užpilant šalčiui atspariu gruntu įrengimas ties  1600 mm skersmens metalinės pralaidos antgaliu </t>
  </si>
  <si>
    <t>Horizontaliojo dangos ženklinimo pašalinimas</t>
  </si>
  <si>
    <t>3.13</t>
  </si>
  <si>
    <t>Trapecinės formos greičio mažinimo kalnelio, kurio aukštis 8 cm, įrengimas iš asfalto mišinio AC 16 PD</t>
  </si>
  <si>
    <t>Trapecinės formos greičio mažinimo kalnelio, kurio aukštis 10 cm, įrengimas iš asfalto mišinio AC 16 PD</t>
  </si>
  <si>
    <t>Trapecinės formos greičio mažinimo kalnelio, kurio aukštis 8 cm, įrengimas iš asfalto mišinio AC 16 AN ir asfalto mišinio AC 11 VN</t>
  </si>
  <si>
    <t>Trapecinės formos greičio mažinimo kalnelio, kurio aukštis 10 cm, įrengimas iš asfalto mišinio AC 16 AN ir asfalto mišinio AC 11 VN</t>
  </si>
  <si>
    <t>Trapecinės formos greičio mažinimo kalnelio, kurio aukštis 8 cm, įrengimas iš asfalto mišinio AC 16 AS ir asfalto mišinio AC 11 VS</t>
  </si>
  <si>
    <t>Trapecinės formos greičio mažinimo kalnelio, kurio aukštis 10 cm, įrengimas iš asfalto mišinio AC 16 AS ir asfalto mišinio AC 11 VS</t>
  </si>
  <si>
    <t>10 pirkimo dalis. Vilniaus apskrityje esančių valstybinės reikšmės kelių periodinės priežiūros darbai</t>
  </si>
  <si>
    <t>Bituminės sandarinimo  juostos įrengimas prie betoninių bortų</t>
  </si>
  <si>
    <t>7.2</t>
  </si>
  <si>
    <t>Išpildomosios geodezinės nuotraukos atlikimas</t>
  </si>
  <si>
    <t xml:space="preserve">Trūkstamo grunto atvežimas ir supylimas į kelio sankasą </t>
  </si>
  <si>
    <t>Grunto tankinimas</t>
  </si>
  <si>
    <t>3.14</t>
  </si>
  <si>
    <t>Viensluoksnio paviršiaus apdaro (VPA), panaudojant 5/8 skaldelę ir bituminę emulsiją, įrengimas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</si>
</sst>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"/>
      <family val="1"/>
    </font>
    <font>
      <b/>
      <sz val="16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2"/>
      <color rgb="FFFF00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0"/>
      </left>
      <right/>
      <top/>
      <bottom style="thin">
        <color indexed="64"/>
      </bottom>
      <diagonal/>
    </border>
    <border>
      <left/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theme="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77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/>
    <xf numFmtId="0" fontId="3" fillId="0" borderId="0" xfId="0" applyFont="1" applyFill="1" applyAlignment="1">
      <alignment horizontal="center" vertical="center"/>
    </xf>
    <xf numFmtId="0" fontId="0" fillId="0" borderId="0" xfId="0" applyBorder="1"/>
    <xf numFmtId="0" fontId="4" fillId="0" borderId="0" xfId="0" applyFont="1"/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vertical="center"/>
    </xf>
    <xf numFmtId="0" fontId="8" fillId="3" borderId="0" xfId="0" applyFont="1" applyFill="1"/>
    <xf numFmtId="0" fontId="8" fillId="0" borderId="0" xfId="0" applyFont="1"/>
    <xf numFmtId="0" fontId="8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4" fillId="0" borderId="0" xfId="0" applyFont="1" applyFill="1"/>
    <xf numFmtId="0" fontId="5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right" vertical="center"/>
    </xf>
    <xf numFmtId="0" fontId="6" fillId="3" borderId="9" xfId="0" applyFont="1" applyFill="1" applyBorder="1" applyAlignment="1">
      <alignment horizontal="right"/>
    </xf>
    <xf numFmtId="0" fontId="6" fillId="3" borderId="0" xfId="0" applyFont="1" applyFill="1" applyAlignment="1">
      <alignment horizontal="right" vertical="center" wrapText="1"/>
    </xf>
    <xf numFmtId="0" fontId="8" fillId="3" borderId="8" xfId="0" applyFont="1" applyFill="1" applyBorder="1"/>
    <xf numFmtId="0" fontId="7" fillId="3" borderId="2" xfId="0" applyFont="1" applyFill="1" applyBorder="1"/>
    <xf numFmtId="0" fontId="8" fillId="3" borderId="8" xfId="0" applyFont="1" applyFill="1" applyBorder="1" applyAlignment="1">
      <alignment wrapText="1"/>
    </xf>
    <xf numFmtId="2" fontId="6" fillId="0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/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/>
    <xf numFmtId="0" fontId="8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/>
    <xf numFmtId="0" fontId="8" fillId="2" borderId="8" xfId="0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/>
    <xf numFmtId="0" fontId="7" fillId="2" borderId="8" xfId="0" applyFont="1" applyFill="1" applyBorder="1" applyAlignment="1">
      <alignment horizontal="center" vertical="center"/>
    </xf>
    <xf numFmtId="0" fontId="7" fillId="3" borderId="0" xfId="0" applyFont="1" applyFill="1"/>
    <xf numFmtId="0" fontId="8" fillId="3" borderId="0" xfId="0" applyFont="1" applyFill="1" applyBorder="1"/>
    <xf numFmtId="0" fontId="8" fillId="3" borderId="3" xfId="0" applyFont="1" applyFill="1" applyBorder="1" applyAlignment="1">
      <alignment wrapText="1"/>
    </xf>
    <xf numFmtId="0" fontId="8" fillId="3" borderId="11" xfId="0" applyFont="1" applyFill="1" applyBorder="1"/>
    <xf numFmtId="0" fontId="8" fillId="3" borderId="12" xfId="0" applyFont="1" applyFill="1" applyBorder="1"/>
    <xf numFmtId="0" fontId="8" fillId="3" borderId="3" xfId="0" applyFont="1" applyFill="1" applyBorder="1"/>
    <xf numFmtId="0" fontId="11" fillId="3" borderId="0" xfId="1" applyFont="1" applyFill="1"/>
    <xf numFmtId="0" fontId="7" fillId="3" borderId="3" xfId="0" applyFont="1" applyFill="1" applyBorder="1"/>
    <xf numFmtId="0" fontId="9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2" fontId="8" fillId="4" borderId="8" xfId="0" applyNumberFormat="1" applyFont="1" applyFill="1" applyBorder="1" applyAlignment="1">
      <alignment horizontal="center" vertical="center"/>
    </xf>
    <xf numFmtId="2" fontId="7" fillId="4" borderId="8" xfId="0" applyNumberFormat="1" applyFont="1" applyFill="1" applyBorder="1" applyAlignment="1">
      <alignment horizontal="center" vertical="center"/>
    </xf>
    <xf numFmtId="2" fontId="8" fillId="4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14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2" fontId="13" fillId="4" borderId="1" xfId="0" applyNumberFormat="1" applyFont="1" applyFill="1" applyBorder="1" applyAlignment="1" applyProtection="1">
      <alignment horizontal="center" vertical="center"/>
      <protection locked="0"/>
    </xf>
    <xf numFmtId="2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12" fillId="3" borderId="0" xfId="0" applyFont="1" applyFill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99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tabSelected="1" workbookViewId="0">
      <pane ySplit="7" topLeftCell="A8" activePane="bottomLeft" state="frozen"/>
      <selection activeCell="H32" sqref="H32"/>
      <selection pane="bottomLeft" activeCell="J15" sqref="J15"/>
    </sheetView>
  </sheetViews>
  <sheetFormatPr defaultRowHeight="14.4" x14ac:dyDescent="0.3"/>
  <cols>
    <col min="1" max="1" width="7.33203125" style="8" bestFit="1" customWidth="1"/>
    <col min="2" max="2" width="46.44140625" style="54" customWidth="1"/>
    <col min="3" max="3" width="10.5546875" customWidth="1"/>
    <col min="4" max="4" width="13.44140625" style="7" bestFit="1" customWidth="1"/>
    <col min="5" max="5" width="14.5546875" style="1" customWidth="1"/>
    <col min="6" max="6" width="16.6640625" style="1" customWidth="1"/>
  </cols>
  <sheetData>
    <row r="1" spans="1:6" s="6" customFormat="1" ht="18" x14ac:dyDescent="0.3">
      <c r="A1" s="9"/>
      <c r="B1" s="25"/>
      <c r="C1" s="10"/>
      <c r="D1" s="11"/>
      <c r="E1" s="10"/>
      <c r="F1" s="23" t="s">
        <v>114</v>
      </c>
    </row>
    <row r="2" spans="1:6" s="6" customFormat="1" ht="18" x14ac:dyDescent="0.3">
      <c r="A2" s="9"/>
      <c r="B2" s="25"/>
      <c r="C2" s="10"/>
      <c r="D2" s="11"/>
      <c r="E2" s="10"/>
      <c r="F2" s="23"/>
    </row>
    <row r="3" spans="1:6" s="3" customFormat="1" ht="21" customHeight="1" x14ac:dyDescent="0.3">
      <c r="A3" s="70" t="s">
        <v>138</v>
      </c>
      <c r="B3" s="70"/>
      <c r="C3" s="70"/>
      <c r="D3" s="70"/>
      <c r="E3" s="70"/>
      <c r="F3" s="70"/>
    </row>
    <row r="4" spans="1:6" s="3" customFormat="1" ht="21" customHeight="1" x14ac:dyDescent="0.3">
      <c r="A4" s="76" t="s">
        <v>227</v>
      </c>
      <c r="B4" s="76"/>
      <c r="C4" s="76"/>
      <c r="D4" s="76"/>
      <c r="E4" s="76"/>
      <c r="F4" s="76"/>
    </row>
    <row r="5" spans="1:6" s="3" customFormat="1" ht="21" customHeight="1" x14ac:dyDescent="0.3">
      <c r="A5" s="70" t="s">
        <v>122</v>
      </c>
      <c r="B5" s="70"/>
      <c r="C5" s="70"/>
      <c r="D5" s="70"/>
      <c r="E5" s="70"/>
      <c r="F5" s="70"/>
    </row>
    <row r="6" spans="1:6" s="4" customFormat="1" ht="21.6" thickBot="1" x14ac:dyDescent="0.35">
      <c r="A6" s="9"/>
      <c r="B6" s="25"/>
      <c r="C6" s="13"/>
      <c r="D6" s="12"/>
      <c r="E6" s="13"/>
      <c r="F6" s="13"/>
    </row>
    <row r="7" spans="1:6" s="17" customFormat="1" ht="63" thickBot="1" x14ac:dyDescent="0.35">
      <c r="A7" s="19" t="s">
        <v>0</v>
      </c>
      <c r="B7" s="20" t="s">
        <v>111</v>
      </c>
      <c r="C7" s="20" t="s">
        <v>1</v>
      </c>
      <c r="D7" s="20" t="s">
        <v>190</v>
      </c>
      <c r="E7" s="21" t="s">
        <v>113</v>
      </c>
      <c r="F7" s="22" t="s">
        <v>112</v>
      </c>
    </row>
    <row r="8" spans="1:6" s="2" customFormat="1" ht="15.6" x14ac:dyDescent="0.3">
      <c r="A8" s="30" t="s">
        <v>2</v>
      </c>
      <c r="B8" s="31" t="s">
        <v>59</v>
      </c>
      <c r="C8" s="32"/>
      <c r="D8" s="33"/>
      <c r="E8" s="32"/>
      <c r="F8" s="34"/>
    </row>
    <row r="9" spans="1:6" s="2" customFormat="1" ht="31.2" x14ac:dyDescent="0.3">
      <c r="A9" s="60" t="s">
        <v>3</v>
      </c>
      <c r="B9" s="55" t="s">
        <v>175</v>
      </c>
      <c r="C9" s="56" t="s">
        <v>22</v>
      </c>
      <c r="D9" s="68">
        <v>7500</v>
      </c>
      <c r="E9" s="61">
        <v>13.81</v>
      </c>
      <c r="F9" s="62">
        <f>ROUND(D9*E9,2)</f>
        <v>103575</v>
      </c>
    </row>
    <row r="10" spans="1:6" s="2" customFormat="1" ht="31.2" x14ac:dyDescent="0.3">
      <c r="A10" s="60" t="s">
        <v>4</v>
      </c>
      <c r="B10" s="55" t="s">
        <v>176</v>
      </c>
      <c r="C10" s="56" t="s">
        <v>22</v>
      </c>
      <c r="D10" s="68">
        <v>700</v>
      </c>
      <c r="E10" s="61">
        <v>21</v>
      </c>
      <c r="F10" s="62">
        <f t="shared" ref="F10:F32" si="0">ROUND(D10*E10,2)</f>
        <v>14700</v>
      </c>
    </row>
    <row r="11" spans="1:6" s="2" customFormat="1" ht="31.2" x14ac:dyDescent="0.3">
      <c r="A11" s="60" t="s">
        <v>5</v>
      </c>
      <c r="B11" s="55" t="s">
        <v>139</v>
      </c>
      <c r="C11" s="56" t="s">
        <v>22</v>
      </c>
      <c r="D11" s="68">
        <v>9500</v>
      </c>
      <c r="E11" s="61">
        <v>13.01</v>
      </c>
      <c r="F11" s="62">
        <f t="shared" si="0"/>
        <v>123595</v>
      </c>
    </row>
    <row r="12" spans="1:6" s="2" customFormat="1" ht="31.2" x14ac:dyDescent="0.3">
      <c r="A12" s="60" t="s">
        <v>6</v>
      </c>
      <c r="B12" s="55" t="s">
        <v>140</v>
      </c>
      <c r="C12" s="56" t="s">
        <v>22</v>
      </c>
      <c r="D12" s="68">
        <v>1100</v>
      </c>
      <c r="E12" s="61">
        <v>19.91</v>
      </c>
      <c r="F12" s="62">
        <f t="shared" si="0"/>
        <v>21901</v>
      </c>
    </row>
    <row r="13" spans="1:6" s="2" customFormat="1" ht="31.2" x14ac:dyDescent="0.3">
      <c r="A13" s="60" t="s">
        <v>7</v>
      </c>
      <c r="B13" s="55" t="s">
        <v>177</v>
      </c>
      <c r="C13" s="56" t="s">
        <v>22</v>
      </c>
      <c r="D13" s="68">
        <v>2300</v>
      </c>
      <c r="E13" s="61">
        <v>15.15</v>
      </c>
      <c r="F13" s="62">
        <f t="shared" si="0"/>
        <v>34845</v>
      </c>
    </row>
    <row r="14" spans="1:6" s="2" customFormat="1" ht="46.8" x14ac:dyDescent="0.3">
      <c r="A14" s="60" t="s">
        <v>8</v>
      </c>
      <c r="B14" s="55" t="s">
        <v>69</v>
      </c>
      <c r="C14" s="56" t="s">
        <v>22</v>
      </c>
      <c r="D14" s="68">
        <v>2300</v>
      </c>
      <c r="E14" s="61">
        <v>15.07</v>
      </c>
      <c r="F14" s="62">
        <f t="shared" si="0"/>
        <v>34661</v>
      </c>
    </row>
    <row r="15" spans="1:6" s="2" customFormat="1" ht="31.2" x14ac:dyDescent="0.3">
      <c r="A15" s="60" t="s">
        <v>9</v>
      </c>
      <c r="B15" s="55" t="s">
        <v>70</v>
      </c>
      <c r="C15" s="56" t="s">
        <v>22</v>
      </c>
      <c r="D15" s="68">
        <v>600</v>
      </c>
      <c r="E15" s="61">
        <v>20.43</v>
      </c>
      <c r="F15" s="62">
        <f t="shared" si="0"/>
        <v>12258</v>
      </c>
    </row>
    <row r="16" spans="1:6" s="2" customFormat="1" ht="46.8" x14ac:dyDescent="0.3">
      <c r="A16" s="60" t="s">
        <v>10</v>
      </c>
      <c r="B16" s="55" t="s">
        <v>141</v>
      </c>
      <c r="C16" s="56" t="s">
        <v>22</v>
      </c>
      <c r="D16" s="68">
        <v>2300</v>
      </c>
      <c r="E16" s="61">
        <v>18.3</v>
      </c>
      <c r="F16" s="62">
        <f t="shared" si="0"/>
        <v>42090</v>
      </c>
    </row>
    <row r="17" spans="1:6" s="2" customFormat="1" ht="31.2" x14ac:dyDescent="0.3">
      <c r="A17" s="60" t="s">
        <v>11</v>
      </c>
      <c r="B17" s="55" t="s">
        <v>142</v>
      </c>
      <c r="C17" s="56" t="s">
        <v>22</v>
      </c>
      <c r="D17" s="68">
        <v>1600</v>
      </c>
      <c r="E17" s="61">
        <v>23.66</v>
      </c>
      <c r="F17" s="62">
        <f t="shared" si="0"/>
        <v>37856</v>
      </c>
    </row>
    <row r="18" spans="1:6" s="2" customFormat="1" ht="46.8" x14ac:dyDescent="0.3">
      <c r="A18" s="60" t="s">
        <v>13</v>
      </c>
      <c r="B18" s="55" t="s">
        <v>143</v>
      </c>
      <c r="C18" s="56" t="s">
        <v>22</v>
      </c>
      <c r="D18" s="68">
        <v>1000</v>
      </c>
      <c r="E18" s="61">
        <v>21.54</v>
      </c>
      <c r="F18" s="62">
        <f t="shared" si="0"/>
        <v>21540</v>
      </c>
    </row>
    <row r="19" spans="1:6" s="2" customFormat="1" ht="31.2" x14ac:dyDescent="0.3">
      <c r="A19" s="60" t="s">
        <v>14</v>
      </c>
      <c r="B19" s="55" t="s">
        <v>196</v>
      </c>
      <c r="C19" s="56" t="s">
        <v>22</v>
      </c>
      <c r="D19" s="68">
        <v>500</v>
      </c>
      <c r="E19" s="61">
        <v>26.9</v>
      </c>
      <c r="F19" s="62">
        <f t="shared" si="0"/>
        <v>13450</v>
      </c>
    </row>
    <row r="20" spans="1:6" s="2" customFormat="1" ht="31.95" customHeight="1" x14ac:dyDescent="0.3">
      <c r="A20" s="60" t="s">
        <v>15</v>
      </c>
      <c r="B20" s="63" t="s">
        <v>195</v>
      </c>
      <c r="C20" s="56" t="s">
        <v>22</v>
      </c>
      <c r="D20" s="68">
        <v>5500</v>
      </c>
      <c r="E20" s="61">
        <v>18.989999999999998</v>
      </c>
      <c r="F20" s="62">
        <f t="shared" si="0"/>
        <v>104445</v>
      </c>
    </row>
    <row r="21" spans="1:6" s="2" customFormat="1" ht="31.2" x14ac:dyDescent="0.3">
      <c r="A21" s="60" t="s">
        <v>16</v>
      </c>
      <c r="B21" s="55" t="s">
        <v>178</v>
      </c>
      <c r="C21" s="56" t="s">
        <v>22</v>
      </c>
      <c r="D21" s="68">
        <v>700</v>
      </c>
      <c r="E21" s="61">
        <v>25.26</v>
      </c>
      <c r="F21" s="62">
        <f t="shared" si="0"/>
        <v>17682</v>
      </c>
    </row>
    <row r="22" spans="1:6" s="2" customFormat="1" ht="46.8" x14ac:dyDescent="0.3">
      <c r="A22" s="60" t="s">
        <v>17</v>
      </c>
      <c r="B22" s="55" t="s">
        <v>71</v>
      </c>
      <c r="C22" s="56" t="s">
        <v>22</v>
      </c>
      <c r="D22" s="68">
        <v>9000</v>
      </c>
      <c r="E22" s="61">
        <v>14.07</v>
      </c>
      <c r="F22" s="62">
        <f t="shared" si="0"/>
        <v>126630</v>
      </c>
    </row>
    <row r="23" spans="1:6" s="2" customFormat="1" ht="31.2" x14ac:dyDescent="0.3">
      <c r="A23" s="60" t="s">
        <v>19</v>
      </c>
      <c r="B23" s="55" t="s">
        <v>72</v>
      </c>
      <c r="C23" s="56" t="s">
        <v>22</v>
      </c>
      <c r="D23" s="68">
        <v>1000</v>
      </c>
      <c r="E23" s="61">
        <v>20.09</v>
      </c>
      <c r="F23" s="62">
        <f t="shared" si="0"/>
        <v>20090</v>
      </c>
    </row>
    <row r="24" spans="1:6" s="2" customFormat="1" ht="31.2" x14ac:dyDescent="0.3">
      <c r="A24" s="60" t="s">
        <v>20</v>
      </c>
      <c r="B24" s="55" t="s">
        <v>73</v>
      </c>
      <c r="C24" s="56" t="s">
        <v>22</v>
      </c>
      <c r="D24" s="68">
        <v>2900</v>
      </c>
      <c r="E24" s="61">
        <v>19.059999999999999</v>
      </c>
      <c r="F24" s="62">
        <f t="shared" si="0"/>
        <v>55274</v>
      </c>
    </row>
    <row r="25" spans="1:6" s="2" customFormat="1" ht="31.2" x14ac:dyDescent="0.3">
      <c r="A25" s="60" t="s">
        <v>21</v>
      </c>
      <c r="B25" s="55" t="s">
        <v>74</v>
      </c>
      <c r="C25" s="56" t="s">
        <v>22</v>
      </c>
      <c r="D25" s="68">
        <v>500</v>
      </c>
      <c r="E25" s="61">
        <v>23.54</v>
      </c>
      <c r="F25" s="62">
        <f t="shared" si="0"/>
        <v>11770</v>
      </c>
    </row>
    <row r="26" spans="1:6" s="2" customFormat="1" ht="31.2" x14ac:dyDescent="0.3">
      <c r="A26" s="60" t="s">
        <v>85</v>
      </c>
      <c r="B26" s="55" t="s">
        <v>75</v>
      </c>
      <c r="C26" s="56" t="s">
        <v>22</v>
      </c>
      <c r="D26" s="68">
        <v>4500</v>
      </c>
      <c r="E26" s="61">
        <v>16.190000000000001</v>
      </c>
      <c r="F26" s="62">
        <f t="shared" si="0"/>
        <v>72855</v>
      </c>
    </row>
    <row r="27" spans="1:6" s="2" customFormat="1" ht="31.2" x14ac:dyDescent="0.3">
      <c r="A27" s="60" t="s">
        <v>86</v>
      </c>
      <c r="B27" s="55" t="s">
        <v>76</v>
      </c>
      <c r="C27" s="56" t="s">
        <v>22</v>
      </c>
      <c r="D27" s="68">
        <v>600</v>
      </c>
      <c r="E27" s="61">
        <v>20.68</v>
      </c>
      <c r="F27" s="62">
        <f t="shared" si="0"/>
        <v>12408</v>
      </c>
    </row>
    <row r="28" spans="1:6" s="2" customFormat="1" ht="31.2" x14ac:dyDescent="0.3">
      <c r="A28" s="60" t="s">
        <v>133</v>
      </c>
      <c r="B28" s="55" t="s">
        <v>58</v>
      </c>
      <c r="C28" s="56" t="s">
        <v>12</v>
      </c>
      <c r="D28" s="68">
        <v>500</v>
      </c>
      <c r="E28" s="61">
        <v>118.41</v>
      </c>
      <c r="F28" s="62">
        <f t="shared" si="0"/>
        <v>59205</v>
      </c>
    </row>
    <row r="29" spans="1:6" s="2" customFormat="1" ht="31.2" x14ac:dyDescent="0.3">
      <c r="A29" s="60" t="s">
        <v>158</v>
      </c>
      <c r="B29" s="55" t="s">
        <v>83</v>
      </c>
      <c r="C29" s="56" t="s">
        <v>18</v>
      </c>
      <c r="D29" s="68">
        <v>4100</v>
      </c>
      <c r="E29" s="61">
        <v>1.76</v>
      </c>
      <c r="F29" s="62">
        <f t="shared" si="0"/>
        <v>7216</v>
      </c>
    </row>
    <row r="30" spans="1:6" s="2" customFormat="1" ht="46.8" x14ac:dyDescent="0.3">
      <c r="A30" s="60" t="s">
        <v>159</v>
      </c>
      <c r="B30" s="55" t="s">
        <v>234</v>
      </c>
      <c r="C30" s="56" t="s">
        <v>22</v>
      </c>
      <c r="D30" s="68">
        <v>8200</v>
      </c>
      <c r="E30" s="61">
        <v>2.54</v>
      </c>
      <c r="F30" s="62">
        <f t="shared" si="0"/>
        <v>20828</v>
      </c>
    </row>
    <row r="31" spans="1:6" s="2" customFormat="1" ht="33" customHeight="1" x14ac:dyDescent="0.3">
      <c r="A31" s="60" t="s">
        <v>160</v>
      </c>
      <c r="B31" s="63" t="s">
        <v>197</v>
      </c>
      <c r="C31" s="56" t="s">
        <v>22</v>
      </c>
      <c r="D31" s="68">
        <v>16000</v>
      </c>
      <c r="E31" s="61">
        <v>1.68</v>
      </c>
      <c r="F31" s="62">
        <f t="shared" si="0"/>
        <v>26880</v>
      </c>
    </row>
    <row r="32" spans="1:6" s="2" customFormat="1" ht="15.6" x14ac:dyDescent="0.3">
      <c r="A32" s="60" t="s">
        <v>161</v>
      </c>
      <c r="B32" s="55" t="s">
        <v>134</v>
      </c>
      <c r="C32" s="56" t="s">
        <v>18</v>
      </c>
      <c r="D32" s="68">
        <v>4000</v>
      </c>
      <c r="E32" s="61">
        <v>2.57</v>
      </c>
      <c r="F32" s="62">
        <f t="shared" si="0"/>
        <v>10280</v>
      </c>
    </row>
    <row r="33" spans="1:6" s="2" customFormat="1" ht="15.6" x14ac:dyDescent="0.3">
      <c r="A33" s="35" t="s">
        <v>24</v>
      </c>
      <c r="B33" s="36" t="s">
        <v>63</v>
      </c>
      <c r="C33" s="37"/>
      <c r="D33" s="49"/>
      <c r="E33" s="51"/>
      <c r="F33" s="38"/>
    </row>
    <row r="34" spans="1:6" s="2" customFormat="1" ht="46.8" x14ac:dyDescent="0.3">
      <c r="A34" s="60" t="s">
        <v>25</v>
      </c>
      <c r="B34" s="57" t="s">
        <v>146</v>
      </c>
      <c r="C34" s="56" t="s">
        <v>22</v>
      </c>
      <c r="D34" s="68">
        <v>300</v>
      </c>
      <c r="E34" s="61">
        <v>31.57</v>
      </c>
      <c r="F34" s="62">
        <f t="shared" ref="F34:F94" si="1">ROUND(D34*E34,2)</f>
        <v>9471</v>
      </c>
    </row>
    <row r="35" spans="1:6" s="2" customFormat="1" ht="31.2" x14ac:dyDescent="0.3">
      <c r="A35" s="60" t="s">
        <v>29</v>
      </c>
      <c r="B35" s="57" t="s">
        <v>147</v>
      </c>
      <c r="C35" s="56" t="s">
        <v>22</v>
      </c>
      <c r="D35" s="68">
        <v>200</v>
      </c>
      <c r="E35" s="61">
        <v>35.56</v>
      </c>
      <c r="F35" s="62">
        <f t="shared" si="1"/>
        <v>7112</v>
      </c>
    </row>
    <row r="36" spans="1:6" s="2" customFormat="1" ht="46.8" x14ac:dyDescent="0.3">
      <c r="A36" s="60" t="s">
        <v>30</v>
      </c>
      <c r="B36" s="57" t="s">
        <v>148</v>
      </c>
      <c r="C36" s="56" t="s">
        <v>22</v>
      </c>
      <c r="D36" s="68">
        <v>300</v>
      </c>
      <c r="E36" s="61">
        <v>28.51</v>
      </c>
      <c r="F36" s="62">
        <f t="shared" si="1"/>
        <v>8553</v>
      </c>
    </row>
    <row r="37" spans="1:6" s="2" customFormat="1" ht="31.2" x14ac:dyDescent="0.3">
      <c r="A37" s="60" t="s">
        <v>31</v>
      </c>
      <c r="B37" s="57" t="s">
        <v>198</v>
      </c>
      <c r="C37" s="56" t="s">
        <v>22</v>
      </c>
      <c r="D37" s="68">
        <v>200</v>
      </c>
      <c r="E37" s="61">
        <v>32.11</v>
      </c>
      <c r="F37" s="62">
        <f t="shared" si="1"/>
        <v>6422</v>
      </c>
    </row>
    <row r="38" spans="1:6" s="2" customFormat="1" ht="46.8" x14ac:dyDescent="0.3">
      <c r="A38" s="60" t="s">
        <v>32</v>
      </c>
      <c r="B38" s="57" t="s">
        <v>199</v>
      </c>
      <c r="C38" s="56" t="s">
        <v>22</v>
      </c>
      <c r="D38" s="68">
        <v>50</v>
      </c>
      <c r="E38" s="61">
        <v>50.31</v>
      </c>
      <c r="F38" s="62">
        <f t="shared" si="1"/>
        <v>2515.5</v>
      </c>
    </row>
    <row r="39" spans="1:6" s="2" customFormat="1" ht="46.8" x14ac:dyDescent="0.3">
      <c r="A39" s="60" t="s">
        <v>33</v>
      </c>
      <c r="B39" s="57" t="s">
        <v>200</v>
      </c>
      <c r="C39" s="56" t="s">
        <v>22</v>
      </c>
      <c r="D39" s="68">
        <v>50</v>
      </c>
      <c r="E39" s="61">
        <v>44.83</v>
      </c>
      <c r="F39" s="62">
        <f t="shared" si="1"/>
        <v>2241.5</v>
      </c>
    </row>
    <row r="40" spans="1:6" s="2" customFormat="1" ht="36" customHeight="1" x14ac:dyDescent="0.3">
      <c r="A40" s="60" t="s">
        <v>34</v>
      </c>
      <c r="B40" s="67" t="s">
        <v>149</v>
      </c>
      <c r="C40" s="56" t="s">
        <v>22</v>
      </c>
      <c r="D40" s="68">
        <v>300</v>
      </c>
      <c r="E40" s="61">
        <v>26.27</v>
      </c>
      <c r="F40" s="62">
        <f t="shared" si="1"/>
        <v>7881</v>
      </c>
    </row>
    <row r="41" spans="1:6" s="2" customFormat="1" ht="31.2" x14ac:dyDescent="0.3">
      <c r="A41" s="60" t="s">
        <v>35</v>
      </c>
      <c r="B41" s="58" t="s">
        <v>150</v>
      </c>
      <c r="C41" s="56" t="s">
        <v>22</v>
      </c>
      <c r="D41" s="68">
        <v>200</v>
      </c>
      <c r="E41" s="61">
        <v>30.2</v>
      </c>
      <c r="F41" s="62">
        <f t="shared" si="1"/>
        <v>6040</v>
      </c>
    </row>
    <row r="42" spans="1:6" s="2" customFormat="1" ht="31.2" x14ac:dyDescent="0.3">
      <c r="A42" s="60" t="s">
        <v>36</v>
      </c>
      <c r="B42" s="58" t="s">
        <v>64</v>
      </c>
      <c r="C42" s="56" t="s">
        <v>22</v>
      </c>
      <c r="D42" s="68">
        <v>200</v>
      </c>
      <c r="E42" s="61">
        <v>31.67</v>
      </c>
      <c r="F42" s="62">
        <f t="shared" si="1"/>
        <v>6334</v>
      </c>
    </row>
    <row r="43" spans="1:6" s="2" customFormat="1" ht="31.2" x14ac:dyDescent="0.3">
      <c r="A43" s="60" t="s">
        <v>37</v>
      </c>
      <c r="B43" s="58" t="s">
        <v>201</v>
      </c>
      <c r="C43" s="56" t="s">
        <v>22</v>
      </c>
      <c r="D43" s="68">
        <v>500</v>
      </c>
      <c r="E43" s="61">
        <v>4.46</v>
      </c>
      <c r="F43" s="62">
        <f t="shared" si="1"/>
        <v>2230</v>
      </c>
    </row>
    <row r="44" spans="1:6" s="2" customFormat="1" ht="31.2" x14ac:dyDescent="0.3">
      <c r="A44" s="60" t="s">
        <v>38</v>
      </c>
      <c r="B44" s="58" t="s">
        <v>228</v>
      </c>
      <c r="C44" s="56" t="s">
        <v>18</v>
      </c>
      <c r="D44" s="68">
        <v>400</v>
      </c>
      <c r="E44" s="61">
        <v>3.06</v>
      </c>
      <c r="F44" s="62">
        <f t="shared" si="1"/>
        <v>1224</v>
      </c>
    </row>
    <row r="45" spans="1:6" s="2" customFormat="1" ht="31.2" x14ac:dyDescent="0.3">
      <c r="A45" s="60" t="s">
        <v>39</v>
      </c>
      <c r="B45" s="58" t="s">
        <v>65</v>
      </c>
      <c r="C45" s="56" t="s">
        <v>18</v>
      </c>
      <c r="D45" s="68">
        <v>150</v>
      </c>
      <c r="E45" s="61">
        <v>38.549999999999997</v>
      </c>
      <c r="F45" s="62">
        <f t="shared" si="1"/>
        <v>5782.5</v>
      </c>
    </row>
    <row r="46" spans="1:6" s="2" customFormat="1" ht="31.2" x14ac:dyDescent="0.3">
      <c r="A46" s="60" t="s">
        <v>40</v>
      </c>
      <c r="B46" s="58" t="s">
        <v>66</v>
      </c>
      <c r="C46" s="56" t="s">
        <v>18</v>
      </c>
      <c r="D46" s="68">
        <v>100</v>
      </c>
      <c r="E46" s="61">
        <v>43.18</v>
      </c>
      <c r="F46" s="62">
        <f t="shared" si="1"/>
        <v>4318</v>
      </c>
    </row>
    <row r="47" spans="1:6" s="2" customFormat="1" ht="31.2" x14ac:dyDescent="0.3">
      <c r="A47" s="60" t="s">
        <v>41</v>
      </c>
      <c r="B47" s="58" t="s">
        <v>202</v>
      </c>
      <c r="C47" s="56" t="s">
        <v>18</v>
      </c>
      <c r="D47" s="68">
        <v>150</v>
      </c>
      <c r="E47" s="61">
        <v>37.65</v>
      </c>
      <c r="F47" s="62">
        <f t="shared" si="1"/>
        <v>5647.5</v>
      </c>
    </row>
    <row r="48" spans="1:6" s="2" customFormat="1" ht="31.2" x14ac:dyDescent="0.3">
      <c r="A48" s="60" t="s">
        <v>171</v>
      </c>
      <c r="B48" s="58" t="s">
        <v>144</v>
      </c>
      <c r="C48" s="56" t="s">
        <v>18</v>
      </c>
      <c r="D48" s="68">
        <v>100</v>
      </c>
      <c r="E48" s="61">
        <v>42.17</v>
      </c>
      <c r="F48" s="62">
        <f t="shared" si="1"/>
        <v>4217</v>
      </c>
    </row>
    <row r="49" spans="1:6" s="2" customFormat="1" ht="31.2" x14ac:dyDescent="0.3">
      <c r="A49" s="60" t="s">
        <v>172</v>
      </c>
      <c r="B49" s="58" t="s">
        <v>67</v>
      </c>
      <c r="C49" s="56" t="s">
        <v>18</v>
      </c>
      <c r="D49" s="68">
        <v>150</v>
      </c>
      <c r="E49" s="61">
        <v>14.19</v>
      </c>
      <c r="F49" s="62">
        <f t="shared" si="1"/>
        <v>2128.5</v>
      </c>
    </row>
    <row r="50" spans="1:6" s="2" customFormat="1" ht="31.2" x14ac:dyDescent="0.3">
      <c r="A50" s="60" t="s">
        <v>173</v>
      </c>
      <c r="B50" s="58" t="s">
        <v>68</v>
      </c>
      <c r="C50" s="56" t="s">
        <v>18</v>
      </c>
      <c r="D50" s="68">
        <v>100</v>
      </c>
      <c r="E50" s="61">
        <v>15.89</v>
      </c>
      <c r="F50" s="62">
        <f t="shared" si="1"/>
        <v>1589</v>
      </c>
    </row>
    <row r="51" spans="1:6" s="2" customFormat="1" ht="15.6" x14ac:dyDescent="0.3">
      <c r="A51" s="35" t="s">
        <v>27</v>
      </c>
      <c r="B51" s="39" t="s">
        <v>109</v>
      </c>
      <c r="C51" s="37"/>
      <c r="D51" s="49"/>
      <c r="E51" s="53"/>
      <c r="F51" s="38"/>
    </row>
    <row r="52" spans="1:6" s="2" customFormat="1" ht="15.6" x14ac:dyDescent="0.3">
      <c r="A52" s="60" t="s">
        <v>28</v>
      </c>
      <c r="B52" s="57" t="s">
        <v>82</v>
      </c>
      <c r="C52" s="56" t="s">
        <v>23</v>
      </c>
      <c r="D52" s="68">
        <v>1500</v>
      </c>
      <c r="E52" s="61">
        <v>8.58</v>
      </c>
      <c r="F52" s="62">
        <f t="shared" si="1"/>
        <v>12870</v>
      </c>
    </row>
    <row r="53" spans="1:6" s="2" customFormat="1" ht="15.6" x14ac:dyDescent="0.3">
      <c r="A53" s="60" t="s">
        <v>87</v>
      </c>
      <c r="B53" s="57" t="s">
        <v>167</v>
      </c>
      <c r="C53" s="56" t="s">
        <v>23</v>
      </c>
      <c r="D53" s="68">
        <v>500</v>
      </c>
      <c r="E53" s="61">
        <v>2.93</v>
      </c>
      <c r="F53" s="62">
        <f t="shared" si="1"/>
        <v>1465</v>
      </c>
    </row>
    <row r="54" spans="1:6" s="2" customFormat="1" ht="15.6" x14ac:dyDescent="0.3">
      <c r="A54" s="60" t="s">
        <v>88</v>
      </c>
      <c r="B54" s="59" t="s">
        <v>110</v>
      </c>
      <c r="C54" s="56" t="s">
        <v>22</v>
      </c>
      <c r="D54" s="68">
        <v>66000</v>
      </c>
      <c r="E54" s="61">
        <v>0.25</v>
      </c>
      <c r="F54" s="62">
        <f t="shared" si="1"/>
        <v>16500</v>
      </c>
    </row>
    <row r="55" spans="1:6" s="2" customFormat="1" ht="15.6" x14ac:dyDescent="0.3">
      <c r="A55" s="60" t="s">
        <v>90</v>
      </c>
      <c r="B55" s="57" t="s">
        <v>157</v>
      </c>
      <c r="C55" s="56" t="s">
        <v>23</v>
      </c>
      <c r="D55" s="68">
        <v>250</v>
      </c>
      <c r="E55" s="61">
        <v>10.14</v>
      </c>
      <c r="F55" s="62">
        <f t="shared" si="1"/>
        <v>2535</v>
      </c>
    </row>
    <row r="56" spans="1:6" s="2" customFormat="1" ht="31.2" x14ac:dyDescent="0.3">
      <c r="A56" s="60" t="s">
        <v>91</v>
      </c>
      <c r="B56" s="57" t="s">
        <v>231</v>
      </c>
      <c r="C56" s="56" t="s">
        <v>23</v>
      </c>
      <c r="D56" s="68">
        <v>500</v>
      </c>
      <c r="E56" s="61">
        <v>16.93</v>
      </c>
      <c r="F56" s="62">
        <f t="shared" si="1"/>
        <v>8465</v>
      </c>
    </row>
    <row r="57" spans="1:6" s="2" customFormat="1" ht="15.6" x14ac:dyDescent="0.3">
      <c r="A57" s="60" t="s">
        <v>136</v>
      </c>
      <c r="B57" s="57" t="s">
        <v>232</v>
      </c>
      <c r="C57" s="56" t="s">
        <v>23</v>
      </c>
      <c r="D57" s="68">
        <v>500</v>
      </c>
      <c r="E57" s="61">
        <v>1.55</v>
      </c>
      <c r="F57" s="62">
        <f t="shared" si="1"/>
        <v>775</v>
      </c>
    </row>
    <row r="58" spans="1:6" s="2" customFormat="1" ht="31.2" x14ac:dyDescent="0.3">
      <c r="A58" s="60" t="s">
        <v>162</v>
      </c>
      <c r="B58" s="57" t="s">
        <v>156</v>
      </c>
      <c r="C58" s="56" t="s">
        <v>22</v>
      </c>
      <c r="D58" s="68">
        <v>500</v>
      </c>
      <c r="E58" s="61">
        <v>4.2</v>
      </c>
      <c r="F58" s="62">
        <f t="shared" si="1"/>
        <v>2100</v>
      </c>
    </row>
    <row r="59" spans="1:6" s="2" customFormat="1" ht="15.6" x14ac:dyDescent="0.3">
      <c r="A59" s="60" t="s">
        <v>209</v>
      </c>
      <c r="B59" s="57" t="s">
        <v>203</v>
      </c>
      <c r="C59" s="56" t="s">
        <v>22</v>
      </c>
      <c r="D59" s="68">
        <v>100</v>
      </c>
      <c r="E59" s="61">
        <v>1.79</v>
      </c>
      <c r="F59" s="62">
        <f t="shared" si="1"/>
        <v>179</v>
      </c>
    </row>
    <row r="60" spans="1:6" s="2" customFormat="1" ht="15.6" x14ac:dyDescent="0.3">
      <c r="A60" s="60" t="s">
        <v>210</v>
      </c>
      <c r="B60" s="57" t="s">
        <v>204</v>
      </c>
      <c r="C60" s="56" t="s">
        <v>18</v>
      </c>
      <c r="D60" s="68">
        <v>50</v>
      </c>
      <c r="E60" s="61">
        <v>1.74</v>
      </c>
      <c r="F60" s="62">
        <f t="shared" si="1"/>
        <v>87</v>
      </c>
    </row>
    <row r="61" spans="1:6" s="2" customFormat="1" ht="15.6" x14ac:dyDescent="0.3">
      <c r="A61" s="60" t="s">
        <v>211</v>
      </c>
      <c r="B61" s="57" t="s">
        <v>205</v>
      </c>
      <c r="C61" s="56" t="s">
        <v>23</v>
      </c>
      <c r="D61" s="68">
        <v>30</v>
      </c>
      <c r="E61" s="61">
        <v>64.489999999999995</v>
      </c>
      <c r="F61" s="62">
        <f t="shared" si="1"/>
        <v>1934.7</v>
      </c>
    </row>
    <row r="62" spans="1:6" s="2" customFormat="1" ht="15.6" x14ac:dyDescent="0.3">
      <c r="A62" s="60" t="s">
        <v>212</v>
      </c>
      <c r="B62" s="57" t="s">
        <v>206</v>
      </c>
      <c r="C62" s="56" t="s">
        <v>191</v>
      </c>
      <c r="D62" s="68">
        <v>30</v>
      </c>
      <c r="E62" s="61">
        <v>4.83</v>
      </c>
      <c r="F62" s="62">
        <f t="shared" si="1"/>
        <v>144.9</v>
      </c>
    </row>
    <row r="63" spans="1:6" s="2" customFormat="1" ht="27" customHeight="1" x14ac:dyDescent="0.3">
      <c r="A63" s="60" t="s">
        <v>213</v>
      </c>
      <c r="B63" s="57" t="s">
        <v>207</v>
      </c>
      <c r="C63" s="56" t="s">
        <v>191</v>
      </c>
      <c r="D63" s="68">
        <v>30</v>
      </c>
      <c r="E63" s="61">
        <v>13</v>
      </c>
      <c r="F63" s="62">
        <f t="shared" si="1"/>
        <v>390</v>
      </c>
    </row>
    <row r="64" spans="1:6" s="2" customFormat="1" ht="15.6" x14ac:dyDescent="0.3">
      <c r="A64" s="60" t="s">
        <v>220</v>
      </c>
      <c r="B64" s="57" t="s">
        <v>208</v>
      </c>
      <c r="C64" s="56" t="s">
        <v>12</v>
      </c>
      <c r="D64" s="68">
        <v>80</v>
      </c>
      <c r="E64" s="61">
        <v>8.4</v>
      </c>
      <c r="F64" s="62">
        <f t="shared" si="1"/>
        <v>672</v>
      </c>
    </row>
    <row r="65" spans="1:6" s="2" customFormat="1" ht="15.6" x14ac:dyDescent="0.3">
      <c r="A65" s="60" t="s">
        <v>233</v>
      </c>
      <c r="B65" s="66" t="s">
        <v>219</v>
      </c>
      <c r="C65" s="56" t="s">
        <v>22</v>
      </c>
      <c r="D65" s="68">
        <v>150</v>
      </c>
      <c r="E65" s="61">
        <v>13.8</v>
      </c>
      <c r="F65" s="62">
        <f t="shared" si="1"/>
        <v>2070</v>
      </c>
    </row>
    <row r="66" spans="1:6" s="2" customFormat="1" ht="15.6" x14ac:dyDescent="0.3">
      <c r="A66" s="35" t="s">
        <v>42</v>
      </c>
      <c r="B66" s="36" t="s">
        <v>78</v>
      </c>
      <c r="C66" s="37"/>
      <c r="D66" s="49"/>
      <c r="E66" s="51"/>
      <c r="F66" s="38"/>
    </row>
    <row r="67" spans="1:6" s="2" customFormat="1" ht="31.2" x14ac:dyDescent="0.3">
      <c r="A67" s="60" t="s">
        <v>43</v>
      </c>
      <c r="B67" s="59" t="s">
        <v>179</v>
      </c>
      <c r="C67" s="56" t="s">
        <v>22</v>
      </c>
      <c r="D67" s="68">
        <v>6600</v>
      </c>
      <c r="E67" s="61">
        <v>7.86</v>
      </c>
      <c r="F67" s="62">
        <f t="shared" si="1"/>
        <v>51876</v>
      </c>
    </row>
    <row r="68" spans="1:6" s="2" customFormat="1" ht="31.2" x14ac:dyDescent="0.3">
      <c r="A68" s="60" t="s">
        <v>44</v>
      </c>
      <c r="B68" s="59" t="s">
        <v>180</v>
      </c>
      <c r="C68" s="56" t="s">
        <v>22</v>
      </c>
      <c r="D68" s="68">
        <v>6200</v>
      </c>
      <c r="E68" s="61">
        <v>8.8800000000000008</v>
      </c>
      <c r="F68" s="62">
        <f t="shared" si="1"/>
        <v>55056</v>
      </c>
    </row>
    <row r="69" spans="1:6" s="2" customFormat="1" ht="46.8" x14ac:dyDescent="0.3">
      <c r="A69" s="60" t="s">
        <v>92</v>
      </c>
      <c r="B69" s="59" t="s">
        <v>181</v>
      </c>
      <c r="C69" s="56" t="s">
        <v>22</v>
      </c>
      <c r="D69" s="68">
        <v>24000</v>
      </c>
      <c r="E69" s="61">
        <v>4.8</v>
      </c>
      <c r="F69" s="62">
        <f t="shared" si="1"/>
        <v>115200</v>
      </c>
    </row>
    <row r="70" spans="1:6" s="2" customFormat="1" ht="46.8" x14ac:dyDescent="0.3">
      <c r="A70" s="60" t="s">
        <v>93</v>
      </c>
      <c r="B70" s="59" t="s">
        <v>182</v>
      </c>
      <c r="C70" s="56" t="s">
        <v>22</v>
      </c>
      <c r="D70" s="68">
        <v>16500</v>
      </c>
      <c r="E70" s="61">
        <v>5.9</v>
      </c>
      <c r="F70" s="62">
        <f t="shared" si="1"/>
        <v>97350</v>
      </c>
    </row>
    <row r="71" spans="1:6" s="2" customFormat="1" ht="31.2" x14ac:dyDescent="0.3">
      <c r="A71" s="60" t="s">
        <v>94</v>
      </c>
      <c r="B71" s="55" t="s">
        <v>163</v>
      </c>
      <c r="C71" s="56" t="s">
        <v>23</v>
      </c>
      <c r="D71" s="68">
        <v>800</v>
      </c>
      <c r="E71" s="61">
        <v>24.79</v>
      </c>
      <c r="F71" s="62">
        <f t="shared" si="1"/>
        <v>19832</v>
      </c>
    </row>
    <row r="72" spans="1:6" s="2" customFormat="1" ht="46.8" x14ac:dyDescent="0.3">
      <c r="A72" s="60" t="s">
        <v>95</v>
      </c>
      <c r="B72" s="55" t="s">
        <v>214</v>
      </c>
      <c r="C72" s="56" t="s">
        <v>23</v>
      </c>
      <c r="D72" s="68">
        <v>800</v>
      </c>
      <c r="E72" s="61">
        <v>29.96</v>
      </c>
      <c r="F72" s="62">
        <f t="shared" si="1"/>
        <v>23968</v>
      </c>
    </row>
    <row r="73" spans="1:6" s="2" customFormat="1" ht="46.8" x14ac:dyDescent="0.3">
      <c r="A73" s="60" t="s">
        <v>96</v>
      </c>
      <c r="B73" s="55" t="s">
        <v>168</v>
      </c>
      <c r="C73" s="56" t="s">
        <v>22</v>
      </c>
      <c r="D73" s="68">
        <v>2100</v>
      </c>
      <c r="E73" s="61">
        <v>11.93</v>
      </c>
      <c r="F73" s="62">
        <f t="shared" si="1"/>
        <v>25053</v>
      </c>
    </row>
    <row r="74" spans="1:6" s="2" customFormat="1" ht="46.8" x14ac:dyDescent="0.3">
      <c r="A74" s="60" t="s">
        <v>164</v>
      </c>
      <c r="B74" s="55" t="s">
        <v>169</v>
      </c>
      <c r="C74" s="56" t="s">
        <v>22</v>
      </c>
      <c r="D74" s="68">
        <v>2100</v>
      </c>
      <c r="E74" s="61">
        <v>14.48</v>
      </c>
      <c r="F74" s="62">
        <f t="shared" si="1"/>
        <v>30408</v>
      </c>
    </row>
    <row r="75" spans="1:6" s="2" customFormat="1" ht="15.6" x14ac:dyDescent="0.3">
      <c r="A75" s="35" t="s">
        <v>45</v>
      </c>
      <c r="B75" s="50" t="s">
        <v>62</v>
      </c>
      <c r="C75" s="37"/>
      <c r="D75" s="49"/>
      <c r="E75" s="51"/>
      <c r="F75" s="38"/>
    </row>
    <row r="76" spans="1:6" s="2" customFormat="1" ht="31.2" x14ac:dyDescent="0.3">
      <c r="A76" s="60" t="s">
        <v>46</v>
      </c>
      <c r="B76" s="63" t="s">
        <v>80</v>
      </c>
      <c r="C76" s="56" t="s">
        <v>26</v>
      </c>
      <c r="D76" s="68">
        <v>10</v>
      </c>
      <c r="E76" s="61">
        <v>386.25</v>
      </c>
      <c r="F76" s="62">
        <f t="shared" si="1"/>
        <v>3862.5</v>
      </c>
    </row>
    <row r="77" spans="1:6" s="2" customFormat="1" ht="31.2" x14ac:dyDescent="0.3">
      <c r="A77" s="60" t="s">
        <v>47</v>
      </c>
      <c r="B77" s="64" t="s">
        <v>79</v>
      </c>
      <c r="C77" s="56" t="s">
        <v>26</v>
      </c>
      <c r="D77" s="68">
        <v>30</v>
      </c>
      <c r="E77" s="61">
        <v>172.8</v>
      </c>
      <c r="F77" s="62">
        <f t="shared" si="1"/>
        <v>5184</v>
      </c>
    </row>
    <row r="78" spans="1:6" s="2" customFormat="1" ht="46.8" x14ac:dyDescent="0.3">
      <c r="A78" s="60" t="s">
        <v>48</v>
      </c>
      <c r="B78" s="64" t="s">
        <v>184</v>
      </c>
      <c r="C78" s="56" t="s">
        <v>18</v>
      </c>
      <c r="D78" s="68">
        <v>70</v>
      </c>
      <c r="E78" s="61">
        <v>58.2</v>
      </c>
      <c r="F78" s="62">
        <f t="shared" si="1"/>
        <v>4074</v>
      </c>
    </row>
    <row r="79" spans="1:6" s="2" customFormat="1" ht="15.6" x14ac:dyDescent="0.3">
      <c r="A79" s="60" t="s">
        <v>97</v>
      </c>
      <c r="B79" s="64" t="s">
        <v>165</v>
      </c>
      <c r="C79" s="56" t="s">
        <v>26</v>
      </c>
      <c r="D79" s="68">
        <v>16</v>
      </c>
      <c r="E79" s="61">
        <v>93.75</v>
      </c>
      <c r="F79" s="62">
        <f t="shared" si="1"/>
        <v>1500</v>
      </c>
    </row>
    <row r="80" spans="1:6" s="2" customFormat="1" ht="46.8" x14ac:dyDescent="0.3">
      <c r="A80" s="60" t="s">
        <v>89</v>
      </c>
      <c r="B80" s="64" t="s">
        <v>185</v>
      </c>
      <c r="C80" s="56" t="s">
        <v>18</v>
      </c>
      <c r="D80" s="68">
        <v>50</v>
      </c>
      <c r="E80" s="61">
        <v>106.2</v>
      </c>
      <c r="F80" s="62">
        <f t="shared" si="1"/>
        <v>5310</v>
      </c>
    </row>
    <row r="81" spans="1:6" s="2" customFormat="1" ht="15.6" x14ac:dyDescent="0.3">
      <c r="A81" s="60" t="s">
        <v>98</v>
      </c>
      <c r="B81" s="64" t="s">
        <v>166</v>
      </c>
      <c r="C81" s="56" t="s">
        <v>26</v>
      </c>
      <c r="D81" s="68">
        <v>10</v>
      </c>
      <c r="E81" s="61">
        <v>153.75</v>
      </c>
      <c r="F81" s="62">
        <f t="shared" si="1"/>
        <v>1537.5</v>
      </c>
    </row>
    <row r="82" spans="1:6" s="2" customFormat="1" ht="34.5" customHeight="1" x14ac:dyDescent="0.3">
      <c r="A82" s="60" t="s">
        <v>99</v>
      </c>
      <c r="B82" s="64" t="s">
        <v>186</v>
      </c>
      <c r="C82" s="56" t="s">
        <v>18</v>
      </c>
      <c r="D82" s="68">
        <v>80</v>
      </c>
      <c r="E82" s="61">
        <v>279.13</v>
      </c>
      <c r="F82" s="62">
        <f t="shared" si="1"/>
        <v>22330.400000000001</v>
      </c>
    </row>
    <row r="83" spans="1:6" s="2" customFormat="1" ht="46.8" x14ac:dyDescent="0.3">
      <c r="A83" s="60" t="s">
        <v>100</v>
      </c>
      <c r="B83" s="64" t="s">
        <v>215</v>
      </c>
      <c r="C83" s="56" t="s">
        <v>26</v>
      </c>
      <c r="D83" s="68">
        <v>14</v>
      </c>
      <c r="E83" s="61">
        <v>247.54</v>
      </c>
      <c r="F83" s="62">
        <f t="shared" si="1"/>
        <v>3465.56</v>
      </c>
    </row>
    <row r="84" spans="1:6" s="2" customFormat="1" ht="36" customHeight="1" x14ac:dyDescent="0.3">
      <c r="A84" s="60" t="s">
        <v>101</v>
      </c>
      <c r="B84" s="64" t="s">
        <v>187</v>
      </c>
      <c r="C84" s="56" t="s">
        <v>18</v>
      </c>
      <c r="D84" s="68">
        <v>70</v>
      </c>
      <c r="E84" s="61">
        <v>364</v>
      </c>
      <c r="F84" s="62">
        <f t="shared" si="1"/>
        <v>25480</v>
      </c>
    </row>
    <row r="85" spans="1:6" s="2" customFormat="1" ht="46.8" x14ac:dyDescent="0.3">
      <c r="A85" s="60" t="s">
        <v>102</v>
      </c>
      <c r="B85" s="64" t="s">
        <v>216</v>
      </c>
      <c r="C85" s="56" t="s">
        <v>26</v>
      </c>
      <c r="D85" s="68">
        <v>14</v>
      </c>
      <c r="E85" s="61">
        <v>258.33</v>
      </c>
      <c r="F85" s="62">
        <f t="shared" si="1"/>
        <v>3616.62</v>
      </c>
    </row>
    <row r="86" spans="1:6" s="2" customFormat="1" ht="36.450000000000003" customHeight="1" x14ac:dyDescent="0.3">
      <c r="A86" s="60" t="s">
        <v>103</v>
      </c>
      <c r="B86" s="63" t="s">
        <v>188</v>
      </c>
      <c r="C86" s="56" t="s">
        <v>18</v>
      </c>
      <c r="D86" s="68">
        <v>50</v>
      </c>
      <c r="E86" s="61">
        <v>417.5</v>
      </c>
      <c r="F86" s="62">
        <f t="shared" si="1"/>
        <v>20875</v>
      </c>
    </row>
    <row r="87" spans="1:6" s="2" customFormat="1" ht="46.8" x14ac:dyDescent="0.3">
      <c r="A87" s="60" t="s">
        <v>104</v>
      </c>
      <c r="B87" s="63" t="s">
        <v>217</v>
      </c>
      <c r="C87" s="56" t="s">
        <v>26</v>
      </c>
      <c r="D87" s="68">
        <v>8</v>
      </c>
      <c r="E87" s="61">
        <v>272.26</v>
      </c>
      <c r="F87" s="62">
        <f t="shared" si="1"/>
        <v>2178.08</v>
      </c>
    </row>
    <row r="88" spans="1:6" s="2" customFormat="1" ht="36" customHeight="1" x14ac:dyDescent="0.3">
      <c r="A88" s="60" t="s">
        <v>105</v>
      </c>
      <c r="B88" s="63" t="s">
        <v>189</v>
      </c>
      <c r="C88" s="56" t="s">
        <v>18</v>
      </c>
      <c r="D88" s="68">
        <v>50</v>
      </c>
      <c r="E88" s="61">
        <v>770.75</v>
      </c>
      <c r="F88" s="62">
        <f t="shared" si="1"/>
        <v>38537.5</v>
      </c>
    </row>
    <row r="89" spans="1:6" s="2" customFormat="1" ht="46.8" x14ac:dyDescent="0.3">
      <c r="A89" s="60" t="s">
        <v>106</v>
      </c>
      <c r="B89" s="63" t="s">
        <v>218</v>
      </c>
      <c r="C89" s="56" t="s">
        <v>26</v>
      </c>
      <c r="D89" s="68">
        <v>8</v>
      </c>
      <c r="E89" s="61">
        <v>928.63</v>
      </c>
      <c r="F89" s="62">
        <f t="shared" si="1"/>
        <v>7429.04</v>
      </c>
    </row>
    <row r="90" spans="1:6" s="2" customFormat="1" ht="31.2" x14ac:dyDescent="0.3">
      <c r="A90" s="60" t="s">
        <v>107</v>
      </c>
      <c r="B90" s="64" t="s">
        <v>151</v>
      </c>
      <c r="C90" s="56" t="s">
        <v>22</v>
      </c>
      <c r="D90" s="68">
        <v>100</v>
      </c>
      <c r="E90" s="61">
        <v>8.2799999999999994</v>
      </c>
      <c r="F90" s="62">
        <f t="shared" si="1"/>
        <v>828</v>
      </c>
    </row>
    <row r="91" spans="1:6" s="2" customFormat="1" ht="46.8" x14ac:dyDescent="0.3">
      <c r="A91" s="60" t="s">
        <v>108</v>
      </c>
      <c r="B91" s="64" t="s">
        <v>170</v>
      </c>
      <c r="C91" s="56" t="s">
        <v>22</v>
      </c>
      <c r="D91" s="68">
        <v>150</v>
      </c>
      <c r="E91" s="61">
        <v>74.84</v>
      </c>
      <c r="F91" s="62">
        <f t="shared" si="1"/>
        <v>11226</v>
      </c>
    </row>
    <row r="92" spans="1:6" s="2" customFormat="1" ht="45.6" customHeight="1" x14ac:dyDescent="0.3">
      <c r="A92" s="60" t="s">
        <v>192</v>
      </c>
      <c r="B92" s="64" t="s">
        <v>145</v>
      </c>
      <c r="C92" s="56" t="s">
        <v>22</v>
      </c>
      <c r="D92" s="68">
        <v>150</v>
      </c>
      <c r="E92" s="61">
        <v>32.99</v>
      </c>
      <c r="F92" s="62">
        <f t="shared" si="1"/>
        <v>4948.5</v>
      </c>
    </row>
    <row r="93" spans="1:6" s="2" customFormat="1" ht="31.2" x14ac:dyDescent="0.3">
      <c r="A93" s="60" t="s">
        <v>193</v>
      </c>
      <c r="B93" s="64" t="s">
        <v>77</v>
      </c>
      <c r="C93" s="56" t="s">
        <v>18</v>
      </c>
      <c r="D93" s="68">
        <v>70</v>
      </c>
      <c r="E93" s="61">
        <v>22.39</v>
      </c>
      <c r="F93" s="62">
        <f t="shared" si="1"/>
        <v>1567.3</v>
      </c>
    </row>
    <row r="94" spans="1:6" s="2" customFormat="1" ht="31.2" x14ac:dyDescent="0.3">
      <c r="A94" s="60" t="s">
        <v>194</v>
      </c>
      <c r="B94" s="64" t="s">
        <v>81</v>
      </c>
      <c r="C94" s="56" t="s">
        <v>18</v>
      </c>
      <c r="D94" s="68">
        <v>70</v>
      </c>
      <c r="E94" s="61">
        <v>22.8</v>
      </c>
      <c r="F94" s="62">
        <f t="shared" si="1"/>
        <v>1596</v>
      </c>
    </row>
    <row r="95" spans="1:6" s="18" customFormat="1" ht="15.6" x14ac:dyDescent="0.3">
      <c r="A95" s="35" t="s">
        <v>49</v>
      </c>
      <c r="B95" s="39" t="s">
        <v>84</v>
      </c>
      <c r="C95" s="40"/>
      <c r="D95" s="49"/>
      <c r="E95" s="52"/>
      <c r="F95" s="38"/>
    </row>
    <row r="96" spans="1:6" s="2" customFormat="1" ht="46.8" x14ac:dyDescent="0.3">
      <c r="A96" s="60" t="s">
        <v>52</v>
      </c>
      <c r="B96" s="63" t="s">
        <v>221</v>
      </c>
      <c r="C96" s="60" t="s">
        <v>22</v>
      </c>
      <c r="D96" s="68">
        <v>686</v>
      </c>
      <c r="E96" s="61">
        <v>43.28</v>
      </c>
      <c r="F96" s="62">
        <f t="shared" ref="F96:F110" si="2">ROUND(D96*E96,2)</f>
        <v>29690.080000000002</v>
      </c>
    </row>
    <row r="97" spans="1:6" s="2" customFormat="1" ht="46.8" x14ac:dyDescent="0.3">
      <c r="A97" s="60" t="s">
        <v>53</v>
      </c>
      <c r="B97" s="63" t="s">
        <v>222</v>
      </c>
      <c r="C97" s="60" t="s">
        <v>22</v>
      </c>
      <c r="D97" s="68">
        <v>385</v>
      </c>
      <c r="E97" s="61">
        <v>46.65</v>
      </c>
      <c r="F97" s="62">
        <f t="shared" si="2"/>
        <v>17960.25</v>
      </c>
    </row>
    <row r="98" spans="1:6" s="2" customFormat="1" ht="46.8" x14ac:dyDescent="0.3">
      <c r="A98" s="60" t="s">
        <v>54</v>
      </c>
      <c r="B98" s="63" t="s">
        <v>223</v>
      </c>
      <c r="C98" s="60" t="s">
        <v>22</v>
      </c>
      <c r="D98" s="68">
        <v>980</v>
      </c>
      <c r="E98" s="61">
        <v>54.88</v>
      </c>
      <c r="F98" s="62">
        <f t="shared" si="2"/>
        <v>53782.400000000001</v>
      </c>
    </row>
    <row r="99" spans="1:6" s="2" customFormat="1" ht="46.8" x14ac:dyDescent="0.3">
      <c r="A99" s="60" t="s">
        <v>55</v>
      </c>
      <c r="B99" s="63" t="s">
        <v>224</v>
      </c>
      <c r="C99" s="60" t="s">
        <v>22</v>
      </c>
      <c r="D99" s="68">
        <v>880</v>
      </c>
      <c r="E99" s="61">
        <v>57.89</v>
      </c>
      <c r="F99" s="62">
        <f t="shared" si="2"/>
        <v>50943.199999999997</v>
      </c>
    </row>
    <row r="100" spans="1:6" s="2" customFormat="1" ht="46.8" x14ac:dyDescent="0.3">
      <c r="A100" s="60" t="s">
        <v>56</v>
      </c>
      <c r="B100" s="63" t="s">
        <v>225</v>
      </c>
      <c r="C100" s="60" t="s">
        <v>22</v>
      </c>
      <c r="D100" s="68">
        <v>392</v>
      </c>
      <c r="E100" s="61">
        <v>55.73</v>
      </c>
      <c r="F100" s="62">
        <f t="shared" si="2"/>
        <v>21846.16</v>
      </c>
    </row>
    <row r="101" spans="1:6" s="2" customFormat="1" ht="46.8" x14ac:dyDescent="0.3">
      <c r="A101" s="60" t="s">
        <v>57</v>
      </c>
      <c r="B101" s="63" t="s">
        <v>226</v>
      </c>
      <c r="C101" s="60" t="s">
        <v>22</v>
      </c>
      <c r="D101" s="68">
        <v>440</v>
      </c>
      <c r="E101" s="61">
        <v>59.09</v>
      </c>
      <c r="F101" s="62">
        <f t="shared" si="2"/>
        <v>25999.599999999999</v>
      </c>
    </row>
    <row r="102" spans="1:6" s="2" customFormat="1" ht="46.8" x14ac:dyDescent="0.3">
      <c r="A102" s="60" t="s">
        <v>61</v>
      </c>
      <c r="B102" s="63" t="s">
        <v>137</v>
      </c>
      <c r="C102" s="60" t="s">
        <v>26</v>
      </c>
      <c r="D102" s="68">
        <v>100</v>
      </c>
      <c r="E102" s="61">
        <v>90.75</v>
      </c>
      <c r="F102" s="62">
        <f t="shared" si="2"/>
        <v>9075</v>
      </c>
    </row>
    <row r="103" spans="1:6" s="2" customFormat="1" ht="31.2" x14ac:dyDescent="0.3">
      <c r="A103" s="60" t="s">
        <v>123</v>
      </c>
      <c r="B103" s="63" t="s">
        <v>152</v>
      </c>
      <c r="C103" s="60" t="s">
        <v>26</v>
      </c>
      <c r="D103" s="68">
        <v>100</v>
      </c>
      <c r="E103" s="61">
        <v>29.7</v>
      </c>
      <c r="F103" s="62">
        <f t="shared" si="2"/>
        <v>2970</v>
      </c>
    </row>
    <row r="104" spans="1:6" s="2" customFormat="1" ht="15.6" x14ac:dyDescent="0.3">
      <c r="A104" s="60" t="s">
        <v>124</v>
      </c>
      <c r="B104" s="63" t="s">
        <v>153</v>
      </c>
      <c r="C104" s="60" t="s">
        <v>22</v>
      </c>
      <c r="D104" s="68">
        <v>30</v>
      </c>
      <c r="E104" s="61">
        <v>132</v>
      </c>
      <c r="F104" s="62">
        <f t="shared" si="2"/>
        <v>3960</v>
      </c>
    </row>
    <row r="105" spans="1:6" s="2" customFormat="1" ht="15.6" x14ac:dyDescent="0.3">
      <c r="A105" s="60" t="s">
        <v>125</v>
      </c>
      <c r="B105" s="63" t="s">
        <v>154</v>
      </c>
      <c r="C105" s="60" t="s">
        <v>22</v>
      </c>
      <c r="D105" s="68">
        <v>60</v>
      </c>
      <c r="E105" s="61">
        <v>156</v>
      </c>
      <c r="F105" s="62">
        <f t="shared" si="2"/>
        <v>9360</v>
      </c>
    </row>
    <row r="106" spans="1:6" s="2" customFormat="1" ht="15.6" x14ac:dyDescent="0.3">
      <c r="A106" s="60" t="s">
        <v>126</v>
      </c>
      <c r="B106" s="63" t="s">
        <v>155</v>
      </c>
      <c r="C106" s="60" t="s">
        <v>22</v>
      </c>
      <c r="D106" s="68">
        <v>20</v>
      </c>
      <c r="E106" s="61">
        <v>180</v>
      </c>
      <c r="F106" s="62">
        <f t="shared" si="2"/>
        <v>3600</v>
      </c>
    </row>
    <row r="107" spans="1:6" s="2" customFormat="1" ht="31.2" x14ac:dyDescent="0.3">
      <c r="A107" s="60" t="s">
        <v>127</v>
      </c>
      <c r="B107" s="63" t="s">
        <v>183</v>
      </c>
      <c r="C107" s="60" t="s">
        <v>22</v>
      </c>
      <c r="D107" s="68">
        <v>450</v>
      </c>
      <c r="E107" s="61">
        <v>17.399999999999999</v>
      </c>
      <c r="F107" s="62">
        <f t="shared" si="2"/>
        <v>7830</v>
      </c>
    </row>
    <row r="108" spans="1:6" s="2" customFormat="1" ht="15.6" x14ac:dyDescent="0.3">
      <c r="A108" s="60" t="s">
        <v>128</v>
      </c>
      <c r="B108" s="63" t="s">
        <v>130</v>
      </c>
      <c r="C108" s="60" t="s">
        <v>26</v>
      </c>
      <c r="D108" s="68">
        <v>20</v>
      </c>
      <c r="E108" s="61">
        <v>27.75</v>
      </c>
      <c r="F108" s="62">
        <f t="shared" si="2"/>
        <v>555</v>
      </c>
    </row>
    <row r="109" spans="1:6" s="2" customFormat="1" ht="15.6" x14ac:dyDescent="0.3">
      <c r="A109" s="60" t="s">
        <v>129</v>
      </c>
      <c r="B109" s="63" t="s">
        <v>131</v>
      </c>
      <c r="C109" s="60" t="s">
        <v>26</v>
      </c>
      <c r="D109" s="68">
        <v>30</v>
      </c>
      <c r="E109" s="61">
        <v>37.75</v>
      </c>
      <c r="F109" s="62">
        <f t="shared" si="2"/>
        <v>1132.5</v>
      </c>
    </row>
    <row r="110" spans="1:6" s="2" customFormat="1" ht="15.6" x14ac:dyDescent="0.3">
      <c r="A110" s="60" t="s">
        <v>174</v>
      </c>
      <c r="B110" s="63" t="s">
        <v>132</v>
      </c>
      <c r="C110" s="60" t="s">
        <v>18</v>
      </c>
      <c r="D110" s="68">
        <v>40</v>
      </c>
      <c r="E110" s="61">
        <v>87.5</v>
      </c>
      <c r="F110" s="62">
        <f t="shared" si="2"/>
        <v>3500</v>
      </c>
    </row>
    <row r="111" spans="1:6" s="2" customFormat="1" ht="15.6" x14ac:dyDescent="0.3">
      <c r="A111" s="35" t="s">
        <v>50</v>
      </c>
      <c r="B111" s="36" t="s">
        <v>60</v>
      </c>
      <c r="C111" s="37"/>
      <c r="D111" s="37"/>
      <c r="E111" s="51"/>
      <c r="F111" s="38"/>
    </row>
    <row r="112" spans="1:6" s="2" customFormat="1" ht="78.599999999999994" thickBot="1" x14ac:dyDescent="0.35">
      <c r="A112" s="60" t="s">
        <v>51</v>
      </c>
      <c r="B112" s="57" t="s">
        <v>135</v>
      </c>
      <c r="C112" s="65" t="s">
        <v>118</v>
      </c>
      <c r="D112" s="62">
        <f>ROUND(SUM(F9:F110),2)</f>
        <v>1966421.29</v>
      </c>
      <c r="E112" s="61">
        <v>2</v>
      </c>
      <c r="F112" s="62">
        <f>ROUND(E112*D112/100,2)</f>
        <v>39328.43</v>
      </c>
    </row>
    <row r="113" spans="1:6" s="2" customFormat="1" ht="16.2" thickBot="1" x14ac:dyDescent="0.35">
      <c r="A113" s="60" t="s">
        <v>229</v>
      </c>
      <c r="B113" s="69" t="s">
        <v>230</v>
      </c>
      <c r="C113" s="65" t="s">
        <v>191</v>
      </c>
      <c r="D113" s="62">
        <v>40</v>
      </c>
      <c r="E113" s="61">
        <v>237.5</v>
      </c>
      <c r="F113" s="62">
        <f t="shared" ref="F113" si="3">ROUND(D113*E113,2)</f>
        <v>9500</v>
      </c>
    </row>
    <row r="114" spans="1:6" ht="15.6" x14ac:dyDescent="0.3">
      <c r="A114" s="27"/>
      <c r="B114" s="28"/>
      <c r="C114" s="26"/>
      <c r="D114" s="26"/>
      <c r="E114" s="24" t="s">
        <v>115</v>
      </c>
      <c r="F114" s="29">
        <f>SUM(F9:F113)</f>
        <v>2015249.72</v>
      </c>
    </row>
    <row r="115" spans="1:6" ht="15.6" x14ac:dyDescent="0.3">
      <c r="A115" s="27"/>
      <c r="B115" s="28"/>
      <c r="C115" s="26"/>
      <c r="D115" s="26"/>
      <c r="E115" s="24" t="s">
        <v>116</v>
      </c>
      <c r="F115" s="29">
        <f>F116-F114</f>
        <v>423202.44000000018</v>
      </c>
    </row>
    <row r="116" spans="1:6" ht="15.6" x14ac:dyDescent="0.3">
      <c r="A116" s="27"/>
      <c r="B116" s="28"/>
      <c r="C116" s="26"/>
      <c r="D116" s="26"/>
      <c r="E116" s="24" t="s">
        <v>117</v>
      </c>
      <c r="F116" s="29">
        <f>ROUND(F114*1.21,2)</f>
        <v>2438452.16</v>
      </c>
    </row>
    <row r="117" spans="1:6" ht="15.6" x14ac:dyDescent="0.3">
      <c r="A117" s="41"/>
      <c r="B117" s="16"/>
      <c r="C117" s="14"/>
      <c r="D117" s="42"/>
      <c r="E117" s="14"/>
      <c r="F117" s="14"/>
    </row>
    <row r="118" spans="1:6" ht="15.6" x14ac:dyDescent="0.3">
      <c r="A118" s="41"/>
      <c r="B118" s="16"/>
      <c r="C118" s="14"/>
      <c r="D118" s="42"/>
      <c r="E118" s="14"/>
      <c r="F118" s="14"/>
    </row>
    <row r="119" spans="1:6" ht="33" customHeight="1" x14ac:dyDescent="0.3">
      <c r="A119" s="48"/>
      <c r="B119" s="43"/>
      <c r="C119" s="44"/>
      <c r="D119" s="45"/>
      <c r="E119" s="46"/>
      <c r="F119" s="46"/>
    </row>
    <row r="120" spans="1:6" s="15" customFormat="1" ht="15.6" x14ac:dyDescent="0.3">
      <c r="A120" s="74" t="s">
        <v>119</v>
      </c>
      <c r="B120" s="75"/>
      <c r="C120" s="72" t="s">
        <v>120</v>
      </c>
      <c r="D120" s="73"/>
      <c r="E120" s="71" t="s">
        <v>121</v>
      </c>
      <c r="F120" s="71"/>
    </row>
    <row r="121" spans="1:6" x14ac:dyDescent="0.3">
      <c r="A121" s="47"/>
      <c r="B121" s="47"/>
      <c r="C121" s="47"/>
      <c r="D121" s="47"/>
      <c r="E121" s="47"/>
      <c r="F121" s="5"/>
    </row>
  </sheetData>
  <sheetProtection algorithmName="SHA-512" hashValue="uGgXxSKuL/qgET73edzNOGm7954bw5TWyNcbbBoyW3DFO55Z0+py3dpxINpP4Ea8N1LehflPvZezxzEP8kucWA==" saltValue="BFBR85QSTpf+xsofcxFKCQ==" spinCount="100000" sheet="1" objects="1" scenarios="1"/>
  <mergeCells count="6">
    <mergeCell ref="A3:F3"/>
    <mergeCell ref="A4:F4"/>
    <mergeCell ref="A5:F5"/>
    <mergeCell ref="A120:B120"/>
    <mergeCell ref="C120:D120"/>
    <mergeCell ref="E120:F120"/>
  </mergeCells>
  <conditionalFormatting sqref="D1:D2">
    <cfRule type="colorScale" priority="1">
      <colorScale>
        <cfvo type="num" val="0"/>
        <cfvo type="num" val="100"/>
        <color rgb="FFFCFCFF"/>
        <color rgb="FFF8696B"/>
      </colorScale>
    </cfRule>
  </conditionalFormatting>
  <conditionalFormatting sqref="D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C01E22CDC100742A3DB0D0AE0795734" ma:contentTypeVersion="12" ma:contentTypeDescription="Kurkite naują dokumentą." ma:contentTypeScope="" ma:versionID="78bc7dff11f17a8e07d50052b48a3fdf">
  <xsd:schema xmlns:xsd="http://www.w3.org/2001/XMLSchema" xmlns:xs="http://www.w3.org/2001/XMLSchema" xmlns:p="http://schemas.microsoft.com/office/2006/metadata/properties" xmlns:ns2="9249c3ae-cb38-40ec-b890-aafdf3df4097" xmlns:ns3="5dbf4478-9bb5-4f1f-b596-fd18c27cbaed" targetNamespace="http://schemas.microsoft.com/office/2006/metadata/properties" ma:root="true" ma:fieldsID="171389fd8a574b59233624deac333385" ns2:_="" ns3:_="">
    <xsd:import namespace="9249c3ae-cb38-40ec-b890-aafdf3df4097"/>
    <xsd:import namespace="5dbf4478-9bb5-4f1f-b596-fd18c27cba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9c3ae-cb38-40ec-b890-aafdf3df40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bf4478-9bb5-4f1f-b596-fd18c27cbae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498EF5-5DA5-4B44-BABD-BA12E79DD1A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D8765C-3591-4639-A108-1A05B126C9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1905AB-5E31-4D57-B887-323ACE9C6E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49c3ae-cb38-40ec-b890-aafdf3df4097"/>
    <ds:schemaRef ds:uri="5dbf4478-9bb5-4f1f-b596-fd18c27cb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10 dalis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 Irkinas</dc:creator>
  <cp:lastModifiedBy>Viktoras Kuznecovas</cp:lastModifiedBy>
  <dcterms:created xsi:type="dcterms:W3CDTF">2020-01-09T09:14:18Z</dcterms:created>
  <dcterms:modified xsi:type="dcterms:W3CDTF">2022-03-10T06:44:02Z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0x0101009C01E22CDC100742A3DB0D0AE0795734</vt:lpwstr>
  </property>
</Properties>
</file>