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user\Documents\2016 metams\Higienos prekes\Sutarciu viesinimas\Azas\"/>
    </mc:Choice>
  </mc:AlternateContent>
  <bookViews>
    <workbookView xWindow="0" yWindow="0" windowWidth="24000" windowHeight="9450"/>
  </bookViews>
  <sheets>
    <sheet name="Lapas1" sheetId="1" r:id="rId1"/>
    <sheet name="Lapas2" sheetId="2" r:id="rId2"/>
    <sheet name="Lapas3" sheetId="3" r:id="rId3"/>
  </sheets>
  <definedNames>
    <definedName name="_GoBack" localSheetId="0">Lapas1!#REF!</definedName>
  </definedNames>
  <calcPr calcId="162913"/>
</workbook>
</file>

<file path=xl/calcChain.xml><?xml version="1.0" encoding="utf-8"?>
<calcChain xmlns="http://schemas.openxmlformats.org/spreadsheetml/2006/main">
  <c r="H35" i="1" l="1"/>
  <c r="F35" i="1"/>
  <c r="H34" i="1"/>
  <c r="F34" i="1"/>
  <c r="H33" i="1"/>
  <c r="F33" i="1"/>
  <c r="H32" i="1"/>
  <c r="F32" i="1"/>
  <c r="F31" i="1"/>
  <c r="H30" i="1"/>
  <c r="F30" i="1"/>
  <c r="H29" i="1"/>
  <c r="F29" i="1"/>
  <c r="H28" i="1"/>
  <c r="F28" i="1"/>
  <c r="H23" i="1"/>
  <c r="F23" i="1"/>
  <c r="H22" i="1"/>
  <c r="F22" i="1"/>
  <c r="H21" i="1"/>
  <c r="F21" i="1"/>
  <c r="H20" i="1"/>
  <c r="F20" i="1"/>
  <c r="H19" i="1"/>
  <c r="F19" i="1"/>
  <c r="H18" i="1"/>
  <c r="F18" i="1"/>
  <c r="H17" i="1"/>
  <c r="F17" i="1"/>
  <c r="H15" i="1"/>
  <c r="F15" i="1"/>
  <c r="H16" i="1"/>
  <c r="F16" i="1"/>
  <c r="H10" i="1"/>
  <c r="F10" i="1"/>
  <c r="H9" i="1"/>
  <c r="F9" i="1"/>
</calcChain>
</file>

<file path=xl/sharedStrings.xml><?xml version="1.0" encoding="utf-8"?>
<sst xmlns="http://schemas.openxmlformats.org/spreadsheetml/2006/main" count="160" uniqueCount="127">
  <si>
    <r>
      <t xml:space="preserve">Supaprastinto atviro konkurso sąlygų 4 priedas
</t>
    </r>
    <r>
      <rPr>
        <b/>
        <sz val="11"/>
        <color indexed="8"/>
        <rFont val="Times New Roman"/>
        <family val="1"/>
        <charset val="186"/>
      </rPr>
      <t>ASMENS HIGIENOS IR VALYMO PRIEMONIŲ TECHNINĖ  SPECIFIKACIJA
VŠĮ VILNIAUS MIESTO KLINIKINEI LIGONINEI</t>
    </r>
  </si>
  <si>
    <t>Eil. Nr.</t>
  </si>
  <si>
    <t>Pavadinimas</t>
  </si>
  <si>
    <t>Reikalavimai</t>
  </si>
  <si>
    <t>Vnt.</t>
  </si>
  <si>
    <t>Mato vienetas</t>
  </si>
  <si>
    <t>Orientacinis poreikis metams</t>
  </si>
  <si>
    <t>Vieneto kaina  su PVM</t>
  </si>
  <si>
    <t>Orientacinė metinio poreikio suma su PVM</t>
  </si>
  <si>
    <t>Pakuotė</t>
  </si>
  <si>
    <t>Pakuotės kaina  su PVM</t>
  </si>
  <si>
    <t>Siūlomos charakteristikos</t>
  </si>
  <si>
    <t>Kataloginis prekės Nr.</t>
  </si>
  <si>
    <t>1 l</t>
  </si>
  <si>
    <t>m</t>
  </si>
  <si>
    <t>Patiesalas apžiūros kušetei</t>
  </si>
  <si>
    <t>Neaustinės medžiagos, 1 sluoksnio, plotis – ne mažiau 50 cm, rulone ne mažiau 100 m; tinkantis patiesti ant apžiūros kušetės.</t>
  </si>
  <si>
    <t>Perforuotas popierius procedūroms</t>
  </si>
  <si>
    <t>Sauskelnės suaugusiems L dydžio</t>
  </si>
  <si>
    <t xml:space="preserve">Sugėrimo laipsnis – ne mažiau 2,5 l, pastoviai palaikomas sausas paviršius, gerai priglunda, kraštų atlankalai saugo nuo nutekėjimo, lipdukas yra daugkartinio naudojimo, nealergizuojančios. Su drėgmės indikatoriumi. </t>
  </si>
  <si>
    <t xml:space="preserve">Sugėrimo laipsnis – ne mažiau 2 l, pastoviai palaikomas sausas paviršius, gerai priglunda, kraštų atlankalai saugo nuo nutekėjimo, lipdukas yra daugkartinio naudojimo, nealergizuojančios. Su drėgmės indikatoriumi. </t>
  </si>
  <si>
    <t xml:space="preserve">Drėgnos servetėlės, skirtos odos valymui bei drėkinimui (turi tikti ir vaikų odos priežiūrai). Pasižymi priešuždegiminiu, drėkinamuoju  poveikiu. Servetėlės dydis: 20 x 32 cm (+/- 2 cm)  Pakuotėje ne mažiau 8 ir ne daugiau 15 servetėlių. Užklijuojama pakuotė, neleidžianti išgaruoti servetėlių impregnantui. Pakuotė lengvai atpėšiama ir uždaroma, pritaikyta servetėlių traukimui po vieną iš pakuotės. </t>
  </si>
  <si>
    <t>Prezervatyvai</t>
  </si>
  <si>
    <t>Kremas pragulų priežiūrai</t>
  </si>
  <si>
    <t xml:space="preserve">Sudėtyje turi būti cinko. </t>
  </si>
  <si>
    <t>Ausų krapštukai</t>
  </si>
  <si>
    <t>Pakuo-tėje 100 vnt.</t>
  </si>
  <si>
    <t>Vienkartinis šepetėlis – kempinėlė chirurginiam rankų paruošimui</t>
  </si>
  <si>
    <t>Skirtas rankų valymui su skystu muilu, neimpregnuotas cheminėmis medžiagomis, turi būti lankstūs šereliai, nebraižyti rankų. Sterilus.</t>
  </si>
  <si>
    <t xml:space="preserve">Vienkartinės polietileninės pirštinės maistui </t>
  </si>
  <si>
    <t>Tinka naudoti sąlytyje su maistu (paženklintos specialiu ženklu).</t>
  </si>
  <si>
    <t>Kremas sausam ligonių valymui</t>
  </si>
  <si>
    <t>Tinka ligonio odai valyti, nereikia nuplauti. Turi būti su dozatoriumi.</t>
  </si>
  <si>
    <t>Sausam ligonių valymui, pirštinės vidus padengtas polietilenu.</t>
  </si>
  <si>
    <t>Juodos arba baltos spalvos, ilgis – 220 cm, plotis 80 cm, per vidurį įsiūtas užtrauktukas, plėvelės storis 150 mikronų. Galai užlenkti po 20 cm ir į tarpą įdėta papildomai 300 mikronų plėvelės juosta dėl stiprumo, kampuose iškirstos rankenos paėmimui.</t>
  </si>
  <si>
    <t>Polietileniniai maišai  lavonams</t>
  </si>
  <si>
    <r>
      <t>Ypač stiprūs</t>
    </r>
    <r>
      <rPr>
        <sz val="10"/>
        <color theme="1"/>
        <rFont val="Times New Roman"/>
        <family val="1"/>
        <charset val="186"/>
      </rPr>
      <t xml:space="preserve">, plėvelės storis ne mažiau 0,03 mm;  išlaikantys iki 10 kg svorio, nepermatomi,  nepraleidžiantys skysčio; tinkantys medicininėms atliekoms – </t>
    </r>
    <r>
      <rPr>
        <b/>
        <sz val="10"/>
        <color theme="1"/>
        <rFont val="Times New Roman"/>
        <family val="1"/>
        <charset val="186"/>
      </rPr>
      <t xml:space="preserve">geltonos spalvos. </t>
    </r>
    <r>
      <rPr>
        <b/>
        <u/>
        <sz val="10"/>
        <color theme="1"/>
        <rFont val="Times New Roman"/>
        <family val="1"/>
        <charset val="186"/>
      </rPr>
      <t>Pakuotėje 20 vnt</t>
    </r>
    <r>
      <rPr>
        <sz val="10"/>
        <color theme="1"/>
        <rFont val="Times New Roman"/>
        <family val="1"/>
        <charset val="186"/>
      </rPr>
      <t>.</t>
    </r>
  </si>
  <si>
    <t>Pakuotėje 10 vnt.</t>
  </si>
  <si>
    <r>
      <t>Ypač stiprūs,</t>
    </r>
    <r>
      <rPr>
        <sz val="10"/>
        <color theme="1"/>
        <rFont val="Times New Roman"/>
        <family val="1"/>
        <charset val="186"/>
      </rPr>
      <t xml:space="preserve"> plėvelės storis ne mažiau 0,035 mm, nepermatomi, tinkantys med.atliekoms – </t>
    </r>
    <r>
      <rPr>
        <b/>
        <sz val="10"/>
        <color theme="1"/>
        <rFont val="Times New Roman"/>
        <family val="1"/>
        <charset val="186"/>
      </rPr>
      <t>geltonos spalvos</t>
    </r>
    <r>
      <rPr>
        <sz val="10"/>
        <color theme="1"/>
        <rFont val="Times New Roman"/>
        <family val="1"/>
        <charset val="186"/>
      </rPr>
      <t xml:space="preserve">. Išlaiko iki 15 kg svorio; </t>
    </r>
    <r>
      <rPr>
        <b/>
        <u/>
        <sz val="10"/>
        <color theme="1"/>
        <rFont val="Times New Roman"/>
        <family val="1"/>
        <charset val="186"/>
      </rPr>
      <t>Pakuotėje 10 vnt</t>
    </r>
  </si>
  <si>
    <t>Polietileniniai  maišai 30 l</t>
  </si>
  <si>
    <t>Polietileniniai maišai 60 l</t>
  </si>
  <si>
    <t>Pakuotėje 100 vnt.</t>
  </si>
  <si>
    <t xml:space="preserve">Identifikacinė apyrankė pacientui  </t>
  </si>
  <si>
    <t>Lengvai užsegama, su vieta užrašui. Spalva: žydra ir rožinė.</t>
  </si>
  <si>
    <t>Identifikacinė apyrankė lavonui</t>
  </si>
  <si>
    <t>Lengvai užsegama, su vieta užrašui. Spalva: balta</t>
  </si>
  <si>
    <r>
      <t xml:space="preserve">Ilgis  ne mažiau 160 cm. Nepralaidi skysčiams. </t>
    </r>
    <r>
      <rPr>
        <b/>
        <u/>
        <sz val="10"/>
        <color theme="1"/>
        <rFont val="Times New Roman"/>
        <family val="1"/>
        <charset val="186"/>
      </rPr>
      <t>Pakuotėje 100 vnt.</t>
    </r>
  </si>
  <si>
    <t>Vienkartinė prijuostė su rankovėmis</t>
  </si>
  <si>
    <r>
      <t>Nepralaidi skysčiams, pagaminta iš PE .</t>
    </r>
    <r>
      <rPr>
        <sz val="10"/>
        <color theme="1"/>
        <rFont val="Calibri"/>
        <family val="2"/>
        <charset val="186"/>
      </rPr>
      <t xml:space="preserve"> </t>
    </r>
    <r>
      <rPr>
        <sz val="10"/>
        <color theme="1"/>
        <rFont val="Times New Roman"/>
        <family val="1"/>
        <charset val="186"/>
      </rPr>
      <t>Prijuostė ilgomis rankovėmis, užmaunamomis ant piršto,  su raišteliais, anga galvai. Dydis: 95x140cm (</t>
    </r>
    <r>
      <rPr>
        <u/>
        <sz val="10"/>
        <color theme="1"/>
        <rFont val="Times New Roman"/>
        <family val="1"/>
        <charset val="186"/>
      </rPr>
      <t>+</t>
    </r>
    <r>
      <rPr>
        <sz val="10"/>
        <color theme="1"/>
        <rFont val="Times New Roman"/>
        <family val="1"/>
        <charset val="186"/>
      </rPr>
      <t xml:space="preserve"> 2 cm)</t>
    </r>
  </si>
  <si>
    <t>Antrankoviai</t>
  </si>
  <si>
    <r>
      <t xml:space="preserve">Ilgis 40-45 cm, pagaminti iš medicininio polietileno, iš abiejų galų su gumytėmis. </t>
    </r>
    <r>
      <rPr>
        <b/>
        <u/>
        <sz val="10"/>
        <color theme="1"/>
        <rFont val="Times New Roman"/>
        <family val="1"/>
        <charset val="186"/>
      </rPr>
      <t>Pakuotėje 10 vnt.</t>
    </r>
  </si>
  <si>
    <t>Tablečių perskyrėjas</t>
  </si>
  <si>
    <t xml:space="preserve">ASMENS HIGIENOS IR VALYMO PRIEMONIŲ TECHNINĖ  SPECIFIKACIJA
VšĮ VILNIAUS MIESTO KLINIKINĖS LIGONINĖS ANATKALNIO FILIALAUI, Antakalnio g.124, Vilnius
</t>
  </si>
  <si>
    <t>Orienta-cinis poreikis metams</t>
  </si>
  <si>
    <t>Viene-to kaina Lt/Eur su PVM</t>
  </si>
  <si>
    <t>Orientacinė metinio poreikio suma Lt/Eur  su PVM</t>
  </si>
  <si>
    <t>Pakuo-tės kaina Lt/Eur su PVM</t>
  </si>
  <si>
    <t>Siūlomos charakterist-ikos</t>
  </si>
  <si>
    <t>62.</t>
  </si>
  <si>
    <t>63.</t>
  </si>
  <si>
    <t xml:space="preserve">Rulono plotis 50 cm, perforacija – kas 50 cm (galima paklaida 5 cm);   Popierius 1 sluoksnio, gaminamas iš celiuliozės, gerai sugeriantis skysčius, gramatūra 22g/m2. </t>
  </si>
  <si>
    <r>
      <rPr>
        <b/>
        <sz val="11"/>
        <color theme="1"/>
        <rFont val="Times New Roman"/>
        <family val="1"/>
        <charset val="186"/>
      </rPr>
      <t>64. Sauskelnės suaugusiem</t>
    </r>
    <r>
      <rPr>
        <sz val="11"/>
        <color theme="1"/>
        <rFont val="Times New Roman"/>
        <family val="1"/>
        <charset val="186"/>
      </rPr>
      <t>s (Būtina pateikti pasiūlymą visoms pirkimo dalies pozicijoms)</t>
    </r>
  </si>
  <si>
    <t>Sauskelnės suaugusiems XL dydžio</t>
  </si>
  <si>
    <t>64.1.</t>
  </si>
  <si>
    <t>64.2.</t>
  </si>
  <si>
    <t>64 pirkimo dalis iš viso:</t>
  </si>
  <si>
    <t>65.</t>
  </si>
  <si>
    <t>Drėgnos pirštinės kūno prausimui</t>
  </si>
  <si>
    <t>Pirštinės skirtos paciento prausimui be muilo ir vandens. Pirštines galima šildyti mikrobangų  krosnelėje. Pagamintos iš viskozės ir poliesterio. Gausiai sudrėkintos, impregnuotos odos valymo ir priežiūros priemonėmis. Sudėtyje turi turėti alijošiaus ekstrakto. Panaudojus odos nereikia perplauti vandeniu. Veikia antibakteriškai.</t>
  </si>
  <si>
    <t>66.</t>
  </si>
  <si>
    <t>Drėgnos servetėlės paciento higienai</t>
  </si>
  <si>
    <t>67.</t>
  </si>
  <si>
    <t>Flakonas</t>
  </si>
  <si>
    <t>68.</t>
  </si>
  <si>
    <t>71.</t>
  </si>
  <si>
    <t>73.</t>
  </si>
  <si>
    <t>76.</t>
  </si>
  <si>
    <t>77.</t>
  </si>
  <si>
    <t>Valymo pirštinės</t>
  </si>
  <si>
    <t>78.</t>
  </si>
  <si>
    <r>
      <t xml:space="preserve">  79. Polietileniniai maišai medicininėms atliekoms: </t>
    </r>
    <r>
      <rPr>
        <sz val="11"/>
        <color theme="1"/>
        <rFont val="Times New Roman"/>
        <family val="1"/>
        <charset val="186"/>
      </rPr>
      <t>(Būtina pateikti pasiūlymą visoms pirkimo dalies pozicijoms)</t>
    </r>
  </si>
  <si>
    <t>79.1.</t>
  </si>
  <si>
    <t>79.2.</t>
  </si>
  <si>
    <t>79 pirkimo dalis iš viso:</t>
  </si>
  <si>
    <t>81.</t>
  </si>
  <si>
    <t>82.</t>
  </si>
  <si>
    <t xml:space="preserve">Vienkartinė apsauginė prijuostė </t>
  </si>
  <si>
    <t>83.</t>
  </si>
  <si>
    <t>84.</t>
  </si>
  <si>
    <t>85.</t>
  </si>
  <si>
    <t>86.</t>
  </si>
  <si>
    <t>89.</t>
  </si>
  <si>
    <t>Skirtas saugiai perpjauti tabletę pusiau. Pagamintas iš kieto plastiko,  su metaliniais ašmenimis</t>
  </si>
  <si>
    <t>90.</t>
  </si>
  <si>
    <t>Plastikinis padėklas vaistams, tvarsliavai, injekcijoms</t>
  </si>
  <si>
    <t>2-jų skyrelių, su spec. įdėklu pavojingų atliekų konteineriams(0,5-1L). Plaunamas ir dezinfekuojamas 93 laipsn. C</t>
  </si>
  <si>
    <t>Neaustinės medžiagos, 1 sluoksnio, plotis – 58 cm, rulone150 m;</t>
  </si>
  <si>
    <t>150 m</t>
  </si>
  <si>
    <t>2x200m</t>
  </si>
  <si>
    <t xml:space="preserve">Rulono plotis 50 cm, perforacija – kas 50 cm ;Popierius 1 sluoksnio, gaminamas iš celiuliozės, gerai sugeriantis skysčius, gramatūra 22 g/m2. Popierius 1 sluoksnio, gaminamas iš celiuliozės, gerai sugeriantis skysčius, gramatūra  ne mažiau 22 g/m2.  </t>
  </si>
  <si>
    <t xml:space="preserve">Sugėrimo laipsnis – 2,5 l, pastoviai palaikomas sausas paviršius, gerai priglunda, kraštų atlankalai saugo nuo nutekėjimo, lipdukas yra daugkartinio naudojimo, nealergizuojančios. Su drėgmės indikatoriumi. </t>
  </si>
  <si>
    <t xml:space="preserve">Drėgnos servetėlės, skirtos odos valymui bei drėkinimui  Pasižymi priešuždegiminiu, drėkinamuoju  poveikiu. Servetėlės dydis: 20 x 32 cm (+/- 2 cm)  Pakuotėje ne mažiau 8 ir ne daugiau 15 servetėlių. Užklijuojama pakuotė, neleidžianti išgaruoti servetėlių impregnantui. Pakuotė lengvai atpėšiama ir uždaroma, pritaikyta servetėlių traukimui po vieną iš pakuotės. </t>
  </si>
  <si>
    <t xml:space="preserve">SE-231-W010-001 </t>
  </si>
  <si>
    <t>Pakuotė-10vnt</t>
  </si>
  <si>
    <t xml:space="preserve">14/SE-094-LA30-BF1  </t>
  </si>
  <si>
    <t>SE-231-T200-311</t>
  </si>
  <si>
    <t>Flakone 200 ml</t>
  </si>
  <si>
    <t xml:space="preserve">Sudėtyje yrai cinko. </t>
  </si>
  <si>
    <t>Skirtas rankų valymui su skystu muilu, neimpregnuotas cheminėmis medžiagomis,i lankstūs šereliai, nebraižorankų. Sterilus.</t>
  </si>
  <si>
    <t>100 vnt.</t>
  </si>
  <si>
    <t xml:space="preserve">50 vnt </t>
  </si>
  <si>
    <t>SE-981-MYJK-001</t>
  </si>
  <si>
    <t>Tinka ligonio odai valyti, nereikia nuplauti.Su dozatoriumi.</t>
  </si>
  <si>
    <t xml:space="preserve"> baltos spalvos, ilgis – 220 cm, plotis 80 cm, per vidurį įsiūtas užtrauktukas, plėvelės storis 150 mikronų. Galai užlenkti po 20 cm ir į tarpą įdėta papildomai 300 mikronų plėvelės juosta dėl stiprumo, kampuose iškirstos rankenos paėmimui.</t>
  </si>
  <si>
    <r>
      <t>Ypač stiprūs</t>
    </r>
    <r>
      <rPr>
        <sz val="10"/>
        <color theme="1"/>
        <rFont val="Times New Roman"/>
        <family val="1"/>
        <charset val="186"/>
      </rPr>
      <t xml:space="preserve">, plėvelės storis ne  0,03 mm;  išlaikantys iki 10 kg svorio, nepermatomi,  nepraleidžiantys skysčio; tinkantys medicininėms atliekoms – </t>
    </r>
    <r>
      <rPr>
        <b/>
        <sz val="10"/>
        <color theme="1"/>
        <rFont val="Times New Roman"/>
        <family val="1"/>
        <charset val="186"/>
      </rPr>
      <t xml:space="preserve">geltonos spalvos, su spec ženklinimu. </t>
    </r>
    <r>
      <rPr>
        <b/>
        <u/>
        <sz val="10"/>
        <color theme="1"/>
        <rFont val="Times New Roman"/>
        <family val="1"/>
        <charset val="186"/>
      </rPr>
      <t>Pakuotėje 20 vnt</t>
    </r>
    <r>
      <rPr>
        <sz val="10"/>
        <color theme="1"/>
        <rFont val="Times New Roman"/>
        <family val="1"/>
        <charset val="186"/>
      </rPr>
      <t>.</t>
    </r>
  </si>
  <si>
    <r>
      <t>Ypač stiprūs,</t>
    </r>
    <r>
      <rPr>
        <sz val="10"/>
        <color theme="1"/>
        <rFont val="Times New Roman"/>
        <family val="1"/>
        <charset val="186"/>
      </rPr>
      <t xml:space="preserve"> plėvelės storis ne mažiau 0,035 mm, nepermatomi, tinkantys med.atliekoms – </t>
    </r>
    <r>
      <rPr>
        <b/>
        <sz val="10"/>
        <color theme="1"/>
        <rFont val="Times New Roman"/>
        <family val="1"/>
        <charset val="186"/>
      </rPr>
      <t xml:space="preserve">geltonos spalvos, su spec ženklinimu. </t>
    </r>
    <r>
      <rPr>
        <sz val="10"/>
        <color theme="1"/>
        <rFont val="Times New Roman"/>
        <family val="1"/>
        <charset val="186"/>
      </rPr>
      <t xml:space="preserve">. Išlaiko iki 15 kg svorio; </t>
    </r>
    <r>
      <rPr>
        <b/>
        <u/>
        <sz val="10"/>
        <color theme="1"/>
        <rFont val="Times New Roman"/>
        <family val="1"/>
        <charset val="186"/>
      </rPr>
      <t>Pakuotėje 10 vnt</t>
    </r>
  </si>
  <si>
    <r>
      <t xml:space="preserve">Ilgis  160 cm. Nepralaidi skysčiams. </t>
    </r>
    <r>
      <rPr>
        <b/>
        <u/>
        <sz val="10"/>
        <color theme="1"/>
        <rFont val="Times New Roman"/>
        <family val="1"/>
        <charset val="186"/>
      </rPr>
      <t>Pakuotėje 100 vnt.</t>
    </r>
  </si>
  <si>
    <r>
      <t>Nepralaidus skysčiams, Chalatas pagamintas iš PE .</t>
    </r>
    <r>
      <rPr>
        <sz val="10"/>
        <color theme="1"/>
        <rFont val="Calibri"/>
        <family val="2"/>
        <charset val="186"/>
      </rPr>
      <t xml:space="preserve"> </t>
    </r>
    <r>
      <rPr>
        <sz val="10"/>
        <color theme="1"/>
        <rFont val="Times New Roman"/>
        <family val="1"/>
        <charset val="186"/>
      </rPr>
      <t>PIlgomis rankovėmis, užmaunamomis  Dydis: 95x140cm (</t>
    </r>
    <r>
      <rPr>
        <u/>
        <sz val="10"/>
        <color theme="1"/>
        <rFont val="Times New Roman"/>
        <family val="1"/>
        <charset val="186"/>
      </rPr>
      <t>+</t>
    </r>
    <r>
      <rPr>
        <sz val="10"/>
        <color theme="1"/>
        <rFont val="Times New Roman"/>
        <family val="1"/>
        <charset val="186"/>
      </rPr>
      <t xml:space="preserve"> 2 cm)</t>
    </r>
  </si>
  <si>
    <t xml:space="preserve">14/SE-094-XL30-BF1  </t>
  </si>
  <si>
    <t xml:space="preserve">Sugėrimo laipsnis –2,5 l, pastoviai palaikomas sausas paviršius, gerai priglunda, kraštų atlankalai saugo nuo nutekėjimo, lipdukas yra daugkartinio naudojimo, nealergizuojančios. Su drėgmės indikatoriumi. </t>
  </si>
  <si>
    <t>SBW</t>
  </si>
  <si>
    <t>Pirštinės skirtos paciento prausimui be muilo ir vandens. Pirštines galima šildyti mikrobangų  krosnelėje. Pagamintos iš viskozės ir poliesterio. Gausiai sudrėkintos, impregnuotos odos valymo ir priežiūros priemonėmis. Sudėtyje tyra alijošiaus ekstrakto. Panaudojus odos nereikia perplauti vandeniu. Veikia antibakteriškai. Pakuotėje 8 vnt</t>
  </si>
  <si>
    <t>Pakuotėje 8 vnt</t>
  </si>
  <si>
    <t>SE-231-B01L-131</t>
  </si>
  <si>
    <t>Skirtas saugiai perpjauti tabletę pusiau. Pagamintas iš kieto plastiko,  su metaliniais ašmenimis, taip pat galima tabletę sutrinti atskirame skyrelyje</t>
  </si>
  <si>
    <t>Direktorius                      Juozas Devižis</t>
  </si>
  <si>
    <t>2016-03-29 "AZAS"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</si>
</sst>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2" x14ac:knownFonts="1">
    <font>
      <sz val="11"/>
      <color theme="1"/>
      <name val="Calibri"/>
      <family val="2"/>
      <charset val="186"/>
      <scheme val="minor"/>
    </font>
    <font>
      <b/>
      <sz val="11"/>
      <color indexed="8"/>
      <name val="Times New Roman"/>
      <family val="1"/>
      <charset val="186"/>
    </font>
    <font>
      <b/>
      <i/>
      <sz val="11"/>
      <color theme="1"/>
      <name val="Times New Roman"/>
      <family val="1"/>
      <charset val="186"/>
    </font>
    <font>
      <b/>
      <sz val="11"/>
      <color theme="1"/>
      <name val="Times New Roman"/>
      <family val="1"/>
      <charset val="186"/>
    </font>
    <font>
      <sz val="11"/>
      <color theme="1"/>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b/>
      <u/>
      <sz val="10"/>
      <color theme="1"/>
      <name val="Times New Roman"/>
      <family val="1"/>
      <charset val="186"/>
    </font>
    <font>
      <sz val="10"/>
      <color theme="1"/>
      <name val="Calibri"/>
      <family val="2"/>
      <charset val="186"/>
    </font>
    <font>
      <u/>
      <sz val="10"/>
      <color theme="1"/>
      <name val="Times New Roman"/>
      <family val="1"/>
      <charset val="186"/>
    </font>
    <font>
      <sz val="11"/>
      <color rgb="FF000000"/>
      <name val="Times New Roman"/>
      <family val="1"/>
      <charset val="186"/>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9">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justify" vertical="top" wrapText="1"/>
    </xf>
    <xf numFmtId="0" fontId="4" fillId="0" borderId="0" xfId="0" applyFont="1"/>
    <xf numFmtId="0" fontId="5" fillId="0" borderId="1" xfId="0" applyFont="1" applyBorder="1" applyAlignment="1">
      <alignment horizontal="justify"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5" fillId="0" borderId="0" xfId="0" applyFont="1"/>
    <xf numFmtId="0" fontId="6"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justify" vertical="top" wrapText="1"/>
    </xf>
    <xf numFmtId="0" fontId="3" fillId="0" borderId="1" xfId="0" applyFont="1" applyBorder="1" applyAlignment="1">
      <alignment vertical="top" wrapText="1"/>
    </xf>
    <xf numFmtId="0" fontId="3" fillId="0" borderId="1" xfId="0" applyFont="1" applyBorder="1" applyAlignment="1">
      <alignment horizontal="justify" vertical="top" wrapText="1"/>
    </xf>
    <xf numFmtId="0" fontId="11" fillId="0" borderId="1" xfId="0" applyFont="1" applyBorder="1" applyAlignment="1">
      <alignment horizontal="center" vertical="top" wrapText="1"/>
    </xf>
    <xf numFmtId="0" fontId="4"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6"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horizontal="justify" vertical="top" wrapText="1"/>
    </xf>
    <xf numFmtId="0" fontId="5" fillId="0" borderId="1" xfId="0" applyFont="1" applyBorder="1" applyAlignment="1">
      <alignment horizontal="justify" vertical="top" wrapText="1"/>
    </xf>
    <xf numFmtId="0" fontId="4" fillId="0" borderId="1" xfId="0" applyFont="1" applyBorder="1" applyAlignment="1">
      <alignment vertical="top"/>
    </xf>
    <xf numFmtId="0" fontId="4" fillId="0" borderId="0" xfId="0" applyFont="1" applyAlignment="1">
      <alignment vertical="top"/>
    </xf>
    <xf numFmtId="0" fontId="3" fillId="0" borderId="1" xfId="0" applyFont="1" applyBorder="1" applyAlignment="1">
      <alignment horizontal="center" vertical="top"/>
    </xf>
    <xf numFmtId="2" fontId="4" fillId="0" borderId="1" xfId="0" applyNumberFormat="1" applyFont="1" applyBorder="1" applyAlignment="1">
      <alignment vertical="top" wrapText="1"/>
    </xf>
    <xf numFmtId="2" fontId="3" fillId="0" borderId="1" xfId="0" applyNumberFormat="1" applyFont="1" applyBorder="1"/>
    <xf numFmtId="0" fontId="3" fillId="2" borderId="1" xfId="0" applyFont="1" applyFill="1" applyBorder="1" applyAlignment="1">
      <alignment horizontal="center" vertical="top" wrapText="1"/>
    </xf>
    <xf numFmtId="17"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2" fontId="3" fillId="0" borderId="1" xfId="0" applyNumberFormat="1" applyFont="1" applyBorder="1" applyAlignment="1">
      <alignment vertical="top" wrapText="1"/>
    </xf>
    <xf numFmtId="164" fontId="4" fillId="0" borderId="1" xfId="0" applyNumberFormat="1" applyFont="1" applyBorder="1" applyAlignment="1">
      <alignment vertical="top" wrapText="1"/>
    </xf>
    <xf numFmtId="0" fontId="4" fillId="0" borderId="0" xfId="0" applyFont="1" applyAlignment="1">
      <alignment vertical="top" wrapText="1"/>
    </xf>
    <xf numFmtId="0" fontId="4" fillId="0" borderId="0" xfId="0" applyFont="1" applyAlignment="1">
      <alignment horizontal="left" vertical="top"/>
    </xf>
    <xf numFmtId="0" fontId="3" fillId="0" borderId="1" xfId="0" applyFont="1" applyBorder="1" applyAlignment="1">
      <alignment horizontal="right"/>
    </xf>
    <xf numFmtId="0" fontId="4" fillId="0" borderId="1" xfId="0" applyFont="1" applyBorder="1" applyAlignment="1">
      <alignment horizontal="center"/>
    </xf>
    <xf numFmtId="0" fontId="3" fillId="0" borderId="1" xfId="0" applyFont="1" applyBorder="1" applyAlignment="1">
      <alignment horizontal="left"/>
    </xf>
    <xf numFmtId="0" fontId="4" fillId="0" borderId="1" xfId="0" applyFont="1" applyBorder="1" applyAlignment="1">
      <alignment horizontal="left"/>
    </xf>
    <xf numFmtId="0" fontId="3" fillId="0" borderId="0" xfId="0" applyFont="1" applyAlignment="1">
      <alignment horizontal="center" wrapText="1"/>
    </xf>
    <xf numFmtId="0" fontId="3" fillId="0" borderId="0" xfId="0" applyFont="1" applyAlignment="1">
      <alignment horizontal="center"/>
    </xf>
    <xf numFmtId="0" fontId="4" fillId="0" borderId="2" xfId="0" applyFont="1" applyBorder="1" applyAlignment="1">
      <alignment horizontal="center" vertical="top" wrapText="1"/>
    </xf>
    <xf numFmtId="0" fontId="4" fillId="0" borderId="2" xfId="0" applyFont="1" applyBorder="1" applyAlignment="1">
      <alignment horizontal="center" vertical="top"/>
    </xf>
    <xf numFmtId="0" fontId="3" fillId="0" borderId="1"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abSelected="1" workbookViewId="0">
      <pane ySplit="2" topLeftCell="A3" activePane="bottomLeft" state="frozen"/>
      <selection pane="bottomLeft" activeCell="A3" sqref="A2:XFD3"/>
    </sheetView>
  </sheetViews>
  <sheetFormatPr defaultRowHeight="15" x14ac:dyDescent="0.25"/>
  <cols>
    <col min="1" max="1" width="5.85546875" style="4" customWidth="1"/>
    <col min="2" max="2" width="14.42578125" style="4" customWidth="1"/>
    <col min="3" max="3" width="9.140625" style="4"/>
    <col min="4" max="4" width="12.42578125" style="4" customWidth="1"/>
    <col min="5" max="5" width="8.85546875" style="4" customWidth="1"/>
    <col min="6" max="6" width="11.85546875" style="4" customWidth="1"/>
    <col min="7" max="7" width="8.7109375" style="4" customWidth="1"/>
    <col min="8" max="8" width="9.7109375" style="4" customWidth="1"/>
    <col min="9" max="9" width="25.42578125" style="9" customWidth="1"/>
    <col min="10" max="10" width="24.85546875" style="29" customWidth="1"/>
    <col min="11" max="11" width="11.28515625" style="29" customWidth="1"/>
  </cols>
  <sheetData>
    <row r="1" spans="1:11" ht="46.5" customHeight="1" x14ac:dyDescent="0.25">
      <c r="A1" s="46" t="s">
        <v>0</v>
      </c>
      <c r="B1" s="47"/>
      <c r="C1" s="47"/>
      <c r="D1" s="47"/>
      <c r="E1" s="47"/>
      <c r="F1" s="47"/>
      <c r="G1" s="47"/>
      <c r="H1" s="47"/>
      <c r="I1" s="47"/>
      <c r="J1" s="47"/>
      <c r="K1" s="38" t="s">
        <v>126</v>
      </c>
    </row>
    <row r="2" spans="1:11" ht="76.5" customHeight="1" x14ac:dyDescent="0.25">
      <c r="A2" s="1" t="s">
        <v>1</v>
      </c>
      <c r="B2" s="1" t="s">
        <v>2</v>
      </c>
      <c r="C2" s="1" t="s">
        <v>5</v>
      </c>
      <c r="D2" s="1" t="s">
        <v>6</v>
      </c>
      <c r="E2" s="1" t="s">
        <v>7</v>
      </c>
      <c r="F2" s="1" t="s">
        <v>8</v>
      </c>
      <c r="G2" s="1" t="s">
        <v>9</v>
      </c>
      <c r="H2" s="1" t="s">
        <v>10</v>
      </c>
      <c r="I2" s="1" t="s">
        <v>3</v>
      </c>
      <c r="J2" s="1" t="s">
        <v>11</v>
      </c>
      <c r="K2" s="1" t="s">
        <v>12</v>
      </c>
    </row>
    <row r="3" spans="1:11" x14ac:dyDescent="0.25">
      <c r="A3" s="2">
        <v>1</v>
      </c>
      <c r="B3" s="2">
        <v>2</v>
      </c>
      <c r="C3" s="2">
        <v>3</v>
      </c>
      <c r="D3" s="2">
        <v>4</v>
      </c>
      <c r="E3" s="2">
        <v>5</v>
      </c>
      <c r="F3" s="2">
        <v>6</v>
      </c>
      <c r="G3" s="2">
        <v>7</v>
      </c>
      <c r="H3" s="2">
        <v>8</v>
      </c>
      <c r="I3" s="22">
        <v>9</v>
      </c>
      <c r="J3" s="20">
        <v>10</v>
      </c>
      <c r="K3" s="30">
        <v>11</v>
      </c>
    </row>
    <row r="4" spans="1:11" x14ac:dyDescent="0.25">
      <c r="A4" s="44" t="s">
        <v>52</v>
      </c>
      <c r="B4" s="45"/>
      <c r="C4" s="45"/>
      <c r="D4" s="45"/>
      <c r="E4" s="45"/>
      <c r="F4" s="45"/>
      <c r="G4" s="45"/>
      <c r="H4" s="45"/>
      <c r="I4" s="45"/>
      <c r="J4" s="45"/>
      <c r="K4" s="45"/>
    </row>
    <row r="5" spans="1:11" ht="41.25" customHeight="1" x14ac:dyDescent="0.25">
      <c r="A5" s="45"/>
      <c r="B5" s="45"/>
      <c r="C5" s="45"/>
      <c r="D5" s="45"/>
      <c r="E5" s="45"/>
      <c r="F5" s="45"/>
      <c r="G5" s="45"/>
      <c r="H5" s="45"/>
      <c r="I5" s="45"/>
      <c r="J5" s="45"/>
      <c r="K5" s="45"/>
    </row>
    <row r="7" spans="1:11" ht="105" customHeight="1" x14ac:dyDescent="0.25">
      <c r="A7" s="21" t="s">
        <v>1</v>
      </c>
      <c r="B7" s="21" t="s">
        <v>2</v>
      </c>
      <c r="C7" s="21" t="s">
        <v>5</v>
      </c>
      <c r="D7" s="21" t="s">
        <v>53</v>
      </c>
      <c r="E7" s="21" t="s">
        <v>54</v>
      </c>
      <c r="F7" s="21" t="s">
        <v>55</v>
      </c>
      <c r="G7" s="21" t="s">
        <v>9</v>
      </c>
      <c r="H7" s="21" t="s">
        <v>56</v>
      </c>
      <c r="I7" s="1" t="s">
        <v>3</v>
      </c>
      <c r="J7" s="21" t="s">
        <v>57</v>
      </c>
      <c r="K7" s="21" t="s">
        <v>12</v>
      </c>
    </row>
    <row r="8" spans="1:11" x14ac:dyDescent="0.25">
      <c r="A8" s="19">
        <v>1</v>
      </c>
      <c r="B8" s="19">
        <v>2</v>
      </c>
      <c r="C8" s="19">
        <v>3</v>
      </c>
      <c r="D8" s="19">
        <v>4</v>
      </c>
      <c r="E8" s="19">
        <v>5</v>
      </c>
      <c r="F8" s="19">
        <v>6</v>
      </c>
      <c r="G8" s="19">
        <v>7</v>
      </c>
      <c r="H8" s="19">
        <v>8</v>
      </c>
      <c r="I8" s="10">
        <v>9</v>
      </c>
      <c r="J8" s="20">
        <v>10</v>
      </c>
      <c r="K8" s="20">
        <v>11</v>
      </c>
    </row>
    <row r="9" spans="1:11" ht="66.75" customHeight="1" x14ac:dyDescent="0.25">
      <c r="A9" s="33" t="s">
        <v>58</v>
      </c>
      <c r="B9" s="14" t="s">
        <v>15</v>
      </c>
      <c r="C9" s="12" t="s">
        <v>14</v>
      </c>
      <c r="D9" s="12">
        <v>5000</v>
      </c>
      <c r="E9" s="24">
        <v>8.2000000000000003E-2</v>
      </c>
      <c r="F9" s="31">
        <f>D9*E9</f>
        <v>410</v>
      </c>
      <c r="G9" s="24" t="s">
        <v>97</v>
      </c>
      <c r="H9" s="25">
        <f>E9*150</f>
        <v>12.3</v>
      </c>
      <c r="I9" s="5" t="s">
        <v>16</v>
      </c>
      <c r="J9" s="27" t="s">
        <v>96</v>
      </c>
      <c r="K9" s="26">
        <v>11</v>
      </c>
    </row>
    <row r="10" spans="1:11" ht="54" customHeight="1" x14ac:dyDescent="0.25">
      <c r="A10" s="33" t="s">
        <v>59</v>
      </c>
      <c r="B10" s="14" t="s">
        <v>17</v>
      </c>
      <c r="C10" s="12" t="s">
        <v>14</v>
      </c>
      <c r="D10" s="12">
        <v>6000</v>
      </c>
      <c r="E10" s="24">
        <v>3.5999999999999997E-2</v>
      </c>
      <c r="F10" s="31">
        <f>D10*E10</f>
        <v>215.99999999999997</v>
      </c>
      <c r="G10" s="24" t="s">
        <v>98</v>
      </c>
      <c r="H10" s="25">
        <f>E10*200*2</f>
        <v>14.399999999999999</v>
      </c>
      <c r="I10" s="5" t="s">
        <v>60</v>
      </c>
      <c r="J10" s="27" t="s">
        <v>99</v>
      </c>
      <c r="K10" s="26">
        <v>12</v>
      </c>
    </row>
    <row r="11" spans="1:11" x14ac:dyDescent="0.25">
      <c r="A11" s="43" t="s">
        <v>61</v>
      </c>
      <c r="B11" s="43"/>
      <c r="C11" s="43"/>
      <c r="D11" s="43"/>
      <c r="E11" s="43"/>
      <c r="F11" s="43"/>
      <c r="G11" s="43"/>
      <c r="H11" s="43"/>
      <c r="I11" s="43"/>
      <c r="J11" s="28"/>
      <c r="K11" s="28"/>
    </row>
    <row r="12" spans="1:11" ht="102" customHeight="1" x14ac:dyDescent="0.25">
      <c r="A12" s="34" t="s">
        <v>63</v>
      </c>
      <c r="B12" s="11" t="s">
        <v>18</v>
      </c>
      <c r="C12" s="12" t="s">
        <v>4</v>
      </c>
      <c r="D12" s="12">
        <v>600</v>
      </c>
      <c r="E12" s="24"/>
      <c r="F12" s="24"/>
      <c r="G12" s="23"/>
      <c r="H12" s="24"/>
      <c r="I12" s="27" t="s">
        <v>19</v>
      </c>
      <c r="J12" s="27" t="s">
        <v>100</v>
      </c>
      <c r="K12" s="26" t="s">
        <v>104</v>
      </c>
    </row>
    <row r="13" spans="1:11" ht="108" customHeight="1" x14ac:dyDescent="0.25">
      <c r="A13" s="34" t="s">
        <v>64</v>
      </c>
      <c r="B13" s="11" t="s">
        <v>62</v>
      </c>
      <c r="C13" s="12" t="s">
        <v>4</v>
      </c>
      <c r="D13" s="12">
        <v>600</v>
      </c>
      <c r="E13" s="24"/>
      <c r="F13" s="24"/>
      <c r="G13" s="23"/>
      <c r="H13" s="24"/>
      <c r="I13" s="27" t="s">
        <v>20</v>
      </c>
      <c r="J13" s="27" t="s">
        <v>119</v>
      </c>
      <c r="K13" s="26" t="s">
        <v>118</v>
      </c>
    </row>
    <row r="14" spans="1:11" x14ac:dyDescent="0.25">
      <c r="A14" s="40" t="s">
        <v>65</v>
      </c>
      <c r="B14" s="40"/>
      <c r="C14" s="40"/>
      <c r="D14" s="40"/>
      <c r="E14" s="40"/>
      <c r="F14" s="48">
        <v>333.9</v>
      </c>
      <c r="G14" s="41"/>
      <c r="H14" s="41"/>
      <c r="I14" s="41"/>
      <c r="J14" s="41"/>
      <c r="K14" s="41"/>
    </row>
    <row r="15" spans="1:11" ht="167.25" customHeight="1" x14ac:dyDescent="0.25">
      <c r="A15" s="33" t="s">
        <v>66</v>
      </c>
      <c r="B15" s="15" t="s">
        <v>67</v>
      </c>
      <c r="C15" s="12" t="s">
        <v>4</v>
      </c>
      <c r="D15" s="12">
        <v>500</v>
      </c>
      <c r="E15" s="11">
        <v>0.17130000000000001</v>
      </c>
      <c r="F15" s="11">
        <f>D15*E15</f>
        <v>85.65</v>
      </c>
      <c r="G15" s="12" t="s">
        <v>122</v>
      </c>
      <c r="H15" s="11">
        <f>E15*8</f>
        <v>1.3704000000000001</v>
      </c>
      <c r="I15" s="5" t="s">
        <v>68</v>
      </c>
      <c r="J15" s="27" t="s">
        <v>121</v>
      </c>
      <c r="K15" s="26" t="s">
        <v>120</v>
      </c>
    </row>
    <row r="16" spans="1:11" ht="178.5" customHeight="1" x14ac:dyDescent="0.25">
      <c r="A16" s="33" t="s">
        <v>69</v>
      </c>
      <c r="B16" s="15" t="s">
        <v>70</v>
      </c>
      <c r="C16" s="12" t="s">
        <v>4</v>
      </c>
      <c r="D16" s="12">
        <v>1000</v>
      </c>
      <c r="E16" s="24">
        <v>6.1199999999999997E-2</v>
      </c>
      <c r="F16" s="36">
        <f>D16*E16</f>
        <v>61.199999999999996</v>
      </c>
      <c r="G16" s="23" t="s">
        <v>103</v>
      </c>
      <c r="H16" s="24">
        <f>E16*10</f>
        <v>0.61199999999999999</v>
      </c>
      <c r="I16" s="27" t="s">
        <v>21</v>
      </c>
      <c r="J16" s="27" t="s">
        <v>101</v>
      </c>
      <c r="K16" s="26" t="s">
        <v>102</v>
      </c>
    </row>
    <row r="17" spans="1:11" ht="42.75" customHeight="1" x14ac:dyDescent="0.25">
      <c r="A17" s="33" t="s">
        <v>71</v>
      </c>
      <c r="B17" s="15" t="s">
        <v>23</v>
      </c>
      <c r="C17" s="12" t="s">
        <v>72</v>
      </c>
      <c r="D17" s="12">
        <v>5</v>
      </c>
      <c r="E17" s="24">
        <v>2.8679999999999999</v>
      </c>
      <c r="F17" s="24">
        <f t="shared" ref="F17:F23" si="0">E17*D17</f>
        <v>14.34</v>
      </c>
      <c r="G17" s="23" t="s">
        <v>106</v>
      </c>
      <c r="H17" s="24">
        <f>E17</f>
        <v>2.8679999999999999</v>
      </c>
      <c r="I17" s="27" t="s">
        <v>24</v>
      </c>
      <c r="J17" s="27" t="s">
        <v>107</v>
      </c>
      <c r="K17" s="26" t="s">
        <v>105</v>
      </c>
    </row>
    <row r="18" spans="1:11" ht="45" x14ac:dyDescent="0.25">
      <c r="A18" s="33" t="s">
        <v>73</v>
      </c>
      <c r="B18" s="14" t="s">
        <v>25</v>
      </c>
      <c r="C18" s="12" t="s">
        <v>9</v>
      </c>
      <c r="D18" s="12">
        <v>500</v>
      </c>
      <c r="E18" s="24">
        <v>0.28599999999999998</v>
      </c>
      <c r="F18" s="36">
        <f t="shared" si="0"/>
        <v>143</v>
      </c>
      <c r="G18" s="24" t="s">
        <v>26</v>
      </c>
      <c r="H18" s="37">
        <f>E18</f>
        <v>0.28599999999999998</v>
      </c>
      <c r="I18" s="6" t="s">
        <v>41</v>
      </c>
      <c r="J18" s="17"/>
      <c r="K18" s="17"/>
    </row>
    <row r="19" spans="1:11" x14ac:dyDescent="0.25">
      <c r="A19" s="33" t="s">
        <v>74</v>
      </c>
      <c r="B19" s="14" t="s">
        <v>22</v>
      </c>
      <c r="C19" s="12" t="s">
        <v>4</v>
      </c>
      <c r="D19" s="12">
        <v>1000</v>
      </c>
      <c r="E19" s="24">
        <v>3.6499999999999998E-2</v>
      </c>
      <c r="F19" s="36">
        <f t="shared" si="0"/>
        <v>36.5</v>
      </c>
      <c r="G19" s="23">
        <v>144</v>
      </c>
      <c r="H19" s="24">
        <f>G19*E19</f>
        <v>5.2559999999999993</v>
      </c>
      <c r="I19" s="6"/>
      <c r="J19" s="17"/>
      <c r="K19" s="17"/>
    </row>
    <row r="20" spans="1:11" ht="85.5" x14ac:dyDescent="0.25">
      <c r="A20" s="33" t="s">
        <v>75</v>
      </c>
      <c r="B20" s="14" t="s">
        <v>27</v>
      </c>
      <c r="C20" s="12" t="s">
        <v>4</v>
      </c>
      <c r="D20" s="12">
        <v>150</v>
      </c>
      <c r="E20" s="24">
        <v>0.29399999999999998</v>
      </c>
      <c r="F20" s="24">
        <f t="shared" si="0"/>
        <v>44.099999999999994</v>
      </c>
      <c r="G20" s="23">
        <v>30</v>
      </c>
      <c r="H20" s="24">
        <f>G20*E20</f>
        <v>8.82</v>
      </c>
      <c r="I20" s="27" t="s">
        <v>28</v>
      </c>
      <c r="J20" s="27" t="s">
        <v>108</v>
      </c>
      <c r="K20" s="26">
        <v>171612</v>
      </c>
    </row>
    <row r="21" spans="1:11" ht="57" x14ac:dyDescent="0.25">
      <c r="A21" s="33" t="s">
        <v>76</v>
      </c>
      <c r="B21" s="14" t="s">
        <v>31</v>
      </c>
      <c r="C21" s="12" t="s">
        <v>4</v>
      </c>
      <c r="D21" s="12">
        <v>20</v>
      </c>
      <c r="E21" s="24">
        <v>4.5860000000000003</v>
      </c>
      <c r="F21" s="24">
        <f t="shared" si="0"/>
        <v>91.72</v>
      </c>
      <c r="G21" s="23" t="s">
        <v>13</v>
      </c>
      <c r="H21" s="24">
        <f>E21</f>
        <v>4.5860000000000003</v>
      </c>
      <c r="I21" s="6" t="s">
        <v>32</v>
      </c>
      <c r="J21" s="6" t="s">
        <v>112</v>
      </c>
      <c r="K21" s="24" t="s">
        <v>123</v>
      </c>
    </row>
    <row r="22" spans="1:11" ht="38.25" x14ac:dyDescent="0.25">
      <c r="A22" s="33" t="s">
        <v>77</v>
      </c>
      <c r="B22" s="14" t="s">
        <v>78</v>
      </c>
      <c r="C22" s="12" t="s">
        <v>4</v>
      </c>
      <c r="D22" s="12">
        <v>5000</v>
      </c>
      <c r="E22" s="24">
        <v>7.0999999999999994E-2</v>
      </c>
      <c r="F22" s="24">
        <f t="shared" si="0"/>
        <v>354.99999999999994</v>
      </c>
      <c r="G22" s="23" t="s">
        <v>110</v>
      </c>
      <c r="H22" s="24">
        <f>E22*50</f>
        <v>3.55</v>
      </c>
      <c r="I22" s="6" t="s">
        <v>33</v>
      </c>
      <c r="J22" s="6" t="s">
        <v>33</v>
      </c>
      <c r="K22" s="24" t="s">
        <v>111</v>
      </c>
    </row>
    <row r="23" spans="1:11" ht="57" x14ac:dyDescent="0.25">
      <c r="A23" s="33" t="s">
        <v>79</v>
      </c>
      <c r="B23" s="14" t="s">
        <v>29</v>
      </c>
      <c r="C23" s="12" t="s">
        <v>4</v>
      </c>
      <c r="D23" s="12">
        <v>10000</v>
      </c>
      <c r="E23" s="24">
        <v>3.2599999999999999E-3</v>
      </c>
      <c r="F23" s="24">
        <f t="shared" si="0"/>
        <v>32.6</v>
      </c>
      <c r="G23" s="23" t="s">
        <v>109</v>
      </c>
      <c r="H23" s="24">
        <f>E23*100</f>
        <v>0.32600000000000001</v>
      </c>
      <c r="I23" s="6" t="s">
        <v>30</v>
      </c>
      <c r="J23" s="6" t="s">
        <v>30</v>
      </c>
      <c r="K23" s="17"/>
    </row>
    <row r="24" spans="1:11" x14ac:dyDescent="0.25">
      <c r="A24" s="42" t="s">
        <v>80</v>
      </c>
      <c r="B24" s="42"/>
      <c r="C24" s="42"/>
      <c r="D24" s="42"/>
      <c r="E24" s="42"/>
      <c r="F24" s="42"/>
      <c r="G24" s="42"/>
      <c r="H24" s="42"/>
      <c r="I24" s="42"/>
      <c r="J24" s="28"/>
      <c r="K24" s="28"/>
    </row>
    <row r="25" spans="1:11" ht="91.5" customHeight="1" x14ac:dyDescent="0.25">
      <c r="A25" s="35" t="s">
        <v>81</v>
      </c>
      <c r="B25" s="3" t="s">
        <v>39</v>
      </c>
      <c r="C25" s="12" t="s">
        <v>4</v>
      </c>
      <c r="D25" s="12">
        <v>10000</v>
      </c>
      <c r="E25" s="24"/>
      <c r="F25" s="24"/>
      <c r="G25" s="24"/>
      <c r="H25" s="24"/>
      <c r="I25" s="7" t="s">
        <v>36</v>
      </c>
      <c r="J25" s="7" t="s">
        <v>114</v>
      </c>
      <c r="K25" s="17"/>
    </row>
    <row r="26" spans="1:11" ht="96" customHeight="1" x14ac:dyDescent="0.25">
      <c r="A26" s="35" t="s">
        <v>82</v>
      </c>
      <c r="B26" s="3" t="s">
        <v>40</v>
      </c>
      <c r="C26" s="12" t="s">
        <v>4</v>
      </c>
      <c r="D26" s="12">
        <v>5000</v>
      </c>
      <c r="E26" s="24"/>
      <c r="F26" s="24"/>
      <c r="G26" s="24"/>
      <c r="H26" s="24"/>
      <c r="I26" s="7" t="s">
        <v>38</v>
      </c>
      <c r="J26" s="7" t="s">
        <v>115</v>
      </c>
      <c r="K26" s="17"/>
    </row>
    <row r="27" spans="1:11" x14ac:dyDescent="0.25">
      <c r="A27" s="40" t="s">
        <v>83</v>
      </c>
      <c r="B27" s="40"/>
      <c r="C27" s="40"/>
      <c r="D27" s="40"/>
      <c r="E27" s="40"/>
      <c r="F27" s="32">
        <v>1091</v>
      </c>
      <c r="G27" s="41"/>
      <c r="H27" s="41"/>
      <c r="I27" s="41"/>
      <c r="J27" s="41"/>
      <c r="K27" s="41"/>
    </row>
    <row r="28" spans="1:11" ht="105.75" customHeight="1" x14ac:dyDescent="0.25">
      <c r="A28" s="33" t="s">
        <v>84</v>
      </c>
      <c r="B28" s="15" t="s">
        <v>35</v>
      </c>
      <c r="C28" s="12" t="s">
        <v>4</v>
      </c>
      <c r="D28" s="16">
        <v>200</v>
      </c>
      <c r="E28" s="24">
        <v>4.5</v>
      </c>
      <c r="F28" s="24">
        <f>D28*E28</f>
        <v>900</v>
      </c>
      <c r="G28" s="24">
        <v>1</v>
      </c>
      <c r="H28" s="24">
        <f>E28</f>
        <v>4.5</v>
      </c>
      <c r="I28" s="6" t="s">
        <v>34</v>
      </c>
      <c r="J28" s="6" t="s">
        <v>113</v>
      </c>
      <c r="K28" s="17"/>
    </row>
    <row r="29" spans="1:11" ht="45" x14ac:dyDescent="0.25">
      <c r="A29" s="33" t="s">
        <v>85</v>
      </c>
      <c r="B29" s="15" t="s">
        <v>86</v>
      </c>
      <c r="C29" s="12" t="s">
        <v>4</v>
      </c>
      <c r="D29" s="12">
        <v>5000</v>
      </c>
      <c r="E29" s="24">
        <v>4.5400000000000003E-2</v>
      </c>
      <c r="F29" s="24">
        <f>E29*D29</f>
        <v>227.00000000000003</v>
      </c>
      <c r="G29" s="24" t="s">
        <v>41</v>
      </c>
      <c r="H29" s="24">
        <f>E29*100</f>
        <v>4.54</v>
      </c>
      <c r="I29" s="6" t="s">
        <v>46</v>
      </c>
      <c r="J29" s="6" t="s">
        <v>116</v>
      </c>
      <c r="K29" s="17"/>
    </row>
    <row r="30" spans="1:11" ht="61.5" customHeight="1" x14ac:dyDescent="0.25">
      <c r="A30" s="33" t="s">
        <v>87</v>
      </c>
      <c r="B30" s="14" t="s">
        <v>47</v>
      </c>
      <c r="C30" s="12" t="s">
        <v>4</v>
      </c>
      <c r="D30" s="12">
        <v>1000</v>
      </c>
      <c r="E30" s="24">
        <v>0.27</v>
      </c>
      <c r="F30" s="24">
        <f>E30*D30</f>
        <v>270</v>
      </c>
      <c r="G30" s="24"/>
      <c r="H30" s="24">
        <f>E30*100</f>
        <v>27</v>
      </c>
      <c r="I30" s="6" t="s">
        <v>48</v>
      </c>
      <c r="J30" s="6" t="s">
        <v>117</v>
      </c>
      <c r="K30" s="17"/>
    </row>
    <row r="31" spans="1:11" ht="51" x14ac:dyDescent="0.25">
      <c r="A31" s="33" t="s">
        <v>88</v>
      </c>
      <c r="B31" s="15" t="s">
        <v>49</v>
      </c>
      <c r="C31" s="12" t="s">
        <v>4</v>
      </c>
      <c r="D31" s="12">
        <v>1000</v>
      </c>
      <c r="E31" s="24">
        <v>1.6E-2</v>
      </c>
      <c r="F31" s="24">
        <f>E31*D31</f>
        <v>16</v>
      </c>
      <c r="G31" s="24" t="s">
        <v>37</v>
      </c>
      <c r="H31" s="26">
        <v>0.16</v>
      </c>
      <c r="I31" s="27" t="s">
        <v>50</v>
      </c>
      <c r="J31" s="27" t="s">
        <v>50</v>
      </c>
      <c r="K31" s="13"/>
    </row>
    <row r="32" spans="1:11" ht="42.75" x14ac:dyDescent="0.25">
      <c r="A32" s="33" t="s">
        <v>89</v>
      </c>
      <c r="B32" s="15" t="s">
        <v>42</v>
      </c>
      <c r="C32" s="12" t="s">
        <v>4</v>
      </c>
      <c r="D32" s="12">
        <v>100</v>
      </c>
      <c r="E32" s="24">
        <v>3.5299999999999998E-2</v>
      </c>
      <c r="F32" s="24">
        <f t="shared" ref="F32:F33" si="1">E32*D32</f>
        <v>3.53</v>
      </c>
      <c r="G32" s="24">
        <v>100</v>
      </c>
      <c r="H32" s="24">
        <f t="shared" ref="H32:H33" si="2">E32*100</f>
        <v>3.53</v>
      </c>
      <c r="I32" s="6" t="s">
        <v>43</v>
      </c>
      <c r="J32" s="6" t="s">
        <v>43</v>
      </c>
      <c r="K32" s="17"/>
    </row>
    <row r="33" spans="1:11" ht="42.75" x14ac:dyDescent="0.25">
      <c r="A33" s="33" t="s">
        <v>90</v>
      </c>
      <c r="B33" s="15" t="s">
        <v>44</v>
      </c>
      <c r="C33" s="12" t="s">
        <v>4</v>
      </c>
      <c r="D33" s="12">
        <v>200</v>
      </c>
      <c r="E33" s="24">
        <v>5.1400000000000001E-2</v>
      </c>
      <c r="F33" s="24">
        <f t="shared" si="1"/>
        <v>10.280000000000001</v>
      </c>
      <c r="G33" s="24">
        <v>100</v>
      </c>
      <c r="H33" s="24">
        <f t="shared" si="2"/>
        <v>5.1400000000000006</v>
      </c>
      <c r="I33" s="6" t="s">
        <v>45</v>
      </c>
      <c r="J33" s="6" t="s">
        <v>45</v>
      </c>
      <c r="K33" s="17"/>
    </row>
    <row r="34" spans="1:11" ht="78.75" customHeight="1" x14ac:dyDescent="0.25">
      <c r="A34" s="33" t="s">
        <v>91</v>
      </c>
      <c r="B34" s="18" t="s">
        <v>51</v>
      </c>
      <c r="C34" s="12" t="s">
        <v>4</v>
      </c>
      <c r="D34" s="16">
        <v>10</v>
      </c>
      <c r="E34" s="11">
        <v>1.33</v>
      </c>
      <c r="F34" s="11">
        <f>E34*D34</f>
        <v>13.3</v>
      </c>
      <c r="G34" s="12">
        <v>1</v>
      </c>
      <c r="H34" s="11">
        <f>E34</f>
        <v>1.33</v>
      </c>
      <c r="I34" s="8" t="s">
        <v>92</v>
      </c>
      <c r="J34" s="8" t="s">
        <v>124</v>
      </c>
      <c r="K34" s="17"/>
    </row>
    <row r="35" spans="1:11" ht="71.25" customHeight="1" x14ac:dyDescent="0.25">
      <c r="A35" s="33" t="s">
        <v>93</v>
      </c>
      <c r="B35" s="18" t="s">
        <v>94</v>
      </c>
      <c r="C35" s="12" t="s">
        <v>4</v>
      </c>
      <c r="D35" s="12">
        <v>25</v>
      </c>
      <c r="E35" s="11">
        <v>4.3600000000000003</v>
      </c>
      <c r="F35" s="11">
        <f>E35*D35</f>
        <v>109.00000000000001</v>
      </c>
      <c r="G35" s="12">
        <v>1</v>
      </c>
      <c r="H35" s="11">
        <f>E35</f>
        <v>4.3600000000000003</v>
      </c>
      <c r="I35" s="8" t="s">
        <v>95</v>
      </c>
      <c r="J35" s="8" t="s">
        <v>95</v>
      </c>
      <c r="K35" s="17"/>
    </row>
    <row r="36" spans="1:11" ht="9" customHeight="1" x14ac:dyDescent="0.25">
      <c r="A36" s="39"/>
      <c r="B36" s="39"/>
      <c r="C36" s="39"/>
      <c r="D36" s="39"/>
      <c r="E36" s="39"/>
      <c r="F36" s="39"/>
      <c r="G36" s="39"/>
      <c r="H36" s="39"/>
      <c r="I36" s="39"/>
      <c r="J36" s="39"/>
      <c r="K36" s="39"/>
    </row>
    <row r="38" spans="1:11" x14ac:dyDescent="0.25">
      <c r="B38" s="4" t="s">
        <v>125</v>
      </c>
    </row>
  </sheetData>
  <dataConsolidate/>
  <mergeCells count="9">
    <mergeCell ref="A4:K5"/>
    <mergeCell ref="A1:J1"/>
    <mergeCell ref="A36:K36"/>
    <mergeCell ref="A27:E27"/>
    <mergeCell ref="G27:K27"/>
    <mergeCell ref="A24:I24"/>
    <mergeCell ref="A11:I11"/>
    <mergeCell ref="A14:E14"/>
    <mergeCell ref="G14:K14"/>
  </mergeCells>
  <pageMargins left="0.3" right="0.21" top="0.28000000000000003" bottom="0.27"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Aser</dc:creator>
  <cp:lastModifiedBy>user</cp:lastModifiedBy>
  <cp:lastPrinted>2016-03-21T10:25:49Z</cp:lastPrinted>
  <dcterms:created xsi:type="dcterms:W3CDTF">2016-03-21T07:00:51Z</dcterms:created>
  <dcterms:modified xsi:type="dcterms:W3CDTF">2017-02-20T07:45:36Z</dcterms:modified>
</cp:coreProperties>
</file>