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icardas\Desktop\Nesutvarkyti dokumentai_karant_2021-04-20\HSC_ETM_2021-05-28 Nr.203 _Dėl sutarties 2018-08-30 Nr. 2018-29 pakeitimo1\"/>
    </mc:Choice>
  </mc:AlternateContent>
  <bookViews>
    <workbookView xWindow="0" yWindow="0" windowWidth="19815" windowHeight="9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" i="1" l="1"/>
  <c r="G71" i="1"/>
  <c r="G72" i="1" s="1"/>
  <c r="G301" i="1"/>
  <c r="G306" i="1"/>
  <c r="G305" i="1"/>
  <c r="E304" i="1"/>
  <c r="E303" i="1"/>
  <c r="G302" i="1"/>
  <c r="G300" i="1"/>
  <c r="G307" i="1" l="1"/>
  <c r="G303" i="1"/>
  <c r="G308" i="1" l="1"/>
  <c r="G309" i="1" s="1"/>
  <c r="G310" i="1" s="1"/>
  <c r="G296" i="1" s="1"/>
  <c r="G283" i="1" l="1"/>
  <c r="G260" i="1"/>
  <c r="G259" i="1"/>
  <c r="G258" i="1"/>
  <c r="G257" i="1"/>
  <c r="G232" i="1"/>
  <c r="G231" i="1"/>
  <c r="G230" i="1"/>
  <c r="G229" i="1"/>
  <c r="G228" i="1"/>
  <c r="G227" i="1"/>
  <c r="G226" i="1"/>
  <c r="G225" i="1"/>
  <c r="G224" i="1"/>
  <c r="G223" i="1"/>
  <c r="G222" i="1"/>
  <c r="G198" i="1"/>
  <c r="G197" i="1"/>
  <c r="G196" i="1"/>
  <c r="G195" i="1"/>
  <c r="G194" i="1"/>
  <c r="G191" i="1"/>
  <c r="G190" i="1"/>
  <c r="G189" i="1"/>
  <c r="G188" i="1"/>
  <c r="G187" i="1"/>
  <c r="G186" i="1"/>
  <c r="G183" i="1"/>
  <c r="G182" i="1"/>
  <c r="G181" i="1"/>
  <c r="G180" i="1"/>
  <c r="G179" i="1"/>
  <c r="G176" i="1"/>
  <c r="G175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31" i="1"/>
  <c r="G130" i="1"/>
  <c r="G129" i="1"/>
  <c r="G128" i="1"/>
  <c r="G127" i="1"/>
  <c r="G126" i="1"/>
  <c r="G125" i="1"/>
  <c r="G124" i="1"/>
  <c r="G123" i="1"/>
  <c r="G122" i="1"/>
  <c r="G97" i="1"/>
  <c r="G96" i="1"/>
  <c r="G68" i="1"/>
  <c r="G43" i="1"/>
  <c r="G42" i="1"/>
  <c r="G39" i="1"/>
  <c r="G36" i="1"/>
  <c r="G35" i="1"/>
  <c r="G34" i="1"/>
  <c r="G33" i="1"/>
  <c r="G32" i="1"/>
  <c r="G31" i="1"/>
  <c r="G28" i="1"/>
  <c r="G27" i="1"/>
  <c r="G24" i="1"/>
  <c r="G23" i="1"/>
  <c r="G20" i="1"/>
  <c r="G19" i="1"/>
  <c r="G18" i="1"/>
  <c r="G17" i="1"/>
  <c r="G16" i="1"/>
  <c r="G192" i="1" l="1"/>
  <c r="G164" i="1"/>
  <c r="G25" i="1"/>
  <c r="G98" i="1"/>
  <c r="G29" i="1"/>
  <c r="G40" i="1"/>
  <c r="G132" i="1"/>
  <c r="G133" i="1" s="1"/>
  <c r="G37" i="1"/>
  <c r="G44" i="1"/>
  <c r="G69" i="1"/>
  <c r="G73" i="1" s="1"/>
  <c r="G177" i="1"/>
  <c r="G184" i="1"/>
  <c r="G199" i="1"/>
  <c r="G284" i="1"/>
  <c r="G285" i="1" s="1"/>
  <c r="G286" i="1" s="1"/>
  <c r="G280" i="1" s="1"/>
  <c r="G233" i="1"/>
  <c r="G234" i="1" s="1"/>
  <c r="G235" i="1" s="1"/>
  <c r="G219" i="1" s="1"/>
  <c r="G261" i="1"/>
  <c r="G262" i="1" s="1"/>
  <c r="G263" i="1" s="1"/>
  <c r="G254" i="1" s="1"/>
  <c r="G21" i="1"/>
  <c r="G200" i="1" l="1"/>
  <c r="G201" i="1" s="1"/>
  <c r="G202" i="1" s="1"/>
  <c r="G152" i="1" s="1"/>
  <c r="G74" i="1"/>
  <c r="G75" i="1" s="1"/>
  <c r="G64" i="1" s="1"/>
  <c r="G45" i="1"/>
  <c r="G46" i="1" s="1"/>
  <c r="G47" i="1" s="1"/>
  <c r="G12" i="1" s="1"/>
  <c r="G100" i="1"/>
  <c r="G101" i="1" s="1"/>
  <c r="G92" i="1" s="1"/>
  <c r="G134" i="1"/>
  <c r="G135" i="1" s="1"/>
  <c r="G118" i="1" s="1"/>
</calcChain>
</file>

<file path=xl/sharedStrings.xml><?xml version="1.0" encoding="utf-8"?>
<sst xmlns="http://schemas.openxmlformats.org/spreadsheetml/2006/main" count="568" uniqueCount="243">
  <si>
    <t>Kompleksas</t>
  </si>
  <si>
    <t>Objektas</t>
  </si>
  <si>
    <t>Žiniaraštis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</si>
  <si>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</si>
  <si>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</si>
  <si>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</si>
  <si>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</si>
  <si>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</si>
  <si>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</si>
  <si>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</si>
  <si>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</si>
  <si>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Sudaryta pagal 2018.03 kainas</t>
  </si>
  <si>
    <t>M180905 EGERGETIKOS IR TECHNIKOS MUZIEJUS RINKTINĖS G.2, VILNIUJE</t>
  </si>
  <si>
    <t>1 ENERGETIKOS IR TECHNIKOS MUZIEJAUS PASTATAS RINKTINĖS G. 2, VILNIUJE ( TVARKOMIEJI STATYBOS DARBAI )</t>
  </si>
  <si>
    <t>vnt.</t>
  </si>
  <si>
    <t>m3</t>
  </si>
  <si>
    <t>N46-134</t>
  </si>
  <si>
    <t>100 m2</t>
  </si>
  <si>
    <t>m2</t>
  </si>
  <si>
    <t>100 m</t>
  </si>
  <si>
    <t>m</t>
  </si>
  <si>
    <t>F15-4-8</t>
  </si>
  <si>
    <t>N7-229</t>
  </si>
  <si>
    <t>kompl.</t>
  </si>
  <si>
    <t>N2P-0302-3</t>
  </si>
  <si>
    <t>Iš viso #1</t>
  </si>
  <si>
    <t>PVM</t>
  </si>
  <si>
    <t>21,00%</t>
  </si>
  <si>
    <t xml:space="preserve">Iš viso su PVM: </t>
  </si>
  <si>
    <t>t</t>
  </si>
  <si>
    <t>F9-3</t>
  </si>
  <si>
    <t>N16-61</t>
  </si>
  <si>
    <t>vnt</t>
  </si>
  <si>
    <t>Termostato montavimas</t>
  </si>
  <si>
    <t>N20-516</t>
  </si>
  <si>
    <t>N21-227</t>
  </si>
  <si>
    <t>laidai 3x2.5</t>
  </si>
  <si>
    <t>km</t>
  </si>
  <si>
    <t>N50-311</t>
  </si>
  <si>
    <t>kabeliai 3x1.5</t>
  </si>
  <si>
    <t>L o k a l i n ė  s ą m a t a N r. 14</t>
  </si>
  <si>
    <t>14 Visi darbai pagal projekto dalį "Sklypo planas (SP-1)". Užsakovo atliekami darbai</t>
  </si>
  <si>
    <t>2 Dangos</t>
  </si>
  <si>
    <t>F27-3-1</t>
  </si>
  <si>
    <t>Betoninių trinkelių danga D-01</t>
  </si>
  <si>
    <t>Betoninių trinkelių danga D-02</t>
  </si>
  <si>
    <t>Betoninių trinkelių danga D-03</t>
  </si>
  <si>
    <t>N48-261</t>
  </si>
  <si>
    <t>Dirvos paruošimas gazonams mech.būdu II gr.grunte, užpilant iki 15 cm storio sluoksnį augalinio dirvožemio</t>
  </si>
  <si>
    <t>N48-295</t>
  </si>
  <si>
    <t>Paprastų, parterinių ir mauritaniškų gazonų užsėjimas rankiniu būdu</t>
  </si>
  <si>
    <t>Iš viso už skyrių Dangos</t>
  </si>
  <si>
    <t>3 Dangos ženklinimas</t>
  </si>
  <si>
    <t>N57P-6114-1</t>
  </si>
  <si>
    <t>Kelio dangos ženklinimas</t>
  </si>
  <si>
    <t>N28-70</t>
  </si>
  <si>
    <t>Kelio ženklų pastatymas</t>
  </si>
  <si>
    <t>10 vnt.</t>
  </si>
  <si>
    <t>Iš viso už skyrių Dangos ženklinimas</t>
  </si>
  <si>
    <t>4 Kiti darbai</t>
  </si>
  <si>
    <t>KP5-8-5-1</t>
  </si>
  <si>
    <t>Dviračių stovų montavimas</t>
  </si>
  <si>
    <t>KP5-8-5-2</t>
  </si>
  <si>
    <t>Šiukšlinių montavimas</t>
  </si>
  <si>
    <t>Iš viso už skyrių Kiti darbai</t>
  </si>
  <si>
    <t>5 Turėklai, vartai</t>
  </si>
  <si>
    <t>R16-126</t>
  </si>
  <si>
    <t>TRG-1 tipo tvoros įrengimas</t>
  </si>
  <si>
    <t>TRG-2 tipo tvoros įrengimas</t>
  </si>
  <si>
    <t>TRG-3 tipo turėklai</t>
  </si>
  <si>
    <t>N2P-0410-1</t>
  </si>
  <si>
    <t>Įvažiavimo vartų montavimas</t>
  </si>
  <si>
    <t>Mūrinių sienų išardymas be plytų atrinkimo</t>
  </si>
  <si>
    <t>TP4-21</t>
  </si>
  <si>
    <t>Metalinių inventorinių iki 16 m aukščio pastolių išardimas (vertikali projekcija)</t>
  </si>
  <si>
    <t>Iš viso už skyrių Turėklai, vartai</t>
  </si>
  <si>
    <t>6 Želdynai</t>
  </si>
  <si>
    <t>100 vnt.</t>
  </si>
  <si>
    <t>N48-309</t>
  </si>
  <si>
    <t>Augalų sodinimas</t>
  </si>
  <si>
    <t>Iš viso už skyrių Želdynai</t>
  </si>
  <si>
    <t>7 Bortai</t>
  </si>
  <si>
    <t>F27-1-1</t>
  </si>
  <si>
    <t>Įvažiavimo betoninių bordiūrų įrengimas ant betono pagrindo</t>
  </si>
  <si>
    <t>F27-1-3</t>
  </si>
  <si>
    <t>Vėjos betoninių bordiūrų įrengimas ant betono pagrindo</t>
  </si>
  <si>
    <t>Iš viso už skyrių Bortai</t>
  </si>
  <si>
    <t>L o k a l i n ė  s ą m a t a N r. 15</t>
  </si>
  <si>
    <t>15 Visi darbai pagal projekto dalį "Architektūra (SA-1)". Užsakovo atliekami darbai</t>
  </si>
  <si>
    <t>5 Gaminiai</t>
  </si>
  <si>
    <t>Lauko ir vidaus durų montavimas</t>
  </si>
  <si>
    <t>Iš viso už skyrių Gaminiai</t>
  </si>
  <si>
    <t>7 Apdaila</t>
  </si>
  <si>
    <t>Vidaus paviršių labai geras dažymas emulsiniais dažais, paruošiant paviršių dažymui /sienos/</t>
  </si>
  <si>
    <t>Iš viso už skyrių Apdaila</t>
  </si>
  <si>
    <t>L o k a l i n ė  s ą m a t a N r. 16</t>
  </si>
  <si>
    <t>16 Visi darbai pagal projekto dalį "Konstrukcijų (SK-1)". Užsakovo atliekami darbai</t>
  </si>
  <si>
    <t>1 Metaliniai laiptai</t>
  </si>
  <si>
    <t>Plieno laiptasijos</t>
  </si>
  <si>
    <t>C121-707</t>
  </si>
  <si>
    <t>Pakopos</t>
  </si>
  <si>
    <t>Iš viso už skyrių Metaliniai laiptai</t>
  </si>
  <si>
    <t>L o k a l i n ė  s ą m a t a N r. 17</t>
  </si>
  <si>
    <t>17 Prisijungimas Darbai pagal projekto dalį "Vandentiekio ir nuotekų šalinimo (Vidaus tinklai) (VN-1)". Užsakovo atliekami darbai</t>
  </si>
  <si>
    <t>5 Lietaus nuotekynė, L1gr</t>
  </si>
  <si>
    <t>N23P-0705-4</t>
  </si>
  <si>
    <t xml:space="preserve">Smėliagaudžių įrengimas </t>
  </si>
  <si>
    <t>N9-172</t>
  </si>
  <si>
    <t>Aptvėrimų, laiptų, turėklų trapų montavimas</t>
  </si>
  <si>
    <t>N23P-0706-2</t>
  </si>
  <si>
    <t>Paviršinio vandens surinkimo sistemos papildomų elementų montavimas, trapai su nešvarumų indu</t>
  </si>
  <si>
    <t>F23-3-1</t>
  </si>
  <si>
    <t>Nuotekų vamzdynai DN160</t>
  </si>
  <si>
    <t>N23P-0701-3</t>
  </si>
  <si>
    <t>Latakų montavimas</t>
  </si>
  <si>
    <t>R8-69</t>
  </si>
  <si>
    <t>Įlajų įrengimas</t>
  </si>
  <si>
    <t>N23-206</t>
  </si>
  <si>
    <t>PVC pravalos DN160 įrengimas</t>
  </si>
  <si>
    <t>N23P-0306-6</t>
  </si>
  <si>
    <t>Plastikinių lauko nuotakyno šulinių montavimas, kai šulinių skersmuo 625mm</t>
  </si>
  <si>
    <t>N22-340</t>
  </si>
  <si>
    <t>Apvalūs surenkami gelžbetonio vandentiekio šuliniai d1000</t>
  </si>
  <si>
    <t>N12-144-3</t>
  </si>
  <si>
    <t>Lietvamzdžių surinkimas-sujungimas ir tvirtinimas (su šildymo kabeliais)</t>
  </si>
  <si>
    <t>Iš viso už skyrių Lietaus nuotekynė, L1gr</t>
  </si>
  <si>
    <t>L o k a l i n ė  s ą m a t a N r. 18</t>
  </si>
  <si>
    <t>18 Visi darbai pagal projekto dalį "Šildymas, vėdinimas ir oro kondicionavimas (ŠVOK-1)". Užsakovo atliekami darbai</t>
  </si>
  <si>
    <t>1 Radiatorinis šildymas</t>
  </si>
  <si>
    <t>N16P-0902-2</t>
  </si>
  <si>
    <t>Plieninių šildymo radiatorių montavimas</t>
  </si>
  <si>
    <t>Movinių ventilių, čiaupų, vožtuvų, kurių d iki 50 mm, prijung.</t>
  </si>
  <si>
    <t>C1-2059-9</t>
  </si>
  <si>
    <t>Termostatinė galva RAW 5010</t>
  </si>
  <si>
    <t>N16P-0101-1</t>
  </si>
  <si>
    <t>Šildymo vamzdynų iš plieninių vamzdžių tiesimas, kai vamzdžio išorinis skersmuo, mm iki 25</t>
  </si>
  <si>
    <t>C1-979-31</t>
  </si>
  <si>
    <t xml:space="preserve">Juodi vand.- dujotiek. vamzdžiai DN15, </t>
  </si>
  <si>
    <t>C1-2011</t>
  </si>
  <si>
    <t>Vožtuvai</t>
  </si>
  <si>
    <t>R17-86</t>
  </si>
  <si>
    <t>Nejudamų atramų įrengimas vamzdynams</t>
  </si>
  <si>
    <t>Iš viso už skyrių Radiatorinis šildymas</t>
  </si>
  <si>
    <t>6 Vėdinimas AHU-1</t>
  </si>
  <si>
    <t>N20-1001</t>
  </si>
  <si>
    <t>Oro padavimo - ištraukimo kamera, montavimas (komplekte)</t>
  </si>
  <si>
    <t>N20P-0316-5</t>
  </si>
  <si>
    <t>Stačiakampių triukšmo slopintuvų su pertvaromis montavimas kai slopintuvo jungties perimetras, mm daugiau 4000 iki 6000</t>
  </si>
  <si>
    <t>N20P-0316-3</t>
  </si>
  <si>
    <t>Perėjimo per stogą montavimas</t>
  </si>
  <si>
    <t>R62P-5511-2</t>
  </si>
  <si>
    <t>Oro paėmimo kaminėlio montavimas</t>
  </si>
  <si>
    <t>N20-506</t>
  </si>
  <si>
    <t>Įvairių tipų plieninių štampuotų žaliuzi grotelių, montavimas</t>
  </si>
  <si>
    <t>Ugnį sulaikančių vožtuvų, kurių perimetras iki 4500 mm, montavimas</t>
  </si>
  <si>
    <t>Įvairių tipų plieninių štampuotų žaliuzi grotelių, kurių plotas iki 0,25 m2 šviesoje, montavimas</t>
  </si>
  <si>
    <t>N20-174</t>
  </si>
  <si>
    <t>Ortakiai iš cinkuotos skardos</t>
  </si>
  <si>
    <t>N26P-0317-4</t>
  </si>
  <si>
    <t>Ortakių izoliavimas kaučiukine antikondensacine izolaicija, storis 10mm</t>
  </si>
  <si>
    <t>N26-212</t>
  </si>
  <si>
    <t>Vamzdynų izoliavimas folija padengtais mineralinės vatos dembliais, kai izoliacijos storis 50 mm</t>
  </si>
  <si>
    <t>N20-662</t>
  </si>
  <si>
    <t>Liukų montavimas</t>
  </si>
  <si>
    <t>Iš viso už skyrių Vėdinimas AHU-1</t>
  </si>
  <si>
    <t>N20P-0101-2</t>
  </si>
  <si>
    <t>Plieninių apvalių užlankinių ortakių tiesių dalių montavimas, kai ortakio skersmuo, mm daugiau 160 iki 315</t>
  </si>
  <si>
    <t>C1-1072-31</t>
  </si>
  <si>
    <t>ortakiai d200</t>
  </si>
  <si>
    <t>C1-1072-33</t>
  </si>
  <si>
    <t>ortakiai d250</t>
  </si>
  <si>
    <t>8 Priešgaisrinė sistema DI-1</t>
  </si>
  <si>
    <t>N20P-0503-6</t>
  </si>
  <si>
    <t>Ašinių ventiliatorių montavimas sienose (languose), kai ventiliatoriaus našumas, m3/val.daugiau 10000</t>
  </si>
  <si>
    <t>N20P-0202-7</t>
  </si>
  <si>
    <t>Dūmų vožtuvų montavimas stačiakampiuose ortakiuose, kai jungties perimetras, mm daugiau 4000</t>
  </si>
  <si>
    <t>Ortakių izoliavimas priešgaisrine izoliacija</t>
  </si>
  <si>
    <t>Iš viso už skyrių Priešgaisrinė sistema DI-1</t>
  </si>
  <si>
    <t>9 Priešgaisrinė sistema TP-1</t>
  </si>
  <si>
    <t>N20P-0503-2</t>
  </si>
  <si>
    <t>Ašinių ventiliatorių montavimas sienose (languose), kai ventiliatoriaus našumas, m3/val.daugiau 500 iki 1000</t>
  </si>
  <si>
    <t>Iš viso už skyrių Priešgaisrinė sistema TP-1</t>
  </si>
  <si>
    <t>Ugnį sulaikančių vožtuvų, montavimas</t>
  </si>
  <si>
    <t>12 Natūralus vėdinimas</t>
  </si>
  <si>
    <t>Iš viso už skyrių Natūralus vėdinimas</t>
  </si>
  <si>
    <t>L o k a l i n ė  s ą m a t a N r. 19</t>
  </si>
  <si>
    <t>19 Visi darbai pagal projekto dalį "Elektrotechnika (vidaus tinklai ) (E-1)". Užsakovo atliekami darbai</t>
  </si>
  <si>
    <t>N21P-0208-3</t>
  </si>
  <si>
    <t>Elektros paskirstymo skydas AJS-2</t>
  </si>
  <si>
    <t>N21P-0326-6</t>
  </si>
  <si>
    <t>Elektros instaliacijos prietaisų montavimas (kištukiniai lizdai)</t>
  </si>
  <si>
    <t>N21P-0326-5</t>
  </si>
  <si>
    <t>Elektros instaliacijos prietaisų montavimas (jungikliai/perjungikliai)</t>
  </si>
  <si>
    <t>Paviršinių šviestuvų montavimas</t>
  </si>
  <si>
    <t>R63P-3305-1</t>
  </si>
  <si>
    <t>N50-331</t>
  </si>
  <si>
    <t>Šildomas temperatūros ir drėgmės jutiklis gruntui, IP 67, montavimas</t>
  </si>
  <si>
    <t>N34-94</t>
  </si>
  <si>
    <t>Lauko ryšių šulinio įrengimas</t>
  </si>
  <si>
    <t>N21P-0312-1</t>
  </si>
  <si>
    <t>Metalinių kopėčių kabeliams montavimas, kai kopėčių plotis iki 300 mm (kopėčių ilgis)</t>
  </si>
  <si>
    <t>N50-212</t>
  </si>
  <si>
    <t xml:space="preserve">Kabelio tiesimas </t>
  </si>
  <si>
    <t>C1-3498-23</t>
  </si>
  <si>
    <t>C1-2500-185</t>
  </si>
  <si>
    <t>L o k a l i n ė  s ą m a t a N r. 21</t>
  </si>
  <si>
    <t>21 Visi darbai pagal projekto dalį "Apsauginė signalizacija (AS-1)". Užsakovo atliekami darbai</t>
  </si>
  <si>
    <t>Nuotolinio apsaugos valdymo pultėlis</t>
  </si>
  <si>
    <t>N50-355</t>
  </si>
  <si>
    <t>Infraraudonųjų spindulių detektorių montavimas</t>
  </si>
  <si>
    <t>N50-320</t>
  </si>
  <si>
    <t>Magnetinio kontakto montavimas</t>
  </si>
  <si>
    <t>C1-3600-59</t>
  </si>
  <si>
    <t>Instaliaciniai kabeliai UTP</t>
  </si>
  <si>
    <t>L o k a l i n ė  s ą m a t a N r. 22</t>
  </si>
  <si>
    <t>22 Visi darbai pagal projekto dalį "Gaisro aptikimas ir signalizavimas (GSS-1)". Užsakovo atliekami darbai</t>
  </si>
  <si>
    <t>N50-314</t>
  </si>
  <si>
    <t>Priešgaisrinės signalizacijos 4 išėjimų modulio montavimas</t>
  </si>
  <si>
    <t>Nevykdomi darbai</t>
  </si>
  <si>
    <t>Pastabos</t>
  </si>
  <si>
    <t>Negalime atlikti dėl neįrengto panduso (Vystytojo dalis)</t>
  </si>
  <si>
    <t>Negalime atlikti dėl neįrengtos terasos (Vystytojo dalis)</t>
  </si>
  <si>
    <t>Negalime atlikti, nes nėra įrengta Techninė patalpa
 (Vystytojo darbų apimtis)</t>
  </si>
  <si>
    <t>Negalime atlikti nes nėra įrengta Tecninė patalpa.</t>
  </si>
  <si>
    <t>Negalime atlikti, nes nėra įrengta techninė patalpa.</t>
  </si>
  <si>
    <t>Negalime atlikti, nes nėra įrengtas pandusas</t>
  </si>
  <si>
    <t>Negalime atlikti, nes nėra įrengta techninė patalpa ir pandusas.</t>
  </si>
  <si>
    <t>L o k a l i n ė  s ą m a t a N r. 23</t>
  </si>
  <si>
    <t>23 Visi darbai pagal projekto dalį "Procesų valdymas ir automatizacija (PVA-1)". Užsakovo atliekami darbai</t>
  </si>
  <si>
    <t>1 Gaisro automatika</t>
  </si>
  <si>
    <t>N19-72</t>
  </si>
  <si>
    <t>Gaisro automatikos skydo montavimas</t>
  </si>
  <si>
    <t>N50-317</t>
  </si>
  <si>
    <t>Mygtuko montavimas</t>
  </si>
  <si>
    <t>Termostatų montavimas</t>
  </si>
  <si>
    <t>DDDD</t>
  </si>
  <si>
    <t>Kabeliai ir montažinės medžiagos</t>
  </si>
  <si>
    <t>Iš viso už skyrių Gaisro automatika</t>
  </si>
  <si>
    <t>2 Patalpų mikroklimatas</t>
  </si>
  <si>
    <t>Iš viso už skyrių Patalpų mikroklimatas</t>
  </si>
  <si>
    <t xml:space="preserve">Negalime atlikti dėl neįrengto panduso (Vystytojo dalis) </t>
  </si>
  <si>
    <t>Negalime atlikti nes nėra įrengta Techninė patalpa</t>
  </si>
  <si>
    <t>Negalime atlikti nes nėra įrengtas pandusas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</si>
</sst>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"/>
  </numFmts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164" fontId="2" fillId="0" borderId="6" xfId="0" applyNumberFormat="1" applyFont="1" applyBorder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/>
    <xf numFmtId="164" fontId="2" fillId="0" borderId="5" xfId="0" applyNumberFormat="1" applyFont="1" applyBorder="1"/>
    <xf numFmtId="164" fontId="1" fillId="0" borderId="4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164" fontId="7" fillId="0" borderId="0" xfId="0" applyNumberFormat="1" applyFont="1"/>
    <xf numFmtId="0" fontId="7" fillId="0" borderId="1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2" fontId="1" fillId="0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7"/>
  <sheetViews>
    <sheetView tabSelected="1" topLeftCell="A274" zoomScale="85" zoomScaleNormal="85" workbookViewId="0">
      <selection activeCell="J227" sqref="J227"/>
    </sheetView>
  </sheetViews>
  <sheetFormatPr defaultColWidth="9.140625" defaultRowHeight="12" x14ac:dyDescent="0.2"/>
  <cols>
    <col min="1" max="1" width="6" style="1" customWidth="1"/>
    <col min="2" max="2" width="10.7109375" style="1" customWidth="1"/>
    <col min="3" max="3" width="31.85546875" style="1" customWidth="1"/>
    <col min="4" max="4" width="10.140625" style="1" customWidth="1"/>
    <col min="5" max="5" width="9.5703125" style="1" customWidth="1"/>
    <col min="6" max="6" width="10.5703125" style="2" customWidth="1"/>
    <col min="7" max="7" width="10.7109375" style="2" customWidth="1"/>
    <col min="8" max="8" width="43.28515625" style="37" customWidth="1"/>
    <col min="9" max="16384" width="9.140625" style="1"/>
  </cols>
  <sheetData>
    <row r="1" spans="1:8" ht="15.75" x14ac:dyDescent="0.25">
      <c r="A1" s="38" t="s">
        <v>218</v>
      </c>
      <c r="B1" s="38"/>
      <c r="C1" s="38"/>
      <c r="D1" s="38"/>
      <c r="E1" s="38"/>
      <c r="F1" s="38"/>
      <c r="G1" s="38"/>
      <c r="H1" s="33"/>
    </row>
    <row r="2" spans="1:8" x14ac:dyDescent="0.2">
      <c r="H2" s="33"/>
    </row>
    <row r="3" spans="1:8" x14ac:dyDescent="0.2">
      <c r="A3" s="6"/>
      <c r="B3" s="6"/>
      <c r="C3" s="6"/>
      <c r="D3" s="6"/>
      <c r="E3" s="6"/>
      <c r="F3" s="7"/>
      <c r="G3" s="7"/>
      <c r="H3" s="33"/>
    </row>
    <row r="4" spans="1:8" x14ac:dyDescent="0.2">
      <c r="H4" s="33"/>
    </row>
    <row r="5" spans="1:8" x14ac:dyDescent="0.2">
      <c r="H5" s="33"/>
    </row>
    <row r="6" spans="1:8" ht="18" x14ac:dyDescent="0.25">
      <c r="D6" s="4" t="s">
        <v>40</v>
      </c>
      <c r="H6" s="33"/>
    </row>
    <row r="7" spans="1:8" x14ac:dyDescent="0.2">
      <c r="D7" s="3" t="s">
        <v>11</v>
      </c>
      <c r="H7" s="33"/>
    </row>
    <row r="8" spans="1:8" x14ac:dyDescent="0.2">
      <c r="H8" s="33"/>
    </row>
    <row r="9" spans="1:8" x14ac:dyDescent="0.2">
      <c r="A9" s="41" t="s">
        <v>0</v>
      </c>
      <c r="B9" s="41"/>
      <c r="C9" s="42" t="s">
        <v>12</v>
      </c>
      <c r="D9" s="42"/>
      <c r="E9" s="42"/>
      <c r="F9" s="43"/>
      <c r="G9" s="43"/>
      <c r="H9" s="33"/>
    </row>
    <row r="10" spans="1:8" ht="25.5" customHeight="1" x14ac:dyDescent="0.2">
      <c r="A10" s="41" t="s">
        <v>1</v>
      </c>
      <c r="B10" s="41"/>
      <c r="C10" s="42" t="s">
        <v>13</v>
      </c>
      <c r="D10" s="42"/>
      <c r="E10" s="42"/>
      <c r="F10" s="43"/>
      <c r="G10" s="43"/>
      <c r="H10" s="33"/>
    </row>
    <row r="11" spans="1:8" x14ac:dyDescent="0.2">
      <c r="A11" s="41" t="s">
        <v>2</v>
      </c>
      <c r="B11" s="41"/>
      <c r="C11" s="42" t="s">
        <v>41</v>
      </c>
      <c r="D11" s="42"/>
      <c r="E11" s="42"/>
      <c r="F11" s="43"/>
      <c r="G11" s="43"/>
      <c r="H11" s="33"/>
    </row>
    <row r="12" spans="1:8" x14ac:dyDescent="0.2">
      <c r="A12" s="44"/>
      <c r="B12" s="44"/>
      <c r="F12" s="5" t="s">
        <v>3</v>
      </c>
      <c r="G12" s="5">
        <f>G47</f>
        <v>-46022.82</v>
      </c>
      <c r="H12" s="33"/>
    </row>
    <row r="13" spans="1:8" x14ac:dyDescent="0.2">
      <c r="A13" s="45" t="s">
        <v>4</v>
      </c>
      <c r="B13" s="45" t="s">
        <v>5</v>
      </c>
      <c r="C13" s="45" t="s">
        <v>6</v>
      </c>
      <c r="D13" s="45" t="s">
        <v>7</v>
      </c>
      <c r="E13" s="47" t="s">
        <v>8</v>
      </c>
      <c r="F13" s="49" t="s">
        <v>9</v>
      </c>
      <c r="G13" s="39" t="s">
        <v>10</v>
      </c>
      <c r="H13" s="51" t="s">
        <v>219</v>
      </c>
    </row>
    <row r="14" spans="1:8" x14ac:dyDescent="0.2">
      <c r="A14" s="46"/>
      <c r="B14" s="46"/>
      <c r="C14" s="46"/>
      <c r="D14" s="46"/>
      <c r="E14" s="48"/>
      <c r="F14" s="50"/>
      <c r="G14" s="40"/>
      <c r="H14" s="51"/>
    </row>
    <row r="15" spans="1:8" x14ac:dyDescent="0.2">
      <c r="C15" s="6" t="s">
        <v>42</v>
      </c>
      <c r="D15" s="6"/>
      <c r="H15" s="33"/>
    </row>
    <row r="16" spans="1:8" ht="24" x14ac:dyDescent="0.2">
      <c r="A16" s="11">
        <v>2</v>
      </c>
      <c r="B16" s="12" t="s">
        <v>43</v>
      </c>
      <c r="C16" s="17" t="s">
        <v>44</v>
      </c>
      <c r="D16" s="14" t="s">
        <v>17</v>
      </c>
      <c r="E16" s="13">
        <v>-0.95</v>
      </c>
      <c r="F16" s="15">
        <v>4071.5119</v>
      </c>
      <c r="G16" s="16">
        <f>ROUND(E16*F16,2)</f>
        <v>-3867.94</v>
      </c>
      <c r="H16" s="29" t="s">
        <v>240</v>
      </c>
    </row>
    <row r="17" spans="1:8" ht="24" x14ac:dyDescent="0.2">
      <c r="A17" s="11">
        <v>3</v>
      </c>
      <c r="B17" s="12" t="s">
        <v>43</v>
      </c>
      <c r="C17" s="17" t="s">
        <v>45</v>
      </c>
      <c r="D17" s="14" t="s">
        <v>17</v>
      </c>
      <c r="E17" s="13">
        <v>-0.69</v>
      </c>
      <c r="F17" s="15">
        <v>2227.7559999999999</v>
      </c>
      <c r="G17" s="16">
        <f>ROUND(E17*F17,2)</f>
        <v>-1537.15</v>
      </c>
      <c r="H17" s="30" t="s">
        <v>240</v>
      </c>
    </row>
    <row r="18" spans="1:8" ht="24" x14ac:dyDescent="0.2">
      <c r="A18" s="11">
        <v>4</v>
      </c>
      <c r="B18" s="12" t="s">
        <v>43</v>
      </c>
      <c r="C18" s="17" t="s">
        <v>46</v>
      </c>
      <c r="D18" s="14" t="s">
        <v>17</v>
      </c>
      <c r="E18" s="13">
        <v>-7.53</v>
      </c>
      <c r="F18" s="15">
        <v>2591.6803</v>
      </c>
      <c r="G18" s="16">
        <f>ROUND(E18*F18,2)</f>
        <v>-19515.349999999999</v>
      </c>
      <c r="H18" s="30" t="s">
        <v>240</v>
      </c>
    </row>
    <row r="19" spans="1:8" ht="19.899999999999999" customHeight="1" x14ac:dyDescent="0.2">
      <c r="A19" s="11">
        <v>5</v>
      </c>
      <c r="B19" s="12" t="s">
        <v>47</v>
      </c>
      <c r="C19" s="17" t="s">
        <v>48</v>
      </c>
      <c r="D19" s="14" t="s">
        <v>17</v>
      </c>
      <c r="E19" s="13">
        <v>-0.5</v>
      </c>
      <c r="F19" s="15">
        <v>107.09310000000001</v>
      </c>
      <c r="G19" s="16">
        <f>ROUND(E19*F19,2)</f>
        <v>-53.55</v>
      </c>
      <c r="H19" s="30" t="s">
        <v>240</v>
      </c>
    </row>
    <row r="20" spans="1:8" ht="24" x14ac:dyDescent="0.2">
      <c r="A20" s="11">
        <v>6</v>
      </c>
      <c r="B20" s="12" t="s">
        <v>49</v>
      </c>
      <c r="C20" s="17" t="s">
        <v>50</v>
      </c>
      <c r="D20" s="14" t="s">
        <v>17</v>
      </c>
      <c r="E20" s="13">
        <v>-0.5</v>
      </c>
      <c r="F20" s="15">
        <v>30.004000000000001</v>
      </c>
      <c r="G20" s="16">
        <f>ROUND(E20*F20,2)</f>
        <v>-15</v>
      </c>
      <c r="H20" s="30" t="s">
        <v>240</v>
      </c>
    </row>
    <row r="21" spans="1:8" x14ac:dyDescent="0.2">
      <c r="A21" s="8"/>
      <c r="B21" s="9"/>
      <c r="C21" s="10" t="s">
        <v>51</v>
      </c>
      <c r="D21" s="10"/>
      <c r="E21" s="10"/>
      <c r="F21" s="21"/>
      <c r="G21" s="18">
        <f>SUM(G16:G20)</f>
        <v>-24988.989999999998</v>
      </c>
      <c r="H21" s="33"/>
    </row>
    <row r="22" spans="1:8" x14ac:dyDescent="0.2">
      <c r="C22" s="6" t="s">
        <v>52</v>
      </c>
      <c r="D22" s="6"/>
      <c r="H22" s="33"/>
    </row>
    <row r="23" spans="1:8" ht="24" x14ac:dyDescent="0.2">
      <c r="A23" s="11">
        <v>7</v>
      </c>
      <c r="B23" s="12" t="s">
        <v>53</v>
      </c>
      <c r="C23" s="17" t="s">
        <v>54</v>
      </c>
      <c r="D23" s="14" t="s">
        <v>32</v>
      </c>
      <c r="E23" s="13">
        <v>-17</v>
      </c>
      <c r="F23" s="15">
        <v>29.126999999999999</v>
      </c>
      <c r="G23" s="16">
        <f>ROUND(E23*F23,2)</f>
        <v>-495.16</v>
      </c>
      <c r="H23" s="30" t="s">
        <v>240</v>
      </c>
    </row>
    <row r="24" spans="1:8" ht="24" x14ac:dyDescent="0.2">
      <c r="A24" s="11">
        <v>8</v>
      </c>
      <c r="B24" s="12" t="s">
        <v>55</v>
      </c>
      <c r="C24" s="17" t="s">
        <v>56</v>
      </c>
      <c r="D24" s="14" t="s">
        <v>57</v>
      </c>
      <c r="E24" s="13">
        <v>-0.1</v>
      </c>
      <c r="F24" s="15">
        <v>2624.9465</v>
      </c>
      <c r="G24" s="16">
        <f>ROUND(E24*F24,2)</f>
        <v>-262.49</v>
      </c>
      <c r="H24" s="30" t="s">
        <v>240</v>
      </c>
    </row>
    <row r="25" spans="1:8" x14ac:dyDescent="0.2">
      <c r="A25" s="8"/>
      <c r="B25" s="9"/>
      <c r="C25" s="10" t="s">
        <v>58</v>
      </c>
      <c r="D25" s="10"/>
      <c r="E25" s="10"/>
      <c r="F25" s="21"/>
      <c r="G25" s="18">
        <f>SUM(G23:G24)</f>
        <v>-757.65000000000009</v>
      </c>
      <c r="H25" s="33"/>
    </row>
    <row r="26" spans="1:8" x14ac:dyDescent="0.2">
      <c r="C26" s="6" t="s">
        <v>59</v>
      </c>
      <c r="D26" s="6"/>
      <c r="H26" s="33"/>
    </row>
    <row r="27" spans="1:8" ht="24" x14ac:dyDescent="0.2">
      <c r="A27" s="11">
        <v>9</v>
      </c>
      <c r="B27" s="12" t="s">
        <v>60</v>
      </c>
      <c r="C27" s="17" t="s">
        <v>61</v>
      </c>
      <c r="D27" s="14" t="s">
        <v>14</v>
      </c>
      <c r="E27" s="13">
        <v>-4</v>
      </c>
      <c r="F27" s="15">
        <v>228.2902</v>
      </c>
      <c r="G27" s="16">
        <f>ROUND(E27*F27,2)</f>
        <v>-913.16</v>
      </c>
      <c r="H27" s="30" t="s">
        <v>240</v>
      </c>
    </row>
    <row r="28" spans="1:8" ht="24" x14ac:dyDescent="0.2">
      <c r="A28" s="11">
        <v>10</v>
      </c>
      <c r="B28" s="12" t="s">
        <v>62</v>
      </c>
      <c r="C28" s="17" t="s">
        <v>63</v>
      </c>
      <c r="D28" s="14" t="s">
        <v>14</v>
      </c>
      <c r="E28" s="13">
        <v>-2</v>
      </c>
      <c r="F28" s="15">
        <v>170.13460000000001</v>
      </c>
      <c r="G28" s="16">
        <f>ROUND(E28*F28,2)</f>
        <v>-340.27</v>
      </c>
      <c r="H28" s="30" t="s">
        <v>240</v>
      </c>
    </row>
    <row r="29" spans="1:8" x14ac:dyDescent="0.2">
      <c r="A29" s="8"/>
      <c r="B29" s="9"/>
      <c r="C29" s="10" t="s">
        <v>64</v>
      </c>
      <c r="D29" s="10"/>
      <c r="E29" s="10"/>
      <c r="F29" s="21"/>
      <c r="G29" s="18">
        <f>SUM(G27:G28)</f>
        <v>-1253.4299999999998</v>
      </c>
      <c r="H29" s="33"/>
    </row>
    <row r="30" spans="1:8" x14ac:dyDescent="0.2">
      <c r="C30" s="6" t="s">
        <v>65</v>
      </c>
      <c r="D30" s="6"/>
      <c r="H30" s="33"/>
    </row>
    <row r="31" spans="1:8" ht="24" x14ac:dyDescent="0.2">
      <c r="A31" s="11">
        <v>11</v>
      </c>
      <c r="B31" s="12" t="s">
        <v>66</v>
      </c>
      <c r="C31" s="17" t="s">
        <v>67</v>
      </c>
      <c r="D31" s="14" t="s">
        <v>19</v>
      </c>
      <c r="E31" s="13">
        <v>-0.55000000000000004</v>
      </c>
      <c r="F31" s="15">
        <v>3459.6635000000001</v>
      </c>
      <c r="G31" s="16">
        <f t="shared" ref="G31:G36" si="0">ROUND(E31*F31,2)</f>
        <v>-1902.81</v>
      </c>
      <c r="H31" s="30" t="s">
        <v>220</v>
      </c>
    </row>
    <row r="32" spans="1:8" ht="24" x14ac:dyDescent="0.2">
      <c r="A32" s="11">
        <v>12</v>
      </c>
      <c r="B32" s="12" t="s">
        <v>66</v>
      </c>
      <c r="C32" s="17" t="s">
        <v>68</v>
      </c>
      <c r="D32" s="14" t="s">
        <v>19</v>
      </c>
      <c r="E32" s="13">
        <v>-0.08</v>
      </c>
      <c r="F32" s="15">
        <v>3878.0826999999999</v>
      </c>
      <c r="G32" s="16">
        <f t="shared" si="0"/>
        <v>-310.25</v>
      </c>
      <c r="H32" s="30" t="s">
        <v>220</v>
      </c>
    </row>
    <row r="33" spans="1:8" ht="24" x14ac:dyDescent="0.2">
      <c r="A33" s="11">
        <v>13</v>
      </c>
      <c r="B33" s="12" t="s">
        <v>22</v>
      </c>
      <c r="C33" s="17" t="s">
        <v>69</v>
      </c>
      <c r="D33" s="14" t="s">
        <v>19</v>
      </c>
      <c r="E33" s="13">
        <v>-0.65</v>
      </c>
      <c r="F33" s="15">
        <v>5331.9880000000003</v>
      </c>
      <c r="G33" s="16">
        <f t="shared" si="0"/>
        <v>-3465.79</v>
      </c>
      <c r="H33" s="30" t="s">
        <v>221</v>
      </c>
    </row>
    <row r="34" spans="1:8" ht="24" x14ac:dyDescent="0.2">
      <c r="A34" s="11">
        <v>14</v>
      </c>
      <c r="B34" s="12" t="s">
        <v>70</v>
      </c>
      <c r="C34" s="17" t="s">
        <v>71</v>
      </c>
      <c r="D34" s="14" t="s">
        <v>14</v>
      </c>
      <c r="E34" s="13">
        <v>-1</v>
      </c>
      <c r="F34" s="15">
        <v>846.75</v>
      </c>
      <c r="G34" s="16">
        <f t="shared" si="0"/>
        <v>-846.75</v>
      </c>
      <c r="H34" s="30" t="s">
        <v>240</v>
      </c>
    </row>
    <row r="35" spans="1:8" ht="24" x14ac:dyDescent="0.2">
      <c r="A35" s="11">
        <v>15</v>
      </c>
      <c r="B35" s="12" t="s">
        <v>16</v>
      </c>
      <c r="C35" s="17" t="s">
        <v>72</v>
      </c>
      <c r="D35" s="14" t="s">
        <v>15</v>
      </c>
      <c r="E35" s="13">
        <v>-1.5</v>
      </c>
      <c r="F35" s="15">
        <v>26.471699999999998</v>
      </c>
      <c r="G35" s="16">
        <f t="shared" si="0"/>
        <v>-39.71</v>
      </c>
      <c r="H35" s="30" t="s">
        <v>240</v>
      </c>
    </row>
    <row r="36" spans="1:8" ht="24" x14ac:dyDescent="0.2">
      <c r="A36" s="11">
        <v>16</v>
      </c>
      <c r="B36" s="12" t="s">
        <v>73</v>
      </c>
      <c r="C36" s="17" t="s">
        <v>74</v>
      </c>
      <c r="D36" s="14" t="s">
        <v>18</v>
      </c>
      <c r="E36" s="13">
        <v>-31.5</v>
      </c>
      <c r="F36" s="15">
        <v>1.3323</v>
      </c>
      <c r="G36" s="16">
        <f t="shared" si="0"/>
        <v>-41.97</v>
      </c>
      <c r="H36" s="30" t="s">
        <v>240</v>
      </c>
    </row>
    <row r="37" spans="1:8" x14ac:dyDescent="0.2">
      <c r="A37" s="8"/>
      <c r="B37" s="9"/>
      <c r="C37" s="10" t="s">
        <v>75</v>
      </c>
      <c r="D37" s="10"/>
      <c r="E37" s="10"/>
      <c r="F37" s="21"/>
      <c r="G37" s="18">
        <f>SUM(G31:G36)</f>
        <v>-6607.2800000000007</v>
      </c>
      <c r="H37" s="33"/>
    </row>
    <row r="38" spans="1:8" x14ac:dyDescent="0.2">
      <c r="C38" s="6" t="s">
        <v>76</v>
      </c>
      <c r="D38" s="6"/>
      <c r="H38" s="33"/>
    </row>
    <row r="39" spans="1:8" ht="24" x14ac:dyDescent="0.2">
      <c r="A39" s="11">
        <v>18</v>
      </c>
      <c r="B39" s="12" t="s">
        <v>78</v>
      </c>
      <c r="C39" s="17" t="s">
        <v>79</v>
      </c>
      <c r="D39" s="14" t="s">
        <v>57</v>
      </c>
      <c r="E39" s="13">
        <v>-39</v>
      </c>
      <c r="F39" s="15">
        <v>77.053299999999993</v>
      </c>
      <c r="G39" s="16">
        <f>ROUND(E39*F39,2)</f>
        <v>-3005.08</v>
      </c>
      <c r="H39" s="30" t="s">
        <v>240</v>
      </c>
    </row>
    <row r="40" spans="1:8" x14ac:dyDescent="0.2">
      <c r="A40" s="8"/>
      <c r="B40" s="9"/>
      <c r="C40" s="10" t="s">
        <v>80</v>
      </c>
      <c r="D40" s="10"/>
      <c r="E40" s="10"/>
      <c r="F40" s="21"/>
      <c r="G40" s="18">
        <f>SUM(G39:G39)</f>
        <v>-3005.08</v>
      </c>
      <c r="H40" s="33"/>
    </row>
    <row r="41" spans="1:8" x14ac:dyDescent="0.2">
      <c r="C41" s="6" t="s">
        <v>81</v>
      </c>
      <c r="D41" s="6"/>
      <c r="H41" s="33"/>
    </row>
    <row r="42" spans="1:8" ht="24" x14ac:dyDescent="0.2">
      <c r="A42" s="11">
        <v>19</v>
      </c>
      <c r="B42" s="12" t="s">
        <v>82</v>
      </c>
      <c r="C42" s="17" t="s">
        <v>83</v>
      </c>
      <c r="D42" s="14" t="s">
        <v>19</v>
      </c>
      <c r="E42" s="13">
        <v>-0.93</v>
      </c>
      <c r="F42" s="15">
        <v>1293.1541</v>
      </c>
      <c r="G42" s="16">
        <f>ROUND(E42*F42,2)</f>
        <v>-1202.6300000000001</v>
      </c>
      <c r="H42" s="31" t="s">
        <v>240</v>
      </c>
    </row>
    <row r="43" spans="1:8" ht="24" x14ac:dyDescent="0.2">
      <c r="A43" s="11">
        <v>20</v>
      </c>
      <c r="B43" s="12" t="s">
        <v>84</v>
      </c>
      <c r="C43" s="17" t="s">
        <v>85</v>
      </c>
      <c r="D43" s="14" t="s">
        <v>19</v>
      </c>
      <c r="E43" s="13">
        <v>-0.32990000000000003</v>
      </c>
      <c r="F43" s="15">
        <v>667.87779999999998</v>
      </c>
      <c r="G43" s="16">
        <f>ROUND(E43*F43,2)</f>
        <v>-220.33</v>
      </c>
      <c r="H43" s="31" t="s">
        <v>240</v>
      </c>
    </row>
    <row r="44" spans="1:8" x14ac:dyDescent="0.2">
      <c r="A44" s="8"/>
      <c r="B44" s="9"/>
      <c r="C44" s="10" t="s">
        <v>86</v>
      </c>
      <c r="D44" s="10"/>
      <c r="E44" s="10"/>
      <c r="F44" s="21"/>
      <c r="G44" s="18">
        <f>SUM(G42:G43)</f>
        <v>-1422.96</v>
      </c>
      <c r="H44" s="33"/>
    </row>
    <row r="45" spans="1:8" x14ac:dyDescent="0.2">
      <c r="A45" s="6"/>
      <c r="B45" s="6" t="s">
        <v>25</v>
      </c>
      <c r="C45" s="6"/>
      <c r="D45" s="6"/>
      <c r="E45" s="6"/>
      <c r="F45" s="7"/>
      <c r="G45" s="7">
        <f>G21+G25+G29+G37+G40+G44</f>
        <v>-38035.39</v>
      </c>
      <c r="H45" s="33"/>
    </row>
    <row r="46" spans="1:8" x14ac:dyDescent="0.2">
      <c r="A46" s="20"/>
      <c r="B46" s="10"/>
      <c r="C46" s="10" t="s">
        <v>26</v>
      </c>
      <c r="D46" s="10" t="s">
        <v>27</v>
      </c>
      <c r="E46" s="10"/>
      <c r="F46" s="21"/>
      <c r="G46" s="18">
        <f>ROUND(G45*0.21,2)</f>
        <v>-7987.43</v>
      </c>
      <c r="H46" s="33"/>
    </row>
    <row r="47" spans="1:8" x14ac:dyDescent="0.2">
      <c r="A47" s="10"/>
      <c r="B47" s="10" t="s">
        <v>28</v>
      </c>
      <c r="C47" s="10"/>
      <c r="D47" s="10"/>
      <c r="E47" s="10"/>
      <c r="F47" s="21"/>
      <c r="G47" s="21">
        <f>G45+G46</f>
        <v>-46022.82</v>
      </c>
      <c r="H47" s="33"/>
    </row>
    <row r="48" spans="1:8" x14ac:dyDescent="0.2">
      <c r="A48" s="6"/>
      <c r="B48" s="6"/>
      <c r="C48" s="6"/>
      <c r="D48" s="6"/>
      <c r="E48" s="6"/>
      <c r="F48" s="7"/>
      <c r="G48" s="7"/>
      <c r="H48" s="33"/>
    </row>
    <row r="49" spans="1:8" x14ac:dyDescent="0.2">
      <c r="H49" s="33"/>
    </row>
    <row r="50" spans="1:8" x14ac:dyDescent="0.2">
      <c r="H50" s="33"/>
    </row>
    <row r="51" spans="1:8" x14ac:dyDescent="0.2">
      <c r="H51" s="33"/>
    </row>
    <row r="52" spans="1:8" x14ac:dyDescent="0.2">
      <c r="H52" s="33"/>
    </row>
    <row r="53" spans="1:8" x14ac:dyDescent="0.2">
      <c r="A53" s="6"/>
      <c r="B53" s="6"/>
      <c r="C53" s="6"/>
      <c r="D53" s="6"/>
      <c r="E53" s="6"/>
      <c r="F53" s="7"/>
      <c r="G53" s="7"/>
      <c r="H53" s="33"/>
    </row>
    <row r="54" spans="1:8" x14ac:dyDescent="0.2">
      <c r="H54" s="33"/>
    </row>
    <row r="55" spans="1:8" x14ac:dyDescent="0.2">
      <c r="H55" s="33"/>
    </row>
    <row r="56" spans="1:8" x14ac:dyDescent="0.2">
      <c r="H56" s="33"/>
    </row>
    <row r="57" spans="1:8" x14ac:dyDescent="0.2">
      <c r="H57" s="33"/>
    </row>
    <row r="58" spans="1:8" ht="18" x14ac:dyDescent="0.25">
      <c r="D58" s="4" t="s">
        <v>87</v>
      </c>
      <c r="H58" s="33"/>
    </row>
    <row r="59" spans="1:8" x14ac:dyDescent="0.2">
      <c r="D59" s="3" t="s">
        <v>11</v>
      </c>
      <c r="H59" s="33"/>
    </row>
    <row r="60" spans="1:8" x14ac:dyDescent="0.2">
      <c r="H60" s="33"/>
    </row>
    <row r="61" spans="1:8" x14ac:dyDescent="0.2">
      <c r="A61" s="41" t="s">
        <v>0</v>
      </c>
      <c r="B61" s="41"/>
      <c r="C61" s="42" t="s">
        <v>12</v>
      </c>
      <c r="D61" s="42"/>
      <c r="E61" s="42"/>
      <c r="F61" s="43"/>
      <c r="G61" s="43"/>
      <c r="H61" s="33"/>
    </row>
    <row r="62" spans="1:8" ht="24.75" customHeight="1" x14ac:dyDescent="0.2">
      <c r="A62" s="41" t="s">
        <v>1</v>
      </c>
      <c r="B62" s="41"/>
      <c r="C62" s="42" t="s">
        <v>13</v>
      </c>
      <c r="D62" s="42"/>
      <c r="E62" s="42"/>
      <c r="F62" s="43"/>
      <c r="G62" s="43"/>
      <c r="H62" s="33"/>
    </row>
    <row r="63" spans="1:8" x14ac:dyDescent="0.2">
      <c r="A63" s="41" t="s">
        <v>2</v>
      </c>
      <c r="B63" s="41"/>
      <c r="C63" s="42" t="s">
        <v>88</v>
      </c>
      <c r="D63" s="42"/>
      <c r="E63" s="42"/>
      <c r="F63" s="43"/>
      <c r="G63" s="43"/>
      <c r="H63" s="33"/>
    </row>
    <row r="64" spans="1:8" x14ac:dyDescent="0.2">
      <c r="A64" s="44"/>
      <c r="B64" s="44"/>
      <c r="F64" s="5" t="s">
        <v>3</v>
      </c>
      <c r="G64" s="5">
        <f>G75</f>
        <v>-2110.31</v>
      </c>
      <c r="H64" s="33"/>
    </row>
    <row r="65" spans="1:8" x14ac:dyDescent="0.2">
      <c r="A65" s="45" t="s">
        <v>4</v>
      </c>
      <c r="B65" s="45" t="s">
        <v>5</v>
      </c>
      <c r="C65" s="45" t="s">
        <v>6</v>
      </c>
      <c r="D65" s="45" t="s">
        <v>7</v>
      </c>
      <c r="E65" s="47" t="s">
        <v>8</v>
      </c>
      <c r="F65" s="49" t="s">
        <v>9</v>
      </c>
      <c r="G65" s="39" t="s">
        <v>10</v>
      </c>
      <c r="H65" s="33"/>
    </row>
    <row r="66" spans="1:8" x14ac:dyDescent="0.2">
      <c r="A66" s="46"/>
      <c r="B66" s="46"/>
      <c r="C66" s="46"/>
      <c r="D66" s="46"/>
      <c r="E66" s="48"/>
      <c r="F66" s="50"/>
      <c r="G66" s="40"/>
      <c r="H66" s="33"/>
    </row>
    <row r="67" spans="1:8" x14ac:dyDescent="0.2">
      <c r="C67" s="6" t="s">
        <v>89</v>
      </c>
      <c r="D67" s="6"/>
      <c r="H67" s="34"/>
    </row>
    <row r="68" spans="1:8" ht="24" x14ac:dyDescent="0.2">
      <c r="A68" s="11">
        <v>18</v>
      </c>
      <c r="B68" s="12" t="s">
        <v>24</v>
      </c>
      <c r="C68" s="17" t="s">
        <v>90</v>
      </c>
      <c r="D68" s="14" t="s">
        <v>18</v>
      </c>
      <c r="E68" s="13">
        <v>-2.1</v>
      </c>
      <c r="F68" s="15">
        <v>217.0008</v>
      </c>
      <c r="G68" s="22">
        <f t="shared" ref="G68" si="1">ROUND(E68*F68,2)</f>
        <v>-455.7</v>
      </c>
      <c r="H68" s="29" t="s">
        <v>222</v>
      </c>
    </row>
    <row r="69" spans="1:8" x14ac:dyDescent="0.2">
      <c r="A69" s="8"/>
      <c r="B69" s="9"/>
      <c r="C69" s="10" t="s">
        <v>91</v>
      </c>
      <c r="D69" s="10"/>
      <c r="E69" s="10"/>
      <c r="F69" s="21"/>
      <c r="G69" s="21">
        <f>SUM(G68:G68)</f>
        <v>-455.7</v>
      </c>
      <c r="H69" s="34"/>
    </row>
    <row r="70" spans="1:8" x14ac:dyDescent="0.2">
      <c r="C70" s="6" t="s">
        <v>92</v>
      </c>
      <c r="D70" s="6"/>
      <c r="H70" s="34"/>
    </row>
    <row r="71" spans="1:8" ht="36" x14ac:dyDescent="0.2">
      <c r="A71" s="11">
        <v>40</v>
      </c>
      <c r="B71" s="12" t="s">
        <v>21</v>
      </c>
      <c r="C71" s="17" t="s">
        <v>93</v>
      </c>
      <c r="D71" s="14" t="s">
        <v>17</v>
      </c>
      <c r="E71" s="13">
        <v>-1.4992000000000001</v>
      </c>
      <c r="F71" s="15">
        <v>859.36659999999995</v>
      </c>
      <c r="G71" s="22">
        <f t="shared" ref="G71" si="2">ROUND(E71*F71,2)</f>
        <v>-1288.3599999999999</v>
      </c>
      <c r="H71" s="29" t="s">
        <v>222</v>
      </c>
    </row>
    <row r="72" spans="1:8" x14ac:dyDescent="0.2">
      <c r="A72" s="8"/>
      <c r="B72" s="9"/>
      <c r="C72" s="10" t="s">
        <v>94</v>
      </c>
      <c r="D72" s="10"/>
      <c r="E72" s="10"/>
      <c r="F72" s="21"/>
      <c r="G72" s="18">
        <f>SUM(G71:G71)</f>
        <v>-1288.3599999999999</v>
      </c>
      <c r="H72" s="33"/>
    </row>
    <row r="73" spans="1:8" x14ac:dyDescent="0.2">
      <c r="A73" s="6"/>
      <c r="B73" s="6" t="s">
        <v>25</v>
      </c>
      <c r="C73" s="6"/>
      <c r="D73" s="6"/>
      <c r="E73" s="6"/>
      <c r="F73" s="7"/>
      <c r="G73" s="7">
        <f>G69+G71</f>
        <v>-1744.06</v>
      </c>
      <c r="H73" s="33"/>
    </row>
    <row r="74" spans="1:8" x14ac:dyDescent="0.2">
      <c r="A74" s="20"/>
      <c r="B74" s="10"/>
      <c r="C74" s="10" t="s">
        <v>26</v>
      </c>
      <c r="D74" s="10" t="s">
        <v>27</v>
      </c>
      <c r="E74" s="10"/>
      <c r="F74" s="21"/>
      <c r="G74" s="18">
        <f>ROUND(G73*0.21,2)</f>
        <v>-366.25</v>
      </c>
      <c r="H74" s="33"/>
    </row>
    <row r="75" spans="1:8" x14ac:dyDescent="0.2">
      <c r="A75" s="10"/>
      <c r="B75" s="10" t="s">
        <v>28</v>
      </c>
      <c r="C75" s="10"/>
      <c r="D75" s="10"/>
      <c r="E75" s="10"/>
      <c r="F75" s="21"/>
      <c r="G75" s="21">
        <f>G73+G74</f>
        <v>-2110.31</v>
      </c>
      <c r="H75" s="33"/>
    </row>
    <row r="76" spans="1:8" x14ac:dyDescent="0.2">
      <c r="A76" s="6"/>
      <c r="B76" s="6"/>
      <c r="C76" s="6"/>
      <c r="D76" s="6"/>
      <c r="E76" s="6"/>
      <c r="F76" s="7"/>
      <c r="G76" s="7"/>
      <c r="H76" s="33"/>
    </row>
    <row r="77" spans="1:8" x14ac:dyDescent="0.2">
      <c r="H77" s="33"/>
    </row>
    <row r="78" spans="1:8" x14ac:dyDescent="0.2">
      <c r="H78" s="33"/>
    </row>
    <row r="79" spans="1:8" x14ac:dyDescent="0.2">
      <c r="H79" s="33"/>
    </row>
    <row r="80" spans="1:8" x14ac:dyDescent="0.2">
      <c r="H80" s="33"/>
    </row>
    <row r="81" spans="1:8" x14ac:dyDescent="0.2">
      <c r="A81" s="6"/>
      <c r="B81" s="6"/>
      <c r="C81" s="6"/>
      <c r="D81" s="6"/>
      <c r="E81" s="6"/>
      <c r="F81" s="7"/>
      <c r="G81" s="7"/>
      <c r="H81" s="33"/>
    </row>
    <row r="82" spans="1:8" x14ac:dyDescent="0.2">
      <c r="H82" s="33"/>
    </row>
    <row r="83" spans="1:8" x14ac:dyDescent="0.2">
      <c r="H83" s="33"/>
    </row>
    <row r="84" spans="1:8" x14ac:dyDescent="0.2">
      <c r="H84" s="33"/>
    </row>
    <row r="85" spans="1:8" x14ac:dyDescent="0.2">
      <c r="H85" s="33"/>
    </row>
    <row r="86" spans="1:8" ht="18" x14ac:dyDescent="0.25">
      <c r="D86" s="4" t="s">
        <v>95</v>
      </c>
      <c r="H86" s="33"/>
    </row>
    <row r="87" spans="1:8" x14ac:dyDescent="0.2">
      <c r="D87" s="3" t="s">
        <v>11</v>
      </c>
      <c r="H87" s="33"/>
    </row>
    <row r="88" spans="1:8" x14ac:dyDescent="0.2">
      <c r="H88" s="33"/>
    </row>
    <row r="89" spans="1:8" x14ac:dyDescent="0.2">
      <c r="A89" s="41" t="s">
        <v>0</v>
      </c>
      <c r="B89" s="41"/>
      <c r="C89" s="42" t="s">
        <v>12</v>
      </c>
      <c r="D89" s="42"/>
      <c r="E89" s="42"/>
      <c r="F89" s="43"/>
      <c r="G89" s="43"/>
      <c r="H89" s="33"/>
    </row>
    <row r="90" spans="1:8" ht="26.25" customHeight="1" x14ac:dyDescent="0.2">
      <c r="A90" s="41" t="s">
        <v>1</v>
      </c>
      <c r="B90" s="41"/>
      <c r="C90" s="42" t="s">
        <v>13</v>
      </c>
      <c r="D90" s="42"/>
      <c r="E90" s="42"/>
      <c r="F90" s="43"/>
      <c r="G90" s="43"/>
      <c r="H90" s="33"/>
    </row>
    <row r="91" spans="1:8" x14ac:dyDescent="0.2">
      <c r="A91" s="41" t="s">
        <v>2</v>
      </c>
      <c r="B91" s="41"/>
      <c r="C91" s="42" t="s">
        <v>96</v>
      </c>
      <c r="D91" s="42"/>
      <c r="E91" s="42"/>
      <c r="F91" s="43"/>
      <c r="G91" s="43"/>
      <c r="H91" s="33"/>
    </row>
    <row r="92" spans="1:8" x14ac:dyDescent="0.2">
      <c r="A92" s="44"/>
      <c r="B92" s="44"/>
      <c r="F92" s="5" t="s">
        <v>3</v>
      </c>
      <c r="G92" s="5">
        <f>G101</f>
        <v>-2911.7599999999998</v>
      </c>
      <c r="H92" s="33"/>
    </row>
    <row r="93" spans="1:8" x14ac:dyDescent="0.2">
      <c r="A93" s="45" t="s">
        <v>4</v>
      </c>
      <c r="B93" s="45" t="s">
        <v>5</v>
      </c>
      <c r="C93" s="45" t="s">
        <v>6</v>
      </c>
      <c r="D93" s="45" t="s">
        <v>7</v>
      </c>
      <c r="E93" s="47" t="s">
        <v>8</v>
      </c>
      <c r="F93" s="49" t="s">
        <v>9</v>
      </c>
      <c r="G93" s="39" t="s">
        <v>10</v>
      </c>
      <c r="H93" s="33"/>
    </row>
    <row r="94" spans="1:8" x14ac:dyDescent="0.2">
      <c r="A94" s="46"/>
      <c r="B94" s="46"/>
      <c r="C94" s="46"/>
      <c r="D94" s="46"/>
      <c r="E94" s="48"/>
      <c r="F94" s="50"/>
      <c r="G94" s="40"/>
      <c r="H94" s="33"/>
    </row>
    <row r="95" spans="1:8" x14ac:dyDescent="0.2">
      <c r="C95" s="6" t="s">
        <v>97</v>
      </c>
      <c r="D95" s="6"/>
      <c r="H95" s="33"/>
    </row>
    <row r="96" spans="1:8" ht="24" x14ac:dyDescent="0.2">
      <c r="A96" s="11">
        <v>1</v>
      </c>
      <c r="B96" s="12" t="s">
        <v>30</v>
      </c>
      <c r="C96" s="17" t="s">
        <v>98</v>
      </c>
      <c r="D96" s="14" t="s">
        <v>29</v>
      </c>
      <c r="E96" s="13">
        <v>-0.45</v>
      </c>
      <c r="F96" s="15">
        <v>3743.9232000000002</v>
      </c>
      <c r="G96" s="16">
        <f>ROUND(E96*F96,2)</f>
        <v>-1684.77</v>
      </c>
      <c r="H96" s="29" t="s">
        <v>222</v>
      </c>
    </row>
    <row r="97" spans="1:8" ht="24" x14ac:dyDescent="0.2">
      <c r="A97" s="11">
        <v>2</v>
      </c>
      <c r="B97" s="12" t="s">
        <v>99</v>
      </c>
      <c r="C97" s="17" t="s">
        <v>100</v>
      </c>
      <c r="D97" s="14" t="s">
        <v>14</v>
      </c>
      <c r="E97" s="13">
        <v>-16</v>
      </c>
      <c r="F97" s="15">
        <v>45.1023</v>
      </c>
      <c r="G97" s="16">
        <f>ROUND(E97*F97,2)</f>
        <v>-721.64</v>
      </c>
      <c r="H97" s="29" t="s">
        <v>222</v>
      </c>
    </row>
    <row r="98" spans="1:8" x14ac:dyDescent="0.2">
      <c r="A98" s="8"/>
      <c r="B98" s="9"/>
      <c r="C98" s="10" t="s">
        <v>101</v>
      </c>
      <c r="D98" s="10"/>
      <c r="E98" s="10"/>
      <c r="F98" s="21"/>
      <c r="G98" s="18">
        <f>SUM(G96:G97)</f>
        <v>-2406.41</v>
      </c>
      <c r="H98" s="33"/>
    </row>
    <row r="99" spans="1:8" x14ac:dyDescent="0.2">
      <c r="A99" s="6"/>
      <c r="B99" s="6" t="s">
        <v>25</v>
      </c>
      <c r="C99" s="6"/>
      <c r="D99" s="6"/>
      <c r="E99" s="6"/>
      <c r="F99" s="7"/>
      <c r="G99" s="7">
        <f>G98</f>
        <v>-2406.41</v>
      </c>
      <c r="H99" s="33"/>
    </row>
    <row r="100" spans="1:8" x14ac:dyDescent="0.2">
      <c r="A100" s="20"/>
      <c r="B100" s="10"/>
      <c r="C100" s="10" t="s">
        <v>26</v>
      </c>
      <c r="D100" s="10" t="s">
        <v>27</v>
      </c>
      <c r="E100" s="10"/>
      <c r="F100" s="21"/>
      <c r="G100" s="18">
        <f>ROUND(G99*0.21,2)</f>
        <v>-505.35</v>
      </c>
      <c r="H100" s="33"/>
    </row>
    <row r="101" spans="1:8" x14ac:dyDescent="0.2">
      <c r="A101" s="10"/>
      <c r="B101" s="10" t="s">
        <v>28</v>
      </c>
      <c r="C101" s="10"/>
      <c r="D101" s="10"/>
      <c r="E101" s="10"/>
      <c r="F101" s="21"/>
      <c r="G101" s="21">
        <f>G99+G100</f>
        <v>-2911.7599999999998</v>
      </c>
      <c r="H101" s="33"/>
    </row>
    <row r="102" spans="1:8" x14ac:dyDescent="0.2">
      <c r="A102" s="6"/>
      <c r="B102" s="6"/>
      <c r="C102" s="6"/>
      <c r="D102" s="6"/>
      <c r="E102" s="6"/>
      <c r="F102" s="7"/>
      <c r="G102" s="7"/>
      <c r="H102" s="33"/>
    </row>
    <row r="103" spans="1:8" x14ac:dyDescent="0.2">
      <c r="H103" s="33"/>
    </row>
    <row r="104" spans="1:8" x14ac:dyDescent="0.2">
      <c r="H104" s="33"/>
    </row>
    <row r="105" spans="1:8" x14ac:dyDescent="0.2">
      <c r="H105" s="33"/>
    </row>
    <row r="106" spans="1:8" x14ac:dyDescent="0.2">
      <c r="H106" s="33"/>
    </row>
    <row r="107" spans="1:8" x14ac:dyDescent="0.2">
      <c r="A107" s="6"/>
      <c r="B107" s="6"/>
      <c r="C107" s="6"/>
      <c r="D107" s="6"/>
      <c r="E107" s="6"/>
      <c r="F107" s="7"/>
      <c r="G107" s="7"/>
      <c r="H107" s="33"/>
    </row>
    <row r="108" spans="1:8" x14ac:dyDescent="0.2">
      <c r="H108" s="33"/>
    </row>
    <row r="109" spans="1:8" x14ac:dyDescent="0.2">
      <c r="H109" s="33"/>
    </row>
    <row r="110" spans="1:8" x14ac:dyDescent="0.2">
      <c r="H110" s="33"/>
    </row>
    <row r="111" spans="1:8" x14ac:dyDescent="0.2">
      <c r="H111" s="33"/>
    </row>
    <row r="112" spans="1:8" ht="18" x14ac:dyDescent="0.25">
      <c r="D112" s="4" t="s">
        <v>102</v>
      </c>
      <c r="H112" s="33"/>
    </row>
    <row r="113" spans="1:8" x14ac:dyDescent="0.2">
      <c r="D113" s="3" t="s">
        <v>11</v>
      </c>
      <c r="H113" s="33"/>
    </row>
    <row r="114" spans="1:8" x14ac:dyDescent="0.2">
      <c r="H114" s="33"/>
    </row>
    <row r="115" spans="1:8" x14ac:dyDescent="0.2">
      <c r="A115" s="41" t="s">
        <v>0</v>
      </c>
      <c r="B115" s="41"/>
      <c r="C115" s="42" t="s">
        <v>12</v>
      </c>
      <c r="D115" s="42"/>
      <c r="E115" s="42"/>
      <c r="F115" s="43"/>
      <c r="G115" s="43"/>
      <c r="H115" s="33"/>
    </row>
    <row r="116" spans="1:8" ht="28.5" customHeight="1" x14ac:dyDescent="0.2">
      <c r="A116" s="41" t="s">
        <v>1</v>
      </c>
      <c r="B116" s="41"/>
      <c r="C116" s="42" t="s">
        <v>13</v>
      </c>
      <c r="D116" s="42"/>
      <c r="E116" s="42"/>
      <c r="F116" s="43"/>
      <c r="G116" s="43"/>
      <c r="H116" s="33"/>
    </row>
    <row r="117" spans="1:8" x14ac:dyDescent="0.2">
      <c r="A117" s="41" t="s">
        <v>2</v>
      </c>
      <c r="B117" s="41"/>
      <c r="C117" s="42" t="s">
        <v>103</v>
      </c>
      <c r="D117" s="42"/>
      <c r="E117" s="42"/>
      <c r="F117" s="43"/>
      <c r="G117" s="43"/>
      <c r="H117" s="33"/>
    </row>
    <row r="118" spans="1:8" x14ac:dyDescent="0.2">
      <c r="A118" s="44"/>
      <c r="B118" s="44"/>
      <c r="F118" s="5" t="s">
        <v>3</v>
      </c>
      <c r="G118" s="5">
        <f>G135</f>
        <v>-11522.679999999998</v>
      </c>
      <c r="H118" s="33"/>
    </row>
    <row r="119" spans="1:8" x14ac:dyDescent="0.2">
      <c r="A119" s="45" t="s">
        <v>4</v>
      </c>
      <c r="B119" s="45" t="s">
        <v>5</v>
      </c>
      <c r="C119" s="45" t="s">
        <v>6</v>
      </c>
      <c r="D119" s="45" t="s">
        <v>7</v>
      </c>
      <c r="E119" s="47" t="s">
        <v>8</v>
      </c>
      <c r="F119" s="49" t="s">
        <v>9</v>
      </c>
      <c r="G119" s="39" t="s">
        <v>10</v>
      </c>
      <c r="H119" s="33"/>
    </row>
    <row r="120" spans="1:8" x14ac:dyDescent="0.2">
      <c r="A120" s="46"/>
      <c r="B120" s="46"/>
      <c r="C120" s="46"/>
      <c r="D120" s="46"/>
      <c r="E120" s="48"/>
      <c r="F120" s="50"/>
      <c r="G120" s="40"/>
      <c r="H120" s="33"/>
    </row>
    <row r="121" spans="1:8" x14ac:dyDescent="0.2">
      <c r="C121" s="6" t="s">
        <v>104</v>
      </c>
      <c r="D121" s="6"/>
      <c r="H121" s="33"/>
    </row>
    <row r="122" spans="1:8" ht="24" x14ac:dyDescent="0.2">
      <c r="A122" s="11">
        <v>17</v>
      </c>
      <c r="B122" s="12" t="s">
        <v>105</v>
      </c>
      <c r="C122" s="17" t="s">
        <v>106</v>
      </c>
      <c r="D122" s="14" t="s">
        <v>14</v>
      </c>
      <c r="E122" s="13">
        <v>-1</v>
      </c>
      <c r="F122" s="15">
        <v>2695.6812</v>
      </c>
      <c r="G122" s="16">
        <f t="shared" ref="G122:G131" si="3">ROUND(E122*F122,2)</f>
        <v>-2695.68</v>
      </c>
      <c r="H122" s="30" t="s">
        <v>241</v>
      </c>
    </row>
    <row r="123" spans="1:8" ht="24" x14ac:dyDescent="0.2">
      <c r="A123" s="11">
        <v>18</v>
      </c>
      <c r="B123" s="12" t="s">
        <v>107</v>
      </c>
      <c r="C123" s="17" t="s">
        <v>108</v>
      </c>
      <c r="D123" s="14" t="s">
        <v>29</v>
      </c>
      <c r="E123" s="13">
        <v>-1</v>
      </c>
      <c r="F123" s="15">
        <v>1823.0876000000001</v>
      </c>
      <c r="G123" s="16">
        <f t="shared" si="3"/>
        <v>-1823.09</v>
      </c>
      <c r="H123" s="32" t="s">
        <v>223</v>
      </c>
    </row>
    <row r="124" spans="1:8" ht="48" x14ac:dyDescent="0.2">
      <c r="A124" s="11">
        <v>19</v>
      </c>
      <c r="B124" s="12" t="s">
        <v>109</v>
      </c>
      <c r="C124" s="17" t="s">
        <v>110</v>
      </c>
      <c r="D124" s="14" t="s">
        <v>14</v>
      </c>
      <c r="E124" s="13">
        <v>-5</v>
      </c>
      <c r="F124" s="15">
        <v>211.69040000000001</v>
      </c>
      <c r="G124" s="16">
        <f t="shared" si="3"/>
        <v>-1058.45</v>
      </c>
      <c r="H124" s="32" t="s">
        <v>223</v>
      </c>
    </row>
    <row r="125" spans="1:8" x14ac:dyDescent="0.2">
      <c r="A125" s="11">
        <v>21</v>
      </c>
      <c r="B125" s="12" t="s">
        <v>111</v>
      </c>
      <c r="C125" s="17" t="s">
        <v>112</v>
      </c>
      <c r="D125" s="14" t="s">
        <v>37</v>
      </c>
      <c r="E125" s="13">
        <v>-3.1E-2</v>
      </c>
      <c r="F125" s="15">
        <v>18038.8534</v>
      </c>
      <c r="G125" s="16">
        <f t="shared" si="3"/>
        <v>-559.20000000000005</v>
      </c>
      <c r="H125" s="32" t="s">
        <v>242</v>
      </c>
    </row>
    <row r="126" spans="1:8" ht="24" x14ac:dyDescent="0.2">
      <c r="A126" s="11">
        <v>22</v>
      </c>
      <c r="B126" s="12" t="s">
        <v>113</v>
      </c>
      <c r="C126" s="17" t="s">
        <v>114</v>
      </c>
      <c r="D126" s="14" t="s">
        <v>19</v>
      </c>
      <c r="E126" s="13">
        <v>-0.15</v>
      </c>
      <c r="F126" s="15">
        <v>8829.3223999999991</v>
      </c>
      <c r="G126" s="16">
        <f t="shared" si="3"/>
        <v>-1324.4</v>
      </c>
      <c r="H126" s="32" t="s">
        <v>242</v>
      </c>
    </row>
    <row r="127" spans="1:8" x14ac:dyDescent="0.2">
      <c r="A127" s="11">
        <v>23</v>
      </c>
      <c r="B127" s="12" t="s">
        <v>115</v>
      </c>
      <c r="C127" s="17" t="s">
        <v>116</v>
      </c>
      <c r="D127" s="14" t="s">
        <v>14</v>
      </c>
      <c r="E127" s="13">
        <v>-3</v>
      </c>
      <c r="F127" s="15">
        <v>167.54509999999999</v>
      </c>
      <c r="G127" s="16">
        <f t="shared" si="3"/>
        <v>-502.64</v>
      </c>
      <c r="H127" s="32" t="s">
        <v>242</v>
      </c>
    </row>
    <row r="128" spans="1:8" x14ac:dyDescent="0.2">
      <c r="A128" s="11">
        <v>24</v>
      </c>
      <c r="B128" s="12" t="s">
        <v>117</v>
      </c>
      <c r="C128" s="17" t="s">
        <v>118</v>
      </c>
      <c r="D128" s="14" t="s">
        <v>14</v>
      </c>
      <c r="E128" s="13">
        <v>-1</v>
      </c>
      <c r="F128" s="15">
        <v>12.4077</v>
      </c>
      <c r="G128" s="16">
        <f t="shared" si="3"/>
        <v>-12.41</v>
      </c>
      <c r="H128" s="32" t="s">
        <v>242</v>
      </c>
    </row>
    <row r="129" spans="1:8" ht="36" x14ac:dyDescent="0.2">
      <c r="A129" s="11">
        <v>25</v>
      </c>
      <c r="B129" s="12" t="s">
        <v>119</v>
      </c>
      <c r="C129" s="17" t="s">
        <v>120</v>
      </c>
      <c r="D129" s="14" t="s">
        <v>14</v>
      </c>
      <c r="E129" s="13">
        <v>-1</v>
      </c>
      <c r="F129" s="15">
        <v>486.79450000000003</v>
      </c>
      <c r="G129" s="16">
        <f t="shared" si="3"/>
        <v>-486.79</v>
      </c>
      <c r="H129" s="32" t="s">
        <v>242</v>
      </c>
    </row>
    <row r="130" spans="1:8" ht="24" x14ac:dyDescent="0.2">
      <c r="A130" s="11">
        <v>26</v>
      </c>
      <c r="B130" s="12" t="s">
        <v>121</v>
      </c>
      <c r="C130" s="17" t="s">
        <v>122</v>
      </c>
      <c r="D130" s="14" t="s">
        <v>14</v>
      </c>
      <c r="E130" s="13">
        <v>-1</v>
      </c>
      <c r="F130" s="15">
        <v>740.06269999999995</v>
      </c>
      <c r="G130" s="16">
        <f t="shared" si="3"/>
        <v>-740.06</v>
      </c>
      <c r="H130" s="32" t="s">
        <v>242</v>
      </c>
    </row>
    <row r="131" spans="1:8" ht="24" x14ac:dyDescent="0.2">
      <c r="A131" s="11">
        <v>27</v>
      </c>
      <c r="B131" s="12" t="s">
        <v>123</v>
      </c>
      <c r="C131" s="17" t="s">
        <v>124</v>
      </c>
      <c r="D131" s="14" t="s">
        <v>20</v>
      </c>
      <c r="E131" s="13">
        <v>-10</v>
      </c>
      <c r="F131" s="15">
        <v>32.016100000000002</v>
      </c>
      <c r="G131" s="16">
        <f t="shared" si="3"/>
        <v>-320.16000000000003</v>
      </c>
      <c r="H131" s="32" t="s">
        <v>242</v>
      </c>
    </row>
    <row r="132" spans="1:8" x14ac:dyDescent="0.2">
      <c r="A132" s="8"/>
      <c r="B132" s="9"/>
      <c r="C132" s="10" t="s">
        <v>125</v>
      </c>
      <c r="D132" s="10"/>
      <c r="E132" s="10"/>
      <c r="F132" s="21"/>
      <c r="G132" s="18">
        <f>SUM(G122:G131)</f>
        <v>-9522.8799999999992</v>
      </c>
      <c r="H132" s="33"/>
    </row>
    <row r="133" spans="1:8" x14ac:dyDescent="0.2">
      <c r="A133" s="6"/>
      <c r="B133" s="6" t="s">
        <v>25</v>
      </c>
      <c r="C133" s="6"/>
      <c r="D133" s="6"/>
      <c r="E133" s="6"/>
      <c r="F133" s="7"/>
      <c r="G133" s="7">
        <f>G132</f>
        <v>-9522.8799999999992</v>
      </c>
      <c r="H133" s="33"/>
    </row>
    <row r="134" spans="1:8" x14ac:dyDescent="0.2">
      <c r="A134" s="20"/>
      <c r="B134" s="10"/>
      <c r="C134" s="10" t="s">
        <v>26</v>
      </c>
      <c r="D134" s="10" t="s">
        <v>27</v>
      </c>
      <c r="E134" s="10"/>
      <c r="F134" s="21"/>
      <c r="G134" s="18">
        <f>ROUND(G133*0.21,2)</f>
        <v>-1999.8</v>
      </c>
      <c r="H134" s="33"/>
    </row>
    <row r="135" spans="1:8" x14ac:dyDescent="0.2">
      <c r="A135" s="10"/>
      <c r="B135" s="10" t="s">
        <v>28</v>
      </c>
      <c r="C135" s="10"/>
      <c r="D135" s="10"/>
      <c r="E135" s="10"/>
      <c r="F135" s="21"/>
      <c r="G135" s="21">
        <f>G133+G134</f>
        <v>-11522.679999999998</v>
      </c>
      <c r="H135" s="33"/>
    </row>
    <row r="136" spans="1:8" x14ac:dyDescent="0.2">
      <c r="A136" s="6"/>
      <c r="B136" s="6"/>
      <c r="C136" s="6"/>
      <c r="D136" s="6"/>
      <c r="E136" s="6"/>
      <c r="F136" s="7"/>
      <c r="G136" s="7"/>
      <c r="H136" s="33"/>
    </row>
    <row r="137" spans="1:8" x14ac:dyDescent="0.2">
      <c r="H137" s="33"/>
    </row>
    <row r="138" spans="1:8" x14ac:dyDescent="0.2">
      <c r="H138" s="33"/>
    </row>
    <row r="139" spans="1:8" x14ac:dyDescent="0.2">
      <c r="H139" s="33"/>
    </row>
    <row r="140" spans="1:8" x14ac:dyDescent="0.2">
      <c r="H140" s="33"/>
    </row>
    <row r="141" spans="1:8" x14ac:dyDescent="0.2">
      <c r="A141" s="6"/>
      <c r="B141" s="6"/>
      <c r="C141" s="6"/>
      <c r="D141" s="6"/>
      <c r="E141" s="6"/>
      <c r="F141" s="7"/>
      <c r="G141" s="7"/>
      <c r="H141" s="33"/>
    </row>
    <row r="142" spans="1:8" x14ac:dyDescent="0.2">
      <c r="H142" s="33"/>
    </row>
    <row r="143" spans="1:8" x14ac:dyDescent="0.2">
      <c r="H143" s="33"/>
    </row>
    <row r="144" spans="1:8" x14ac:dyDescent="0.2">
      <c r="H144" s="33"/>
    </row>
    <row r="145" spans="1:8" x14ac:dyDescent="0.2">
      <c r="H145" s="33"/>
    </row>
    <row r="146" spans="1:8" ht="18" x14ac:dyDescent="0.25">
      <c r="D146" s="4" t="s">
        <v>126</v>
      </c>
      <c r="H146" s="33"/>
    </row>
    <row r="147" spans="1:8" x14ac:dyDescent="0.2">
      <c r="D147" s="3" t="s">
        <v>11</v>
      </c>
      <c r="H147" s="33"/>
    </row>
    <row r="148" spans="1:8" x14ac:dyDescent="0.2">
      <c r="H148" s="33"/>
    </row>
    <row r="149" spans="1:8" x14ac:dyDescent="0.2">
      <c r="A149" s="41" t="s">
        <v>0</v>
      </c>
      <c r="B149" s="41"/>
      <c r="C149" s="42" t="s">
        <v>12</v>
      </c>
      <c r="D149" s="42"/>
      <c r="E149" s="42"/>
      <c r="F149" s="43"/>
      <c r="G149" s="43"/>
      <c r="H149" s="33"/>
    </row>
    <row r="150" spans="1:8" ht="25.5" customHeight="1" x14ac:dyDescent="0.2">
      <c r="A150" s="41" t="s">
        <v>1</v>
      </c>
      <c r="B150" s="41"/>
      <c r="C150" s="42" t="s">
        <v>13</v>
      </c>
      <c r="D150" s="42"/>
      <c r="E150" s="42"/>
      <c r="F150" s="43"/>
      <c r="G150" s="43"/>
      <c r="H150" s="33"/>
    </row>
    <row r="151" spans="1:8" x14ac:dyDescent="0.2">
      <c r="A151" s="41" t="s">
        <v>2</v>
      </c>
      <c r="B151" s="41"/>
      <c r="C151" s="42" t="s">
        <v>127</v>
      </c>
      <c r="D151" s="42"/>
      <c r="E151" s="42"/>
      <c r="F151" s="43"/>
      <c r="G151" s="43"/>
      <c r="H151" s="33"/>
    </row>
    <row r="152" spans="1:8" x14ac:dyDescent="0.2">
      <c r="A152" s="44"/>
      <c r="B152" s="44"/>
      <c r="F152" s="5" t="s">
        <v>3</v>
      </c>
      <c r="G152" s="5">
        <f>G202</f>
        <v>-41127.630000000005</v>
      </c>
      <c r="H152" s="33"/>
    </row>
    <row r="153" spans="1:8" x14ac:dyDescent="0.2">
      <c r="A153" s="45" t="s">
        <v>4</v>
      </c>
      <c r="B153" s="45" t="s">
        <v>5</v>
      </c>
      <c r="C153" s="45" t="s">
        <v>6</v>
      </c>
      <c r="D153" s="45" t="s">
        <v>7</v>
      </c>
      <c r="E153" s="47" t="s">
        <v>8</v>
      </c>
      <c r="F153" s="49" t="s">
        <v>9</v>
      </c>
      <c r="G153" s="39" t="s">
        <v>10</v>
      </c>
      <c r="H153" s="33"/>
    </row>
    <row r="154" spans="1:8" x14ac:dyDescent="0.2">
      <c r="A154" s="46"/>
      <c r="B154" s="46"/>
      <c r="C154" s="46"/>
      <c r="D154" s="46"/>
      <c r="E154" s="48"/>
      <c r="F154" s="50"/>
      <c r="G154" s="40"/>
      <c r="H154" s="33"/>
    </row>
    <row r="155" spans="1:8" x14ac:dyDescent="0.2">
      <c r="C155" s="6" t="s">
        <v>128</v>
      </c>
      <c r="D155" s="6"/>
      <c r="H155" s="33"/>
    </row>
    <row r="156" spans="1:8" ht="24" x14ac:dyDescent="0.2">
      <c r="A156" s="11">
        <v>1</v>
      </c>
      <c r="B156" s="12" t="s">
        <v>129</v>
      </c>
      <c r="C156" s="17" t="s">
        <v>130</v>
      </c>
      <c r="D156" s="14" t="s">
        <v>14</v>
      </c>
      <c r="E156" s="13">
        <v>-1</v>
      </c>
      <c r="F156" s="15">
        <v>227.8389</v>
      </c>
      <c r="G156" s="22">
        <f t="shared" ref="G156:G163" si="4">ROUND(E156*F156,2)</f>
        <v>-227.84</v>
      </c>
      <c r="H156" s="31" t="s">
        <v>224</v>
      </c>
    </row>
    <row r="157" spans="1:8" ht="24" x14ac:dyDescent="0.2">
      <c r="A157" s="11">
        <v>2</v>
      </c>
      <c r="B157" s="12" t="s">
        <v>31</v>
      </c>
      <c r="C157" s="17" t="s">
        <v>131</v>
      </c>
      <c r="D157" s="14" t="s">
        <v>14</v>
      </c>
      <c r="E157" s="13">
        <v>-1</v>
      </c>
      <c r="F157" s="15">
        <v>3.7372999999999998</v>
      </c>
      <c r="G157" s="22">
        <f t="shared" si="4"/>
        <v>-3.74</v>
      </c>
      <c r="H157" s="31" t="s">
        <v>224</v>
      </c>
    </row>
    <row r="158" spans="1:8" x14ac:dyDescent="0.2">
      <c r="A158" s="11">
        <v>3</v>
      </c>
      <c r="B158" s="12" t="s">
        <v>132</v>
      </c>
      <c r="C158" s="17" t="s">
        <v>133</v>
      </c>
      <c r="D158" s="14" t="s">
        <v>14</v>
      </c>
      <c r="E158" s="13">
        <v>-1</v>
      </c>
      <c r="F158" s="15">
        <v>8.9771999999999998</v>
      </c>
      <c r="G158" s="22">
        <f t="shared" si="4"/>
        <v>-8.98</v>
      </c>
      <c r="H158" s="31" t="s">
        <v>224</v>
      </c>
    </row>
    <row r="159" spans="1:8" ht="36" x14ac:dyDescent="0.2">
      <c r="A159" s="11">
        <v>6</v>
      </c>
      <c r="B159" s="12" t="s">
        <v>134</v>
      </c>
      <c r="C159" s="17" t="s">
        <v>135</v>
      </c>
      <c r="D159" s="14" t="s">
        <v>20</v>
      </c>
      <c r="E159" s="13">
        <v>-15</v>
      </c>
      <c r="F159" s="15">
        <v>3.4695</v>
      </c>
      <c r="G159" s="22">
        <f t="shared" si="4"/>
        <v>-52.04</v>
      </c>
      <c r="H159" s="31" t="s">
        <v>224</v>
      </c>
    </row>
    <row r="160" spans="1:8" x14ac:dyDescent="0.2">
      <c r="A160" s="11">
        <v>7</v>
      </c>
      <c r="B160" s="12" t="s">
        <v>136</v>
      </c>
      <c r="C160" s="17" t="s">
        <v>137</v>
      </c>
      <c r="D160" s="14" t="s">
        <v>20</v>
      </c>
      <c r="E160" s="13">
        <v>-15</v>
      </c>
      <c r="F160" s="15">
        <v>0.96940000000000004</v>
      </c>
      <c r="G160" s="22">
        <f t="shared" si="4"/>
        <v>-14.54</v>
      </c>
      <c r="H160" s="31" t="s">
        <v>224</v>
      </c>
    </row>
    <row r="161" spans="1:8" ht="24" x14ac:dyDescent="0.2">
      <c r="A161" s="11">
        <v>13</v>
      </c>
      <c r="B161" s="12" t="s">
        <v>31</v>
      </c>
      <c r="C161" s="17" t="s">
        <v>131</v>
      </c>
      <c r="D161" s="14" t="s">
        <v>14</v>
      </c>
      <c r="E161" s="13">
        <v>-2</v>
      </c>
      <c r="F161" s="15">
        <v>3.7372999999999998</v>
      </c>
      <c r="G161" s="22">
        <f t="shared" si="4"/>
        <v>-7.47</v>
      </c>
      <c r="H161" s="31" t="s">
        <v>224</v>
      </c>
    </row>
    <row r="162" spans="1:8" x14ac:dyDescent="0.2">
      <c r="A162" s="11">
        <v>14</v>
      </c>
      <c r="B162" s="12" t="s">
        <v>138</v>
      </c>
      <c r="C162" s="17" t="s">
        <v>139</v>
      </c>
      <c r="D162" s="14" t="s">
        <v>14</v>
      </c>
      <c r="E162" s="13">
        <v>-2</v>
      </c>
      <c r="F162" s="15">
        <v>16.512499999999999</v>
      </c>
      <c r="G162" s="22">
        <f t="shared" si="4"/>
        <v>-33.03</v>
      </c>
      <c r="H162" s="31" t="s">
        <v>224</v>
      </c>
    </row>
    <row r="163" spans="1:8" ht="24" x14ac:dyDescent="0.2">
      <c r="A163" s="11">
        <v>15</v>
      </c>
      <c r="B163" s="12" t="s">
        <v>140</v>
      </c>
      <c r="C163" s="17" t="s">
        <v>141</v>
      </c>
      <c r="D163" s="14" t="s">
        <v>23</v>
      </c>
      <c r="E163" s="13">
        <v>-1</v>
      </c>
      <c r="F163" s="15">
        <v>23.593499999999999</v>
      </c>
      <c r="G163" s="22">
        <f t="shared" si="4"/>
        <v>-23.59</v>
      </c>
      <c r="H163" s="31" t="s">
        <v>224</v>
      </c>
    </row>
    <row r="164" spans="1:8" x14ac:dyDescent="0.2">
      <c r="A164" s="8"/>
      <c r="B164" s="9"/>
      <c r="C164" s="10" t="s">
        <v>142</v>
      </c>
      <c r="D164" s="10"/>
      <c r="E164" s="10"/>
      <c r="F164" s="21"/>
      <c r="G164" s="21">
        <f>SUM(G156:G163)</f>
        <v>-371.23000000000008</v>
      </c>
      <c r="H164" s="35"/>
    </row>
    <row r="165" spans="1:8" x14ac:dyDescent="0.2">
      <c r="C165" s="6" t="s">
        <v>143</v>
      </c>
      <c r="D165" s="6"/>
      <c r="H165" s="35"/>
    </row>
    <row r="166" spans="1:8" ht="24" x14ac:dyDescent="0.2">
      <c r="A166" s="11">
        <v>60</v>
      </c>
      <c r="B166" s="12" t="s">
        <v>144</v>
      </c>
      <c r="C166" s="17" t="s">
        <v>145</v>
      </c>
      <c r="D166" s="14" t="s">
        <v>23</v>
      </c>
      <c r="E166" s="13">
        <v>-1</v>
      </c>
      <c r="F166" s="15">
        <v>10379.4663</v>
      </c>
      <c r="G166" s="22">
        <f t="shared" ref="G166:G176" si="5">ROUND(E166*F166,2)</f>
        <v>-10379.469999999999</v>
      </c>
      <c r="H166" s="31" t="s">
        <v>224</v>
      </c>
    </row>
    <row r="167" spans="1:8" ht="48" x14ac:dyDescent="0.2">
      <c r="A167" s="11">
        <v>61</v>
      </c>
      <c r="B167" s="12" t="s">
        <v>146</v>
      </c>
      <c r="C167" s="17" t="s">
        <v>147</v>
      </c>
      <c r="D167" s="14" t="s">
        <v>14</v>
      </c>
      <c r="E167" s="13">
        <v>-4</v>
      </c>
      <c r="F167" s="15">
        <v>322.43979999999999</v>
      </c>
      <c r="G167" s="22">
        <f t="shared" si="5"/>
        <v>-1289.76</v>
      </c>
      <c r="H167" s="31" t="s">
        <v>224</v>
      </c>
    </row>
    <row r="168" spans="1:8" ht="24" x14ac:dyDescent="0.2">
      <c r="A168" s="11">
        <v>62</v>
      </c>
      <c r="B168" s="12" t="s">
        <v>148</v>
      </c>
      <c r="C168" s="17" t="s">
        <v>149</v>
      </c>
      <c r="D168" s="14" t="s">
        <v>14</v>
      </c>
      <c r="E168" s="13">
        <v>-1</v>
      </c>
      <c r="F168" s="15">
        <v>201.3066</v>
      </c>
      <c r="G168" s="22">
        <f t="shared" si="5"/>
        <v>-201.31</v>
      </c>
      <c r="H168" s="31" t="s">
        <v>224</v>
      </c>
    </row>
    <row r="169" spans="1:8" ht="24" x14ac:dyDescent="0.2">
      <c r="A169" s="11">
        <v>63</v>
      </c>
      <c r="B169" s="12" t="s">
        <v>150</v>
      </c>
      <c r="C169" s="17" t="s">
        <v>151</v>
      </c>
      <c r="D169" s="14" t="s">
        <v>14</v>
      </c>
      <c r="E169" s="13">
        <v>-1</v>
      </c>
      <c r="F169" s="15">
        <v>53.749499999999998</v>
      </c>
      <c r="G169" s="22">
        <f t="shared" si="5"/>
        <v>-53.75</v>
      </c>
      <c r="H169" s="31" t="s">
        <v>224</v>
      </c>
    </row>
    <row r="170" spans="1:8" ht="24" x14ac:dyDescent="0.2">
      <c r="A170" s="11">
        <v>64</v>
      </c>
      <c r="B170" s="12" t="s">
        <v>152</v>
      </c>
      <c r="C170" s="17" t="s">
        <v>153</v>
      </c>
      <c r="D170" s="14" t="s">
        <v>14</v>
      </c>
      <c r="E170" s="13">
        <v>-1</v>
      </c>
      <c r="F170" s="15">
        <v>993.15639999999996</v>
      </c>
      <c r="G170" s="22">
        <f t="shared" si="5"/>
        <v>-993.16</v>
      </c>
      <c r="H170" s="31" t="s">
        <v>224</v>
      </c>
    </row>
    <row r="171" spans="1:8" ht="24" x14ac:dyDescent="0.2">
      <c r="A171" s="11">
        <v>65</v>
      </c>
      <c r="B171" s="12" t="s">
        <v>34</v>
      </c>
      <c r="C171" s="17" t="s">
        <v>154</v>
      </c>
      <c r="D171" s="14" t="s">
        <v>14</v>
      </c>
      <c r="E171" s="13">
        <v>-2</v>
      </c>
      <c r="F171" s="15">
        <v>190.47409999999999</v>
      </c>
      <c r="G171" s="22">
        <f t="shared" si="5"/>
        <v>-380.95</v>
      </c>
      <c r="H171" s="31" t="s">
        <v>224</v>
      </c>
    </row>
    <row r="172" spans="1:8" ht="36" x14ac:dyDescent="0.2">
      <c r="A172" s="11">
        <v>66</v>
      </c>
      <c r="B172" s="12" t="s">
        <v>152</v>
      </c>
      <c r="C172" s="17" t="s">
        <v>155</v>
      </c>
      <c r="D172" s="14" t="s">
        <v>14</v>
      </c>
      <c r="E172" s="13">
        <v>-22</v>
      </c>
      <c r="F172" s="15">
        <v>139.42449999999999</v>
      </c>
      <c r="G172" s="22">
        <f t="shared" si="5"/>
        <v>-3067.34</v>
      </c>
      <c r="H172" s="31" t="s">
        <v>224</v>
      </c>
    </row>
    <row r="173" spans="1:8" x14ac:dyDescent="0.2">
      <c r="A173" s="11">
        <v>67</v>
      </c>
      <c r="B173" s="12" t="s">
        <v>156</v>
      </c>
      <c r="C173" s="17" t="s">
        <v>157</v>
      </c>
      <c r="D173" s="14" t="s">
        <v>18</v>
      </c>
      <c r="E173" s="13">
        <v>-207.8</v>
      </c>
      <c r="F173" s="15">
        <v>26.868600000000001</v>
      </c>
      <c r="G173" s="22">
        <f t="shared" si="5"/>
        <v>-5583.3</v>
      </c>
      <c r="H173" s="31" t="s">
        <v>224</v>
      </c>
    </row>
    <row r="174" spans="1:8" ht="36" x14ac:dyDescent="0.2">
      <c r="A174" s="11">
        <v>68</v>
      </c>
      <c r="B174" s="12" t="s">
        <v>158</v>
      </c>
      <c r="C174" s="17" t="s">
        <v>159</v>
      </c>
      <c r="D174" s="14" t="s">
        <v>17</v>
      </c>
      <c r="E174" s="13">
        <v>-0.1</v>
      </c>
      <c r="F174" s="15">
        <v>781.68870000000004</v>
      </c>
      <c r="G174" s="22">
        <f t="shared" si="5"/>
        <v>-78.17</v>
      </c>
      <c r="H174" s="31" t="s">
        <v>224</v>
      </c>
    </row>
    <row r="175" spans="1:8" ht="36" x14ac:dyDescent="0.2">
      <c r="A175" s="11">
        <v>69</v>
      </c>
      <c r="B175" s="12" t="s">
        <v>160</v>
      </c>
      <c r="C175" s="17" t="s">
        <v>161</v>
      </c>
      <c r="D175" s="14" t="s">
        <v>15</v>
      </c>
      <c r="E175" s="13">
        <v>-0.4</v>
      </c>
      <c r="F175" s="15">
        <v>167.9539</v>
      </c>
      <c r="G175" s="22">
        <f t="shared" si="5"/>
        <v>-67.180000000000007</v>
      </c>
      <c r="H175" s="31" t="s">
        <v>224</v>
      </c>
    </row>
    <row r="176" spans="1:8" x14ac:dyDescent="0.2">
      <c r="A176" s="11">
        <v>70</v>
      </c>
      <c r="B176" s="12" t="s">
        <v>162</v>
      </c>
      <c r="C176" s="17" t="s">
        <v>163</v>
      </c>
      <c r="D176" s="14" t="s">
        <v>14</v>
      </c>
      <c r="E176" s="13">
        <v>-8</v>
      </c>
      <c r="F176" s="15">
        <v>34.164900000000003</v>
      </c>
      <c r="G176" s="22">
        <f t="shared" si="5"/>
        <v>-273.32</v>
      </c>
      <c r="H176" s="31" t="s">
        <v>224</v>
      </c>
    </row>
    <row r="177" spans="1:8" x14ac:dyDescent="0.2">
      <c r="A177" s="8"/>
      <c r="B177" s="9"/>
      <c r="C177" s="10" t="s">
        <v>164</v>
      </c>
      <c r="D177" s="10"/>
      <c r="E177" s="10"/>
      <c r="F177" s="21"/>
      <c r="G177" s="21">
        <f>SUM(G166:G176)</f>
        <v>-22367.71</v>
      </c>
      <c r="H177" s="35"/>
    </row>
    <row r="178" spans="1:8" x14ac:dyDescent="0.2">
      <c r="C178" s="6" t="s">
        <v>171</v>
      </c>
      <c r="D178" s="6"/>
      <c r="H178" s="35"/>
    </row>
    <row r="179" spans="1:8" ht="36" x14ac:dyDescent="0.2">
      <c r="A179" s="11">
        <v>88</v>
      </c>
      <c r="B179" s="12" t="s">
        <v>172</v>
      </c>
      <c r="C179" s="17" t="s">
        <v>173</v>
      </c>
      <c r="D179" s="14" t="s">
        <v>14</v>
      </c>
      <c r="E179" s="13">
        <v>-1</v>
      </c>
      <c r="F179" s="15">
        <v>598.86440000000005</v>
      </c>
      <c r="G179" s="22">
        <f>ROUND(E179*F179,2)</f>
        <v>-598.86</v>
      </c>
      <c r="H179" s="31" t="s">
        <v>224</v>
      </c>
    </row>
    <row r="180" spans="1:8" ht="48" x14ac:dyDescent="0.2">
      <c r="A180" s="11">
        <v>89</v>
      </c>
      <c r="B180" s="12" t="s">
        <v>174</v>
      </c>
      <c r="C180" s="17" t="s">
        <v>175</v>
      </c>
      <c r="D180" s="14" t="s">
        <v>14</v>
      </c>
      <c r="E180" s="13">
        <v>-1</v>
      </c>
      <c r="F180" s="15">
        <v>429.3877</v>
      </c>
      <c r="G180" s="22">
        <f>ROUND(E180*F180,2)</f>
        <v>-429.39</v>
      </c>
      <c r="H180" s="31" t="s">
        <v>224</v>
      </c>
    </row>
    <row r="181" spans="1:8" ht="24" x14ac:dyDescent="0.2">
      <c r="A181" s="11">
        <v>90</v>
      </c>
      <c r="B181" s="12" t="s">
        <v>152</v>
      </c>
      <c r="C181" s="17" t="s">
        <v>153</v>
      </c>
      <c r="D181" s="14" t="s">
        <v>14</v>
      </c>
      <c r="E181" s="13">
        <v>-4</v>
      </c>
      <c r="F181" s="15">
        <v>195.63390000000001</v>
      </c>
      <c r="G181" s="22">
        <f>ROUND(E181*F181,2)</f>
        <v>-782.54</v>
      </c>
      <c r="H181" s="31" t="s">
        <v>224</v>
      </c>
    </row>
    <row r="182" spans="1:8" x14ac:dyDescent="0.2">
      <c r="A182" s="11">
        <v>91</v>
      </c>
      <c r="B182" s="12" t="s">
        <v>156</v>
      </c>
      <c r="C182" s="17" t="s">
        <v>157</v>
      </c>
      <c r="D182" s="14" t="s">
        <v>18</v>
      </c>
      <c r="E182" s="13">
        <v>-234.7</v>
      </c>
      <c r="F182" s="15">
        <v>26.868600000000001</v>
      </c>
      <c r="G182" s="22">
        <f>ROUND(E182*F182,2)</f>
        <v>-6306.06</v>
      </c>
      <c r="H182" s="31" t="s">
        <v>224</v>
      </c>
    </row>
    <row r="183" spans="1:8" ht="24" x14ac:dyDescent="0.2">
      <c r="A183" s="11">
        <v>92</v>
      </c>
      <c r="B183" s="12" t="s">
        <v>158</v>
      </c>
      <c r="C183" s="17" t="s">
        <v>176</v>
      </c>
      <c r="D183" s="14" t="s">
        <v>17</v>
      </c>
      <c r="E183" s="13">
        <v>-1.89</v>
      </c>
      <c r="F183" s="15">
        <v>1019.4791</v>
      </c>
      <c r="G183" s="22">
        <f>ROUND(E183*F183,2)</f>
        <v>-1926.82</v>
      </c>
      <c r="H183" s="31" t="s">
        <v>224</v>
      </c>
    </row>
    <row r="184" spans="1:8" x14ac:dyDescent="0.2">
      <c r="A184" s="8"/>
      <c r="B184" s="9"/>
      <c r="C184" s="10" t="s">
        <v>177</v>
      </c>
      <c r="D184" s="10"/>
      <c r="E184" s="10"/>
      <c r="F184" s="21"/>
      <c r="G184" s="21">
        <f>SUM(G179:G183)</f>
        <v>-10043.67</v>
      </c>
      <c r="H184" s="35"/>
    </row>
    <row r="185" spans="1:8" x14ac:dyDescent="0.2">
      <c r="C185" s="6" t="s">
        <v>178</v>
      </c>
      <c r="D185" s="6"/>
      <c r="H185" s="35"/>
    </row>
    <row r="186" spans="1:8" ht="48" x14ac:dyDescent="0.2">
      <c r="A186" s="11">
        <v>93</v>
      </c>
      <c r="B186" s="12" t="s">
        <v>179</v>
      </c>
      <c r="C186" s="17" t="s">
        <v>180</v>
      </c>
      <c r="D186" s="14" t="s">
        <v>14</v>
      </c>
      <c r="E186" s="13">
        <v>-1</v>
      </c>
      <c r="F186" s="15">
        <v>135.41220000000001</v>
      </c>
      <c r="G186" s="22">
        <f t="shared" ref="G186:G191" si="6">ROUND(E186*F186,2)</f>
        <v>-135.41</v>
      </c>
      <c r="H186" s="31" t="s">
        <v>224</v>
      </c>
    </row>
    <row r="187" spans="1:8" ht="24" x14ac:dyDescent="0.2">
      <c r="A187" s="11">
        <v>94</v>
      </c>
      <c r="B187" s="12" t="s">
        <v>152</v>
      </c>
      <c r="C187" s="17" t="s">
        <v>153</v>
      </c>
      <c r="D187" s="14" t="s">
        <v>14</v>
      </c>
      <c r="E187" s="13">
        <v>-4</v>
      </c>
      <c r="F187" s="15">
        <v>63.4602</v>
      </c>
      <c r="G187" s="22">
        <f t="shared" si="6"/>
        <v>-253.84</v>
      </c>
      <c r="H187" s="31" t="s">
        <v>224</v>
      </c>
    </row>
    <row r="188" spans="1:8" ht="36" x14ac:dyDescent="0.2">
      <c r="A188" s="11">
        <v>95</v>
      </c>
      <c r="B188" s="12" t="s">
        <v>165</v>
      </c>
      <c r="C188" s="17" t="s">
        <v>166</v>
      </c>
      <c r="D188" s="14" t="s">
        <v>20</v>
      </c>
      <c r="E188" s="13">
        <v>-31.95</v>
      </c>
      <c r="F188" s="15">
        <v>4.2523999999999997</v>
      </c>
      <c r="G188" s="22">
        <f t="shared" si="6"/>
        <v>-135.86000000000001</v>
      </c>
      <c r="H188" s="31" t="s">
        <v>224</v>
      </c>
    </row>
    <row r="189" spans="1:8" x14ac:dyDescent="0.2">
      <c r="A189" s="11">
        <v>96</v>
      </c>
      <c r="B189" s="12" t="s">
        <v>167</v>
      </c>
      <c r="C189" s="17" t="s">
        <v>168</v>
      </c>
      <c r="D189" s="14" t="s">
        <v>20</v>
      </c>
      <c r="E189" s="13">
        <v>-11</v>
      </c>
      <c r="F189" s="15">
        <v>2.7778999999999998</v>
      </c>
      <c r="G189" s="22">
        <f t="shared" si="6"/>
        <v>-30.56</v>
      </c>
      <c r="H189" s="31" t="s">
        <v>224</v>
      </c>
    </row>
    <row r="190" spans="1:8" x14ac:dyDescent="0.2">
      <c r="A190" s="11">
        <v>97</v>
      </c>
      <c r="B190" s="12" t="s">
        <v>169</v>
      </c>
      <c r="C190" s="17" t="s">
        <v>170</v>
      </c>
      <c r="D190" s="14" t="s">
        <v>20</v>
      </c>
      <c r="E190" s="13">
        <v>-16</v>
      </c>
      <c r="F190" s="15">
        <v>3.5272999999999999</v>
      </c>
      <c r="G190" s="22">
        <f t="shared" si="6"/>
        <v>-56.44</v>
      </c>
      <c r="H190" s="31" t="s">
        <v>224</v>
      </c>
    </row>
    <row r="191" spans="1:8" ht="24" x14ac:dyDescent="0.2">
      <c r="A191" s="11">
        <v>98</v>
      </c>
      <c r="B191" s="12" t="s">
        <v>158</v>
      </c>
      <c r="C191" s="17" t="s">
        <v>176</v>
      </c>
      <c r="D191" s="14" t="s">
        <v>17</v>
      </c>
      <c r="E191" s="13">
        <v>-0.28999999999999998</v>
      </c>
      <c r="F191" s="15">
        <v>1019.4791</v>
      </c>
      <c r="G191" s="22">
        <f t="shared" si="6"/>
        <v>-295.64999999999998</v>
      </c>
      <c r="H191" s="31" t="s">
        <v>224</v>
      </c>
    </row>
    <row r="192" spans="1:8" x14ac:dyDescent="0.2">
      <c r="A192" s="8"/>
      <c r="B192" s="9"/>
      <c r="C192" s="10" t="s">
        <v>181</v>
      </c>
      <c r="D192" s="10"/>
      <c r="E192" s="10"/>
      <c r="F192" s="21"/>
      <c r="G192" s="21">
        <f>SUM(G186:G191)</f>
        <v>-907.75999999999988</v>
      </c>
      <c r="H192" s="35"/>
    </row>
    <row r="193" spans="1:8" x14ac:dyDescent="0.2">
      <c r="C193" s="6" t="s">
        <v>183</v>
      </c>
      <c r="D193" s="6"/>
      <c r="H193" s="35"/>
    </row>
    <row r="194" spans="1:8" ht="24" x14ac:dyDescent="0.2">
      <c r="A194" s="11">
        <v>112</v>
      </c>
      <c r="B194" s="12" t="s">
        <v>152</v>
      </c>
      <c r="C194" s="17" t="s">
        <v>153</v>
      </c>
      <c r="D194" s="14" t="s">
        <v>14</v>
      </c>
      <c r="E194" s="13">
        <v>-1</v>
      </c>
      <c r="F194" s="15">
        <v>34.337200000000003</v>
      </c>
      <c r="G194" s="22">
        <f>ROUND(E194*F194,2)</f>
        <v>-34.340000000000003</v>
      </c>
      <c r="H194" s="31" t="s">
        <v>224</v>
      </c>
    </row>
    <row r="195" spans="1:8" x14ac:dyDescent="0.2">
      <c r="A195" s="11">
        <v>113</v>
      </c>
      <c r="B195" s="12" t="s">
        <v>34</v>
      </c>
      <c r="C195" s="17" t="s">
        <v>182</v>
      </c>
      <c r="D195" s="14" t="s">
        <v>14</v>
      </c>
      <c r="E195" s="13">
        <v>-1</v>
      </c>
      <c r="F195" s="15">
        <v>190.47409999999999</v>
      </c>
      <c r="G195" s="22">
        <f>ROUND(E195*F195,2)</f>
        <v>-190.47</v>
      </c>
      <c r="H195" s="31" t="s">
        <v>224</v>
      </c>
    </row>
    <row r="196" spans="1:8" ht="36" x14ac:dyDescent="0.2">
      <c r="A196" s="11">
        <v>114</v>
      </c>
      <c r="B196" s="12" t="s">
        <v>165</v>
      </c>
      <c r="C196" s="17" t="s">
        <v>166</v>
      </c>
      <c r="D196" s="14" t="s">
        <v>20</v>
      </c>
      <c r="E196" s="13">
        <v>-7</v>
      </c>
      <c r="F196" s="15">
        <v>4.2523999999999997</v>
      </c>
      <c r="G196" s="22">
        <f>ROUND(E196*F196,2)</f>
        <v>-29.77</v>
      </c>
      <c r="H196" s="31" t="s">
        <v>224</v>
      </c>
    </row>
    <row r="197" spans="1:8" x14ac:dyDescent="0.2">
      <c r="A197" s="11">
        <v>115</v>
      </c>
      <c r="B197" s="12" t="s">
        <v>167</v>
      </c>
      <c r="C197" s="17" t="s">
        <v>168</v>
      </c>
      <c r="D197" s="14" t="s">
        <v>20</v>
      </c>
      <c r="E197" s="13">
        <v>-7</v>
      </c>
      <c r="F197" s="15">
        <v>2.7778999999999998</v>
      </c>
      <c r="G197" s="22">
        <f>ROUND(E197*F197,2)</f>
        <v>-19.45</v>
      </c>
      <c r="H197" s="31" t="s">
        <v>224</v>
      </c>
    </row>
    <row r="198" spans="1:8" ht="24" x14ac:dyDescent="0.2">
      <c r="A198" s="11">
        <v>116</v>
      </c>
      <c r="B198" s="12" t="s">
        <v>152</v>
      </c>
      <c r="C198" s="17" t="s">
        <v>153</v>
      </c>
      <c r="D198" s="14" t="s">
        <v>14</v>
      </c>
      <c r="E198" s="13">
        <v>-1</v>
      </c>
      <c r="F198" s="15">
        <v>25.376300000000001</v>
      </c>
      <c r="G198" s="22">
        <f>ROUND(E198*F198,2)</f>
        <v>-25.38</v>
      </c>
      <c r="H198" s="31" t="s">
        <v>224</v>
      </c>
    </row>
    <row r="199" spans="1:8" x14ac:dyDescent="0.2">
      <c r="A199" s="8"/>
      <c r="B199" s="9"/>
      <c r="C199" s="10" t="s">
        <v>184</v>
      </c>
      <c r="D199" s="10"/>
      <c r="E199" s="10"/>
      <c r="F199" s="21"/>
      <c r="G199" s="18">
        <f>SUM(G194:G198)</f>
        <v>-299.41000000000003</v>
      </c>
      <c r="H199" s="33"/>
    </row>
    <row r="200" spans="1:8" x14ac:dyDescent="0.2">
      <c r="A200" s="6"/>
      <c r="B200" s="6" t="s">
        <v>25</v>
      </c>
      <c r="C200" s="6"/>
      <c r="D200" s="6"/>
      <c r="E200" s="6"/>
      <c r="F200" s="7"/>
      <c r="G200" s="7">
        <f>G164+G177+G184+G192+G199</f>
        <v>-33989.780000000006</v>
      </c>
      <c r="H200" s="33"/>
    </row>
    <row r="201" spans="1:8" x14ac:dyDescent="0.2">
      <c r="A201" s="20"/>
      <c r="B201" s="10"/>
      <c r="C201" s="10" t="s">
        <v>26</v>
      </c>
      <c r="D201" s="10" t="s">
        <v>27</v>
      </c>
      <c r="E201" s="10"/>
      <c r="F201" s="21"/>
      <c r="G201" s="18">
        <f>ROUND(G200*0.21,2)</f>
        <v>-7137.85</v>
      </c>
      <c r="H201" s="33"/>
    </row>
    <row r="202" spans="1:8" x14ac:dyDescent="0.2">
      <c r="A202" s="10"/>
      <c r="B202" s="10" t="s">
        <v>28</v>
      </c>
      <c r="C202" s="10"/>
      <c r="D202" s="10"/>
      <c r="E202" s="10"/>
      <c r="F202" s="21"/>
      <c r="G202" s="21">
        <f>G200+G201</f>
        <v>-41127.630000000005</v>
      </c>
      <c r="H202" s="33"/>
    </row>
    <row r="203" spans="1:8" x14ac:dyDescent="0.2">
      <c r="A203" s="6"/>
      <c r="B203" s="6"/>
      <c r="C203" s="6"/>
      <c r="D203" s="6"/>
      <c r="E203" s="6"/>
      <c r="F203" s="7"/>
      <c r="G203" s="7"/>
      <c r="H203" s="33"/>
    </row>
    <row r="204" spans="1:8" x14ac:dyDescent="0.2">
      <c r="H204" s="33"/>
    </row>
    <row r="205" spans="1:8" x14ac:dyDescent="0.2">
      <c r="H205" s="33"/>
    </row>
    <row r="206" spans="1:8" x14ac:dyDescent="0.2">
      <c r="H206" s="33"/>
    </row>
    <row r="207" spans="1:8" x14ac:dyDescent="0.2">
      <c r="H207" s="33"/>
    </row>
    <row r="208" spans="1:8" x14ac:dyDescent="0.2">
      <c r="A208" s="6"/>
      <c r="B208" s="6"/>
      <c r="C208" s="6"/>
      <c r="D208" s="6"/>
      <c r="E208" s="6"/>
      <c r="F208" s="7"/>
      <c r="G208" s="7"/>
      <c r="H208" s="33"/>
    </row>
    <row r="209" spans="1:8" x14ac:dyDescent="0.2">
      <c r="H209" s="33"/>
    </row>
    <row r="210" spans="1:8" x14ac:dyDescent="0.2">
      <c r="H210" s="33"/>
    </row>
    <row r="211" spans="1:8" x14ac:dyDescent="0.2">
      <c r="H211" s="33"/>
    </row>
    <row r="212" spans="1:8" x14ac:dyDescent="0.2">
      <c r="H212" s="33"/>
    </row>
    <row r="213" spans="1:8" ht="18" x14ac:dyDescent="0.25">
      <c r="D213" s="4" t="s">
        <v>185</v>
      </c>
      <c r="H213" s="33"/>
    </row>
    <row r="214" spans="1:8" x14ac:dyDescent="0.2">
      <c r="D214" s="3" t="s">
        <v>11</v>
      </c>
      <c r="H214" s="33"/>
    </row>
    <row r="215" spans="1:8" x14ac:dyDescent="0.2">
      <c r="H215" s="33"/>
    </row>
    <row r="216" spans="1:8" x14ac:dyDescent="0.2">
      <c r="A216" s="41" t="s">
        <v>0</v>
      </c>
      <c r="B216" s="41"/>
      <c r="C216" s="42" t="s">
        <v>12</v>
      </c>
      <c r="D216" s="42"/>
      <c r="E216" s="42"/>
      <c r="F216" s="43"/>
      <c r="G216" s="43"/>
      <c r="H216" s="33"/>
    </row>
    <row r="217" spans="1:8" ht="24" customHeight="1" x14ac:dyDescent="0.2">
      <c r="A217" s="41" t="s">
        <v>1</v>
      </c>
      <c r="B217" s="41"/>
      <c r="C217" s="42" t="s">
        <v>13</v>
      </c>
      <c r="D217" s="42"/>
      <c r="E217" s="42"/>
      <c r="F217" s="43"/>
      <c r="G217" s="43"/>
      <c r="H217" s="33"/>
    </row>
    <row r="218" spans="1:8" x14ac:dyDescent="0.2">
      <c r="A218" s="41" t="s">
        <v>2</v>
      </c>
      <c r="B218" s="41"/>
      <c r="C218" s="42" t="s">
        <v>186</v>
      </c>
      <c r="D218" s="42"/>
      <c r="E218" s="42"/>
      <c r="F218" s="43"/>
      <c r="G218" s="43"/>
      <c r="H218" s="33"/>
    </row>
    <row r="219" spans="1:8" x14ac:dyDescent="0.2">
      <c r="A219" s="44"/>
      <c r="B219" s="44"/>
      <c r="F219" s="5" t="s">
        <v>3</v>
      </c>
      <c r="G219" s="5">
        <f>G235</f>
        <v>-7105.5999999999995</v>
      </c>
      <c r="H219" s="33"/>
    </row>
    <row r="220" spans="1:8" x14ac:dyDescent="0.2">
      <c r="A220" s="45" t="s">
        <v>4</v>
      </c>
      <c r="B220" s="45" t="s">
        <v>5</v>
      </c>
      <c r="C220" s="45" t="s">
        <v>6</v>
      </c>
      <c r="D220" s="45" t="s">
        <v>7</v>
      </c>
      <c r="E220" s="47" t="s">
        <v>8</v>
      </c>
      <c r="F220" s="49" t="s">
        <v>9</v>
      </c>
      <c r="G220" s="39" t="s">
        <v>10</v>
      </c>
      <c r="H220" s="33"/>
    </row>
    <row r="221" spans="1:8" x14ac:dyDescent="0.2">
      <c r="A221" s="46"/>
      <c r="B221" s="46"/>
      <c r="C221" s="46"/>
      <c r="D221" s="46"/>
      <c r="E221" s="48"/>
      <c r="F221" s="50"/>
      <c r="G221" s="40"/>
      <c r="H221" s="33"/>
    </row>
    <row r="222" spans="1:8" ht="24" x14ac:dyDescent="0.2">
      <c r="A222" s="19">
        <v>2</v>
      </c>
      <c r="B222" s="12" t="s">
        <v>187</v>
      </c>
      <c r="C222" s="17" t="s">
        <v>188</v>
      </c>
      <c r="D222" s="14" t="s">
        <v>14</v>
      </c>
      <c r="E222" s="13">
        <v>-1</v>
      </c>
      <c r="F222" s="15">
        <v>696.02710000000002</v>
      </c>
      <c r="G222" s="15">
        <f t="shared" ref="G222:G232" si="7">ROUND(E222*F222,2)</f>
        <v>-696.03</v>
      </c>
      <c r="H222" s="31" t="s">
        <v>224</v>
      </c>
    </row>
    <row r="223" spans="1:8" ht="24" x14ac:dyDescent="0.2">
      <c r="A223" s="19">
        <v>9</v>
      </c>
      <c r="B223" s="12" t="s">
        <v>189</v>
      </c>
      <c r="C223" s="17" t="s">
        <v>190</v>
      </c>
      <c r="D223" s="14" t="s">
        <v>77</v>
      </c>
      <c r="E223" s="13">
        <v>-0.01</v>
      </c>
      <c r="F223" s="15">
        <v>1501.3851</v>
      </c>
      <c r="G223" s="15">
        <f t="shared" si="7"/>
        <v>-15.01</v>
      </c>
      <c r="H223" s="31" t="s">
        <v>224</v>
      </c>
    </row>
    <row r="224" spans="1:8" ht="24" x14ac:dyDescent="0.2">
      <c r="A224" s="19">
        <v>10</v>
      </c>
      <c r="B224" s="12" t="s">
        <v>191</v>
      </c>
      <c r="C224" s="17" t="s">
        <v>192</v>
      </c>
      <c r="D224" s="14" t="s">
        <v>77</v>
      </c>
      <c r="E224" s="13">
        <v>-0.04</v>
      </c>
      <c r="F224" s="15">
        <v>1799.9176</v>
      </c>
      <c r="G224" s="15">
        <f t="shared" si="7"/>
        <v>-72</v>
      </c>
      <c r="H224" s="31" t="s">
        <v>224</v>
      </c>
    </row>
    <row r="225" spans="1:8" x14ac:dyDescent="0.2">
      <c r="A225" s="19">
        <v>12</v>
      </c>
      <c r="B225" s="12" t="s">
        <v>35</v>
      </c>
      <c r="C225" s="17" t="s">
        <v>193</v>
      </c>
      <c r="D225" s="14" t="s">
        <v>77</v>
      </c>
      <c r="E225" s="13">
        <v>-0.19</v>
      </c>
      <c r="F225" s="15">
        <v>8391.3323</v>
      </c>
      <c r="G225" s="15">
        <f t="shared" si="7"/>
        <v>-1594.35</v>
      </c>
      <c r="H225" s="31" t="s">
        <v>225</v>
      </c>
    </row>
    <row r="226" spans="1:8" ht="24" x14ac:dyDescent="0.2">
      <c r="A226" s="19">
        <v>17</v>
      </c>
      <c r="B226" s="12" t="s">
        <v>194</v>
      </c>
      <c r="C226" s="17" t="s">
        <v>33</v>
      </c>
      <c r="D226" s="14" t="s">
        <v>14</v>
      </c>
      <c r="E226" s="13">
        <v>-1</v>
      </c>
      <c r="F226" s="15">
        <v>135.126</v>
      </c>
      <c r="G226" s="15">
        <f t="shared" si="7"/>
        <v>-135.13</v>
      </c>
      <c r="H226" s="31" t="s">
        <v>225</v>
      </c>
    </row>
    <row r="227" spans="1:8" ht="24" x14ac:dyDescent="0.2">
      <c r="A227" s="19">
        <v>18</v>
      </c>
      <c r="B227" s="12" t="s">
        <v>195</v>
      </c>
      <c r="C227" s="17" t="s">
        <v>196</v>
      </c>
      <c r="D227" s="14" t="s">
        <v>23</v>
      </c>
      <c r="E227" s="13">
        <v>-2</v>
      </c>
      <c r="F227" s="15">
        <v>268.61860000000001</v>
      </c>
      <c r="G227" s="15">
        <f t="shared" si="7"/>
        <v>-537.24</v>
      </c>
      <c r="H227" s="31" t="s">
        <v>225</v>
      </c>
    </row>
    <row r="228" spans="1:8" x14ac:dyDescent="0.2">
      <c r="A228" s="19">
        <v>20</v>
      </c>
      <c r="B228" s="12" t="s">
        <v>197</v>
      </c>
      <c r="C228" s="17" t="s">
        <v>198</v>
      </c>
      <c r="D228" s="14" t="s">
        <v>23</v>
      </c>
      <c r="E228" s="13">
        <v>-1</v>
      </c>
      <c r="F228" s="15">
        <v>1021.4575</v>
      </c>
      <c r="G228" s="15">
        <f t="shared" si="7"/>
        <v>-1021.46</v>
      </c>
      <c r="H228" s="31" t="s">
        <v>225</v>
      </c>
    </row>
    <row r="229" spans="1:8" ht="36" x14ac:dyDescent="0.2">
      <c r="A229" s="19">
        <v>21</v>
      </c>
      <c r="B229" s="12" t="s">
        <v>199</v>
      </c>
      <c r="C229" s="17" t="s">
        <v>200</v>
      </c>
      <c r="D229" s="14" t="s">
        <v>19</v>
      </c>
      <c r="E229" s="13">
        <v>-0.2</v>
      </c>
      <c r="F229" s="15">
        <v>1499.1333999999999</v>
      </c>
      <c r="G229" s="15">
        <f t="shared" si="7"/>
        <v>-299.83</v>
      </c>
      <c r="H229" s="31" t="s">
        <v>226</v>
      </c>
    </row>
    <row r="230" spans="1:8" ht="24" x14ac:dyDescent="0.2">
      <c r="A230" s="19">
        <v>22</v>
      </c>
      <c r="B230" s="12" t="s">
        <v>201</v>
      </c>
      <c r="C230" s="17" t="s">
        <v>202</v>
      </c>
      <c r="D230" s="14" t="s">
        <v>19</v>
      </c>
      <c r="E230" s="13">
        <v>-2.2999999999999998</v>
      </c>
      <c r="F230" s="15">
        <v>579.68269999999995</v>
      </c>
      <c r="G230" s="15">
        <f t="shared" si="7"/>
        <v>-1333.27</v>
      </c>
      <c r="H230" s="31" t="s">
        <v>226</v>
      </c>
    </row>
    <row r="231" spans="1:8" ht="24" x14ac:dyDescent="0.2">
      <c r="A231" s="19">
        <v>23</v>
      </c>
      <c r="B231" s="12" t="s">
        <v>203</v>
      </c>
      <c r="C231" s="17" t="s">
        <v>39</v>
      </c>
      <c r="D231" s="14" t="s">
        <v>20</v>
      </c>
      <c r="E231" s="13">
        <v>-150</v>
      </c>
      <c r="F231" s="15">
        <v>0.62690000000000001</v>
      </c>
      <c r="G231" s="15">
        <f t="shared" si="7"/>
        <v>-94.04</v>
      </c>
      <c r="H231" s="31" t="s">
        <v>226</v>
      </c>
    </row>
    <row r="232" spans="1:8" ht="24" x14ac:dyDescent="0.2">
      <c r="A232" s="19">
        <v>24</v>
      </c>
      <c r="B232" s="12" t="s">
        <v>204</v>
      </c>
      <c r="C232" s="17" t="s">
        <v>36</v>
      </c>
      <c r="D232" s="14" t="s">
        <v>20</v>
      </c>
      <c r="E232" s="13">
        <v>-80</v>
      </c>
      <c r="F232" s="15">
        <v>0.92549999999999999</v>
      </c>
      <c r="G232" s="15">
        <f t="shared" si="7"/>
        <v>-74.040000000000006</v>
      </c>
      <c r="H232" s="31" t="s">
        <v>226</v>
      </c>
    </row>
    <row r="233" spans="1:8" x14ac:dyDescent="0.2">
      <c r="A233" s="20"/>
      <c r="B233" s="10" t="s">
        <v>25</v>
      </c>
      <c r="C233" s="10"/>
      <c r="D233" s="10"/>
      <c r="E233" s="10"/>
      <c r="F233" s="21"/>
      <c r="G233" s="18">
        <f>SUM(G222:G232)</f>
        <v>-5872.4</v>
      </c>
      <c r="H233" s="33"/>
    </row>
    <row r="234" spans="1:8" x14ac:dyDescent="0.2">
      <c r="A234" s="20"/>
      <c r="B234" s="10"/>
      <c r="C234" s="10" t="s">
        <v>26</v>
      </c>
      <c r="D234" s="10" t="s">
        <v>27</v>
      </c>
      <c r="E234" s="10"/>
      <c r="F234" s="21"/>
      <c r="G234" s="18">
        <f>ROUND(G233*0.21,2)</f>
        <v>-1233.2</v>
      </c>
      <c r="H234" s="33"/>
    </row>
    <row r="235" spans="1:8" x14ac:dyDescent="0.2">
      <c r="A235" s="10"/>
      <c r="B235" s="10" t="s">
        <v>28</v>
      </c>
      <c r="C235" s="10"/>
      <c r="D235" s="10"/>
      <c r="E235" s="10"/>
      <c r="F235" s="21"/>
      <c r="G235" s="21">
        <f>G233+G234</f>
        <v>-7105.5999999999995</v>
      </c>
      <c r="H235" s="33"/>
    </row>
    <row r="236" spans="1:8" x14ac:dyDescent="0.2">
      <c r="A236" s="6"/>
      <c r="B236" s="6"/>
      <c r="C236" s="6"/>
      <c r="D236" s="6"/>
      <c r="E236" s="6"/>
      <c r="F236" s="7"/>
      <c r="G236" s="7"/>
      <c r="H236" s="33"/>
    </row>
    <row r="237" spans="1:8" x14ac:dyDescent="0.2">
      <c r="H237" s="33"/>
    </row>
    <row r="238" spans="1:8" x14ac:dyDescent="0.2">
      <c r="H238" s="33"/>
    </row>
    <row r="239" spans="1:8" x14ac:dyDescent="0.2">
      <c r="H239" s="33"/>
    </row>
    <row r="240" spans="1:8" x14ac:dyDescent="0.2">
      <c r="H240" s="33"/>
    </row>
    <row r="241" spans="1:8" x14ac:dyDescent="0.2">
      <c r="A241" s="6"/>
      <c r="B241" s="6"/>
      <c r="C241" s="6"/>
      <c r="D241" s="6"/>
      <c r="E241" s="6"/>
      <c r="F241" s="7"/>
      <c r="G241" s="7"/>
      <c r="H241" s="33"/>
    </row>
    <row r="242" spans="1:8" x14ac:dyDescent="0.2">
      <c r="H242" s="33"/>
    </row>
    <row r="243" spans="1:8" x14ac:dyDescent="0.2">
      <c r="A243" s="6"/>
      <c r="B243" s="6"/>
      <c r="C243" s="6"/>
      <c r="D243" s="6"/>
      <c r="E243" s="6"/>
      <c r="F243" s="7"/>
      <c r="G243" s="7"/>
      <c r="H243" s="33"/>
    </row>
    <row r="244" spans="1:8" x14ac:dyDescent="0.2">
      <c r="H244" s="33"/>
    </row>
    <row r="245" spans="1:8" x14ac:dyDescent="0.2">
      <c r="H245" s="33"/>
    </row>
    <row r="246" spans="1:8" x14ac:dyDescent="0.2">
      <c r="H246" s="33"/>
    </row>
    <row r="247" spans="1:8" x14ac:dyDescent="0.2">
      <c r="H247" s="33"/>
    </row>
    <row r="248" spans="1:8" ht="18" x14ac:dyDescent="0.25">
      <c r="D248" s="4" t="s">
        <v>205</v>
      </c>
      <c r="H248" s="33"/>
    </row>
    <row r="249" spans="1:8" x14ac:dyDescent="0.2">
      <c r="D249" s="3" t="s">
        <v>11</v>
      </c>
      <c r="H249" s="33"/>
    </row>
    <row r="250" spans="1:8" x14ac:dyDescent="0.2">
      <c r="H250" s="33"/>
    </row>
    <row r="251" spans="1:8" x14ac:dyDescent="0.2">
      <c r="A251" s="41" t="s">
        <v>0</v>
      </c>
      <c r="B251" s="41"/>
      <c r="C251" s="42" t="s">
        <v>12</v>
      </c>
      <c r="D251" s="42"/>
      <c r="E251" s="42"/>
      <c r="F251" s="43"/>
      <c r="G251" s="43"/>
      <c r="H251" s="33"/>
    </row>
    <row r="252" spans="1:8" ht="27" customHeight="1" x14ac:dyDescent="0.2">
      <c r="A252" s="41" t="s">
        <v>1</v>
      </c>
      <c r="B252" s="41"/>
      <c r="C252" s="42" t="s">
        <v>13</v>
      </c>
      <c r="D252" s="42"/>
      <c r="E252" s="42"/>
      <c r="F252" s="43"/>
      <c r="G252" s="43"/>
      <c r="H252" s="33"/>
    </row>
    <row r="253" spans="1:8" x14ac:dyDescent="0.2">
      <c r="A253" s="41" t="s">
        <v>2</v>
      </c>
      <c r="B253" s="41"/>
      <c r="C253" s="42" t="s">
        <v>206</v>
      </c>
      <c r="D253" s="42"/>
      <c r="E253" s="42"/>
      <c r="F253" s="43"/>
      <c r="G253" s="43"/>
      <c r="H253" s="33"/>
    </row>
    <row r="254" spans="1:8" x14ac:dyDescent="0.2">
      <c r="A254" s="44"/>
      <c r="B254" s="44"/>
      <c r="F254" s="5" t="s">
        <v>3</v>
      </c>
      <c r="G254" s="5">
        <f>G263</f>
        <v>-214.28</v>
      </c>
      <c r="H254" s="33"/>
    </row>
    <row r="255" spans="1:8" x14ac:dyDescent="0.2">
      <c r="A255" s="45" t="s">
        <v>4</v>
      </c>
      <c r="B255" s="45" t="s">
        <v>5</v>
      </c>
      <c r="C255" s="45" t="s">
        <v>6</v>
      </c>
      <c r="D255" s="45" t="s">
        <v>7</v>
      </c>
      <c r="E255" s="47" t="s">
        <v>8</v>
      </c>
      <c r="F255" s="49" t="s">
        <v>9</v>
      </c>
      <c r="G255" s="39" t="s">
        <v>10</v>
      </c>
      <c r="H255" s="33"/>
    </row>
    <row r="256" spans="1:8" x14ac:dyDescent="0.2">
      <c r="A256" s="46"/>
      <c r="B256" s="46"/>
      <c r="C256" s="46"/>
      <c r="D256" s="46"/>
      <c r="E256" s="48"/>
      <c r="F256" s="50"/>
      <c r="G256" s="40"/>
      <c r="H256" s="33"/>
    </row>
    <row r="257" spans="1:8" x14ac:dyDescent="0.2">
      <c r="A257" s="19">
        <v>8</v>
      </c>
      <c r="B257" s="12" t="s">
        <v>38</v>
      </c>
      <c r="C257" s="17" t="s">
        <v>207</v>
      </c>
      <c r="D257" s="14" t="s">
        <v>14</v>
      </c>
      <c r="E257" s="13">
        <v>-1</v>
      </c>
      <c r="F257" s="15">
        <v>61.319000000000003</v>
      </c>
      <c r="G257" s="15">
        <f t="shared" ref="G257:G260" si="8">ROUND(E257*F257,2)</f>
        <v>-61.32</v>
      </c>
      <c r="H257" s="31" t="s">
        <v>224</v>
      </c>
    </row>
    <row r="258" spans="1:8" ht="24" x14ac:dyDescent="0.2">
      <c r="A258" s="19">
        <v>10</v>
      </c>
      <c r="B258" s="12" t="s">
        <v>208</v>
      </c>
      <c r="C258" s="17" t="s">
        <v>209</v>
      </c>
      <c r="D258" s="14" t="s">
        <v>14</v>
      </c>
      <c r="E258" s="13">
        <v>-2</v>
      </c>
      <c r="F258" s="15">
        <v>29.760100000000001</v>
      </c>
      <c r="G258" s="15">
        <f t="shared" si="8"/>
        <v>-59.52</v>
      </c>
      <c r="H258" s="31" t="s">
        <v>224</v>
      </c>
    </row>
    <row r="259" spans="1:8" x14ac:dyDescent="0.2">
      <c r="A259" s="19">
        <v>15</v>
      </c>
      <c r="B259" s="12" t="s">
        <v>210</v>
      </c>
      <c r="C259" s="17" t="s">
        <v>211</v>
      </c>
      <c r="D259" s="14" t="s">
        <v>14</v>
      </c>
      <c r="E259" s="13">
        <v>-1</v>
      </c>
      <c r="F259" s="15">
        <v>7.7538999999999998</v>
      </c>
      <c r="G259" s="15">
        <f t="shared" si="8"/>
        <v>-7.75</v>
      </c>
      <c r="H259" s="31" t="s">
        <v>224</v>
      </c>
    </row>
    <row r="260" spans="1:8" x14ac:dyDescent="0.2">
      <c r="A260" s="19">
        <v>30</v>
      </c>
      <c r="B260" s="12" t="s">
        <v>212</v>
      </c>
      <c r="C260" s="17" t="s">
        <v>213</v>
      </c>
      <c r="D260" s="14" t="s">
        <v>20</v>
      </c>
      <c r="E260" s="13">
        <v>-200</v>
      </c>
      <c r="F260" s="15">
        <v>0.24249999999999999</v>
      </c>
      <c r="G260" s="15">
        <f t="shared" si="8"/>
        <v>-48.5</v>
      </c>
      <c r="H260" s="31" t="s">
        <v>224</v>
      </c>
    </row>
    <row r="261" spans="1:8" x14ac:dyDescent="0.2">
      <c r="A261" s="20"/>
      <c r="B261" s="10" t="s">
        <v>25</v>
      </c>
      <c r="C261" s="10"/>
      <c r="D261" s="10"/>
      <c r="E261" s="10"/>
      <c r="F261" s="21"/>
      <c r="G261" s="18">
        <f>SUM(G257:G260)</f>
        <v>-177.09</v>
      </c>
      <c r="H261" s="33"/>
    </row>
    <row r="262" spans="1:8" x14ac:dyDescent="0.2">
      <c r="A262" s="20"/>
      <c r="B262" s="10"/>
      <c r="C262" s="10" t="s">
        <v>26</v>
      </c>
      <c r="D262" s="10" t="s">
        <v>27</v>
      </c>
      <c r="E262" s="10"/>
      <c r="F262" s="21"/>
      <c r="G262" s="18">
        <f>ROUND(G261*0.21,2)</f>
        <v>-37.19</v>
      </c>
      <c r="H262" s="33"/>
    </row>
    <row r="263" spans="1:8" x14ac:dyDescent="0.2">
      <c r="A263" s="10"/>
      <c r="B263" s="10" t="s">
        <v>28</v>
      </c>
      <c r="C263" s="10"/>
      <c r="D263" s="10"/>
      <c r="E263" s="10"/>
      <c r="F263" s="21"/>
      <c r="G263" s="21">
        <f>G261+G262</f>
        <v>-214.28</v>
      </c>
      <c r="H263" s="33"/>
    </row>
    <row r="264" spans="1:8" x14ac:dyDescent="0.2">
      <c r="A264" s="6"/>
      <c r="B264" s="6"/>
      <c r="C264" s="6"/>
      <c r="D264" s="6"/>
      <c r="E264" s="6"/>
      <c r="F264" s="7"/>
      <c r="G264" s="7"/>
      <c r="H264" s="33"/>
    </row>
    <row r="265" spans="1:8" x14ac:dyDescent="0.2">
      <c r="H265" s="33"/>
    </row>
    <row r="266" spans="1:8" x14ac:dyDescent="0.2">
      <c r="H266" s="33"/>
    </row>
    <row r="267" spans="1:8" x14ac:dyDescent="0.2">
      <c r="H267" s="33"/>
    </row>
    <row r="268" spans="1:8" x14ac:dyDescent="0.2">
      <c r="H268" s="33"/>
    </row>
    <row r="269" spans="1:8" x14ac:dyDescent="0.2">
      <c r="A269" s="6"/>
      <c r="B269" s="6"/>
      <c r="C269" s="6"/>
      <c r="D269" s="6"/>
      <c r="E269" s="6"/>
      <c r="F269" s="7"/>
      <c r="G269" s="7"/>
      <c r="H269" s="33"/>
    </row>
    <row r="270" spans="1:8" x14ac:dyDescent="0.2">
      <c r="H270" s="33"/>
    </row>
    <row r="271" spans="1:8" x14ac:dyDescent="0.2">
      <c r="H271" s="33"/>
    </row>
    <row r="272" spans="1:8" x14ac:dyDescent="0.2">
      <c r="H272" s="33"/>
    </row>
    <row r="273" spans="1:8" x14ac:dyDescent="0.2">
      <c r="H273" s="33"/>
    </row>
    <row r="274" spans="1:8" ht="18" x14ac:dyDescent="0.25">
      <c r="D274" s="4" t="s">
        <v>214</v>
      </c>
      <c r="H274" s="33"/>
    </row>
    <row r="275" spans="1:8" x14ac:dyDescent="0.2">
      <c r="D275" s="3" t="s">
        <v>11</v>
      </c>
      <c r="H275" s="33"/>
    </row>
    <row r="276" spans="1:8" x14ac:dyDescent="0.2">
      <c r="H276" s="33"/>
    </row>
    <row r="277" spans="1:8" x14ac:dyDescent="0.2">
      <c r="A277" s="41" t="s">
        <v>0</v>
      </c>
      <c r="B277" s="41"/>
      <c r="C277" s="42" t="s">
        <v>12</v>
      </c>
      <c r="D277" s="42"/>
      <c r="E277" s="42"/>
      <c r="F277" s="43"/>
      <c r="G277" s="43"/>
      <c r="H277" s="33"/>
    </row>
    <row r="278" spans="1:8" ht="26.25" customHeight="1" x14ac:dyDescent="0.2">
      <c r="A278" s="41" t="s">
        <v>1</v>
      </c>
      <c r="B278" s="41"/>
      <c r="C278" s="42" t="s">
        <v>13</v>
      </c>
      <c r="D278" s="42"/>
      <c r="E278" s="42"/>
      <c r="F278" s="43"/>
      <c r="G278" s="43"/>
      <c r="H278" s="33"/>
    </row>
    <row r="279" spans="1:8" x14ac:dyDescent="0.2">
      <c r="A279" s="41" t="s">
        <v>2</v>
      </c>
      <c r="B279" s="41"/>
      <c r="C279" s="42" t="s">
        <v>215</v>
      </c>
      <c r="D279" s="42"/>
      <c r="E279" s="42"/>
      <c r="F279" s="43"/>
      <c r="G279" s="43"/>
      <c r="H279" s="33"/>
    </row>
    <row r="280" spans="1:8" x14ac:dyDescent="0.2">
      <c r="A280" s="44"/>
      <c r="B280" s="44"/>
      <c r="F280" s="5" t="s">
        <v>3</v>
      </c>
      <c r="G280" s="5">
        <f>G286</f>
        <v>-91.78</v>
      </c>
      <c r="H280" s="33"/>
    </row>
    <row r="281" spans="1:8" x14ac:dyDescent="0.2">
      <c r="A281" s="45" t="s">
        <v>4</v>
      </c>
      <c r="B281" s="45" t="s">
        <v>5</v>
      </c>
      <c r="C281" s="45" t="s">
        <v>6</v>
      </c>
      <c r="D281" s="45" t="s">
        <v>7</v>
      </c>
      <c r="E281" s="47" t="s">
        <v>8</v>
      </c>
      <c r="F281" s="49" t="s">
        <v>9</v>
      </c>
      <c r="G281" s="39" t="s">
        <v>10</v>
      </c>
      <c r="H281" s="33"/>
    </row>
    <row r="282" spans="1:8" x14ac:dyDescent="0.2">
      <c r="A282" s="46"/>
      <c r="B282" s="46"/>
      <c r="C282" s="46"/>
      <c r="D282" s="46"/>
      <c r="E282" s="48"/>
      <c r="F282" s="50"/>
      <c r="G282" s="40"/>
      <c r="H282" s="33"/>
    </row>
    <row r="283" spans="1:8" ht="24" x14ac:dyDescent="0.2">
      <c r="A283" s="19">
        <v>2</v>
      </c>
      <c r="B283" s="12" t="s">
        <v>216</v>
      </c>
      <c r="C283" s="17" t="s">
        <v>217</v>
      </c>
      <c r="D283" s="14" t="s">
        <v>14</v>
      </c>
      <c r="E283" s="13">
        <v>-1</v>
      </c>
      <c r="F283" s="15">
        <v>75.846199999999996</v>
      </c>
      <c r="G283" s="15">
        <f t="shared" ref="G283" si="9">ROUND(E283*F283,2)</f>
        <v>-75.849999999999994</v>
      </c>
      <c r="H283" s="31" t="s">
        <v>224</v>
      </c>
    </row>
    <row r="284" spans="1:8" x14ac:dyDescent="0.2">
      <c r="A284" s="20"/>
      <c r="B284" s="10" t="s">
        <v>25</v>
      </c>
      <c r="C284" s="10"/>
      <c r="D284" s="10"/>
      <c r="E284" s="10"/>
      <c r="F284" s="21"/>
      <c r="G284" s="18">
        <f>SUM(G283:G283)</f>
        <v>-75.849999999999994</v>
      </c>
      <c r="H284" s="33"/>
    </row>
    <row r="285" spans="1:8" x14ac:dyDescent="0.2">
      <c r="A285" s="20"/>
      <c r="B285" s="10"/>
      <c r="C285" s="10" t="s">
        <v>26</v>
      </c>
      <c r="D285" s="10" t="s">
        <v>27</v>
      </c>
      <c r="E285" s="10"/>
      <c r="F285" s="21"/>
      <c r="G285" s="18">
        <f>ROUND(G284*0.21,2)</f>
        <v>-15.93</v>
      </c>
      <c r="H285" s="33"/>
    </row>
    <row r="286" spans="1:8" x14ac:dyDescent="0.2">
      <c r="A286" s="10"/>
      <c r="B286" s="10" t="s">
        <v>28</v>
      </c>
      <c r="C286" s="10"/>
      <c r="D286" s="10"/>
      <c r="E286" s="10"/>
      <c r="F286" s="21"/>
      <c r="G286" s="21">
        <f>G284+G285</f>
        <v>-91.78</v>
      </c>
      <c r="H286" s="33"/>
    </row>
    <row r="287" spans="1:8" x14ac:dyDescent="0.2">
      <c r="A287" s="6"/>
      <c r="B287" s="6"/>
      <c r="C287" s="6"/>
      <c r="D287" s="6"/>
      <c r="E287" s="6"/>
      <c r="F287" s="7"/>
      <c r="G287" s="7"/>
      <c r="H287" s="33"/>
    </row>
    <row r="288" spans="1:8" x14ac:dyDescent="0.2">
      <c r="H288" s="33"/>
    </row>
    <row r="289" spans="1:8" x14ac:dyDescent="0.2">
      <c r="H289" s="33"/>
    </row>
    <row r="290" spans="1:8" ht="18" x14ac:dyDescent="0.25">
      <c r="D290" s="4" t="s">
        <v>227</v>
      </c>
      <c r="H290" s="33"/>
    </row>
    <row r="291" spans="1:8" x14ac:dyDescent="0.2">
      <c r="D291" s="3" t="s">
        <v>11</v>
      </c>
      <c r="H291" s="33"/>
    </row>
    <row r="292" spans="1:8" x14ac:dyDescent="0.2">
      <c r="H292" s="33"/>
    </row>
    <row r="293" spans="1:8" x14ac:dyDescent="0.2">
      <c r="A293" s="41" t="s">
        <v>0</v>
      </c>
      <c r="B293" s="41"/>
      <c r="C293" s="42" t="s">
        <v>12</v>
      </c>
      <c r="D293" s="42"/>
      <c r="E293" s="42"/>
      <c r="F293" s="43"/>
      <c r="G293" s="43"/>
      <c r="H293" s="33"/>
    </row>
    <row r="294" spans="1:8" x14ac:dyDescent="0.2">
      <c r="A294" s="41" t="s">
        <v>1</v>
      </c>
      <c r="B294" s="41"/>
      <c r="C294" s="42" t="s">
        <v>13</v>
      </c>
      <c r="D294" s="42"/>
      <c r="E294" s="42"/>
      <c r="F294" s="43"/>
      <c r="G294" s="43"/>
      <c r="H294" s="33"/>
    </row>
    <row r="295" spans="1:8" x14ac:dyDescent="0.2">
      <c r="A295" s="41" t="s">
        <v>2</v>
      </c>
      <c r="B295" s="41"/>
      <c r="C295" s="42" t="s">
        <v>228</v>
      </c>
      <c r="D295" s="42"/>
      <c r="E295" s="42"/>
      <c r="F295" s="43"/>
      <c r="G295" s="43"/>
      <c r="H295" s="33"/>
    </row>
    <row r="296" spans="1:8" x14ac:dyDescent="0.2">
      <c r="A296" s="52">
        <v>43493</v>
      </c>
      <c r="B296" s="52"/>
      <c r="F296" s="5" t="s">
        <v>3</v>
      </c>
      <c r="G296" s="5">
        <f>G310</f>
        <v>-2424.0099999999998</v>
      </c>
      <c r="H296" s="33"/>
    </row>
    <row r="297" spans="1:8" x14ac:dyDescent="0.2">
      <c r="A297" s="45" t="s">
        <v>4</v>
      </c>
      <c r="B297" s="45" t="s">
        <v>5</v>
      </c>
      <c r="C297" s="45" t="s">
        <v>6</v>
      </c>
      <c r="D297" s="45" t="s">
        <v>7</v>
      </c>
      <c r="E297" s="47" t="s">
        <v>8</v>
      </c>
      <c r="F297" s="49" t="s">
        <v>9</v>
      </c>
      <c r="G297" s="39" t="s">
        <v>10</v>
      </c>
      <c r="H297" s="33"/>
    </row>
    <row r="298" spans="1:8" x14ac:dyDescent="0.2">
      <c r="A298" s="46"/>
      <c r="B298" s="46"/>
      <c r="C298" s="46"/>
      <c r="D298" s="46"/>
      <c r="E298" s="48"/>
      <c r="F298" s="50"/>
      <c r="G298" s="40"/>
      <c r="H298" s="33"/>
    </row>
    <row r="299" spans="1:8" x14ac:dyDescent="0.2">
      <c r="C299" s="6" t="s">
        <v>229</v>
      </c>
      <c r="D299" s="6"/>
      <c r="H299" s="33"/>
    </row>
    <row r="300" spans="1:8" ht="24" x14ac:dyDescent="0.2">
      <c r="A300" s="23">
        <v>1</v>
      </c>
      <c r="B300" s="24" t="s">
        <v>230</v>
      </c>
      <c r="C300" s="25" t="s">
        <v>231</v>
      </c>
      <c r="D300" s="26" t="s">
        <v>14</v>
      </c>
      <c r="E300" s="27">
        <v>1</v>
      </c>
      <c r="F300" s="16">
        <v>-1214.04</v>
      </c>
      <c r="G300" s="22">
        <f>ROUND(E300*F300,2)</f>
        <v>-1214.04</v>
      </c>
      <c r="H300" s="31" t="s">
        <v>224</v>
      </c>
    </row>
    <row r="301" spans="1:8" x14ac:dyDescent="0.2">
      <c r="A301" s="23">
        <v>2</v>
      </c>
      <c r="B301" s="24" t="s">
        <v>232</v>
      </c>
      <c r="C301" s="25" t="s">
        <v>233</v>
      </c>
      <c r="D301" s="26" t="s">
        <v>14</v>
      </c>
      <c r="E301" s="27">
        <v>1</v>
      </c>
      <c r="F301" s="16">
        <v>-47.29</v>
      </c>
      <c r="G301" s="22">
        <f>ROUND(E301*F301,2)</f>
        <v>-47.29</v>
      </c>
      <c r="H301" s="31" t="s">
        <v>224</v>
      </c>
    </row>
    <row r="302" spans="1:8" x14ac:dyDescent="0.2">
      <c r="A302" s="23">
        <v>4</v>
      </c>
      <c r="B302" s="24" t="s">
        <v>235</v>
      </c>
      <c r="C302" s="25" t="s">
        <v>236</v>
      </c>
      <c r="D302" s="26" t="s">
        <v>23</v>
      </c>
      <c r="E302" s="27">
        <v>0.2</v>
      </c>
      <c r="F302" s="16">
        <v>-652.65</v>
      </c>
      <c r="G302" s="22">
        <f>ROUND(E302*F302,2)</f>
        <v>-130.53</v>
      </c>
      <c r="H302" s="31" t="s">
        <v>224</v>
      </c>
    </row>
    <row r="303" spans="1:8" x14ac:dyDescent="0.2">
      <c r="A303" s="8"/>
      <c r="B303" s="9"/>
      <c r="C303" s="10" t="s">
        <v>237</v>
      </c>
      <c r="D303" s="10"/>
      <c r="E303" s="10">
        <f t="shared" ref="E303:E304" si="10">+J303</f>
        <v>0</v>
      </c>
      <c r="F303" s="21"/>
      <c r="G303" s="21">
        <f>SUM(G300:G302)</f>
        <v>-1391.86</v>
      </c>
      <c r="H303" s="35"/>
    </row>
    <row r="304" spans="1:8" x14ac:dyDescent="0.2">
      <c r="C304" s="6" t="s">
        <v>238</v>
      </c>
      <c r="D304" s="6"/>
      <c r="E304" s="1">
        <f t="shared" si="10"/>
        <v>0</v>
      </c>
      <c r="H304" s="35"/>
    </row>
    <row r="305" spans="1:8" ht="24" x14ac:dyDescent="0.2">
      <c r="A305" s="23">
        <v>5</v>
      </c>
      <c r="B305" s="24" t="s">
        <v>194</v>
      </c>
      <c r="C305" s="25" t="s">
        <v>234</v>
      </c>
      <c r="D305" s="26" t="s">
        <v>14</v>
      </c>
      <c r="E305" s="27">
        <v>3</v>
      </c>
      <c r="F305" s="16">
        <v>-131.30000000000001</v>
      </c>
      <c r="G305" s="22">
        <f>ROUND(E305*F305,2)</f>
        <v>-393.9</v>
      </c>
      <c r="H305" s="31" t="s">
        <v>224</v>
      </c>
    </row>
    <row r="306" spans="1:8" x14ac:dyDescent="0.2">
      <c r="A306" s="23">
        <v>6</v>
      </c>
      <c r="B306" s="24" t="s">
        <v>235</v>
      </c>
      <c r="C306" s="25" t="s">
        <v>236</v>
      </c>
      <c r="D306" s="26" t="s">
        <v>23</v>
      </c>
      <c r="E306" s="27">
        <v>0.5</v>
      </c>
      <c r="F306" s="16">
        <v>-435.1</v>
      </c>
      <c r="G306" s="22">
        <f>ROUND(E306*F306,2)</f>
        <v>-217.55</v>
      </c>
      <c r="H306" s="31" t="s">
        <v>224</v>
      </c>
    </row>
    <row r="307" spans="1:8" x14ac:dyDescent="0.2">
      <c r="A307" s="8"/>
      <c r="B307" s="9"/>
      <c r="C307" s="10" t="s">
        <v>239</v>
      </c>
      <c r="D307" s="10"/>
      <c r="E307" s="10"/>
      <c r="F307" s="21"/>
      <c r="G307" s="18">
        <f>SUM(G305:G306)</f>
        <v>-611.45000000000005</v>
      </c>
      <c r="H307" s="33"/>
    </row>
    <row r="308" spans="1:8" x14ac:dyDescent="0.2">
      <c r="A308" s="6"/>
      <c r="B308" s="6" t="s">
        <v>25</v>
      </c>
      <c r="C308" s="6"/>
      <c r="D308" s="6"/>
      <c r="E308" s="6"/>
      <c r="F308" s="7"/>
      <c r="G308" s="7">
        <f>SUM(G303,G307)</f>
        <v>-2003.31</v>
      </c>
      <c r="H308" s="33"/>
    </row>
    <row r="309" spans="1:8" x14ac:dyDescent="0.2">
      <c r="A309" s="20"/>
      <c r="B309" s="10"/>
      <c r="C309" s="10" t="s">
        <v>26</v>
      </c>
      <c r="D309" s="10" t="s">
        <v>27</v>
      </c>
      <c r="E309" s="10"/>
      <c r="F309" s="21"/>
      <c r="G309" s="18">
        <f>ROUND(G308*0.21,2)</f>
        <v>-420.7</v>
      </c>
      <c r="H309" s="33"/>
    </row>
    <row r="310" spans="1:8" x14ac:dyDescent="0.2">
      <c r="A310" s="10"/>
      <c r="B310" s="10" t="s">
        <v>28</v>
      </c>
      <c r="C310" s="10"/>
      <c r="D310" s="10"/>
      <c r="E310" s="10"/>
      <c r="F310" s="21"/>
      <c r="G310" s="21">
        <f>G308+G309</f>
        <v>-2424.0099999999998</v>
      </c>
      <c r="H310" s="33"/>
    </row>
    <row r="311" spans="1:8" x14ac:dyDescent="0.2">
      <c r="H311" s="33"/>
    </row>
    <row r="312" spans="1:8" x14ac:dyDescent="0.2">
      <c r="H312" s="33"/>
    </row>
    <row r="313" spans="1:8" x14ac:dyDescent="0.2">
      <c r="H313" s="33"/>
    </row>
    <row r="314" spans="1:8" x14ac:dyDescent="0.2">
      <c r="G314" s="28"/>
      <c r="H314" s="33"/>
    </row>
    <row r="315" spans="1:8" x14ac:dyDescent="0.2">
      <c r="H315" s="36"/>
    </row>
    <row r="316" spans="1:8" x14ac:dyDescent="0.2">
      <c r="H316" s="33"/>
    </row>
    <row r="317" spans="1:8" x14ac:dyDescent="0.2">
      <c r="H317" s="33"/>
    </row>
    <row r="318" spans="1:8" x14ac:dyDescent="0.2">
      <c r="H318" s="33"/>
    </row>
    <row r="319" spans="1:8" x14ac:dyDescent="0.2">
      <c r="H319" s="33"/>
    </row>
    <row r="320" spans="1:8" x14ac:dyDescent="0.2">
      <c r="H320" s="33"/>
    </row>
    <row r="321" spans="8:8" x14ac:dyDescent="0.2">
      <c r="H321" s="33"/>
    </row>
    <row r="322" spans="8:8" x14ac:dyDescent="0.2">
      <c r="H322" s="33"/>
    </row>
    <row r="323" spans="8:8" x14ac:dyDescent="0.2">
      <c r="H323" s="33"/>
    </row>
    <row r="324" spans="8:8" x14ac:dyDescent="0.2">
      <c r="H324" s="33"/>
    </row>
    <row r="325" spans="8:8" x14ac:dyDescent="0.2">
      <c r="H325" s="33"/>
    </row>
    <row r="326" spans="8:8" x14ac:dyDescent="0.2">
      <c r="H326" s="33"/>
    </row>
    <row r="327" spans="8:8" x14ac:dyDescent="0.2">
      <c r="H327" s="33"/>
    </row>
    <row r="328" spans="8:8" x14ac:dyDescent="0.2">
      <c r="H328" s="33"/>
    </row>
    <row r="329" spans="8:8" x14ac:dyDescent="0.2">
      <c r="H329" s="33"/>
    </row>
    <row r="330" spans="8:8" x14ac:dyDescent="0.2">
      <c r="H330" s="33"/>
    </row>
    <row r="331" spans="8:8" x14ac:dyDescent="0.2">
      <c r="H331" s="33"/>
    </row>
    <row r="332" spans="8:8" x14ac:dyDescent="0.2">
      <c r="H332" s="33"/>
    </row>
    <row r="333" spans="8:8" x14ac:dyDescent="0.2">
      <c r="H333" s="33"/>
    </row>
    <row r="334" spans="8:8" x14ac:dyDescent="0.2">
      <c r="H334" s="33"/>
    </row>
    <row r="335" spans="8:8" x14ac:dyDescent="0.2">
      <c r="H335" s="33"/>
    </row>
    <row r="336" spans="8:8" x14ac:dyDescent="0.2">
      <c r="H336" s="33"/>
    </row>
    <row r="337" spans="8:8" x14ac:dyDescent="0.2">
      <c r="H337" s="33"/>
    </row>
    <row r="338" spans="8:8" x14ac:dyDescent="0.2">
      <c r="H338" s="33"/>
    </row>
    <row r="339" spans="8:8" x14ac:dyDescent="0.2">
      <c r="H339" s="33"/>
    </row>
    <row r="340" spans="8:8" x14ac:dyDescent="0.2">
      <c r="H340" s="33"/>
    </row>
    <row r="341" spans="8:8" x14ac:dyDescent="0.2">
      <c r="H341" s="33"/>
    </row>
    <row r="342" spans="8:8" x14ac:dyDescent="0.2">
      <c r="H342" s="33"/>
    </row>
    <row r="343" spans="8:8" x14ac:dyDescent="0.2">
      <c r="H343" s="33"/>
    </row>
    <row r="344" spans="8:8" x14ac:dyDescent="0.2">
      <c r="H344" s="33"/>
    </row>
    <row r="345" spans="8:8" x14ac:dyDescent="0.2">
      <c r="H345" s="33"/>
    </row>
    <row r="346" spans="8:8" x14ac:dyDescent="0.2">
      <c r="H346" s="33"/>
    </row>
    <row r="347" spans="8:8" x14ac:dyDescent="0.2">
      <c r="H347" s="33"/>
    </row>
    <row r="348" spans="8:8" x14ac:dyDescent="0.2">
      <c r="H348" s="33"/>
    </row>
    <row r="349" spans="8:8" x14ac:dyDescent="0.2">
      <c r="H349" s="33"/>
    </row>
    <row r="350" spans="8:8" x14ac:dyDescent="0.2">
      <c r="H350" s="33"/>
    </row>
    <row r="351" spans="8:8" x14ac:dyDescent="0.2">
      <c r="H351" s="33"/>
    </row>
    <row r="352" spans="8:8" x14ac:dyDescent="0.2">
      <c r="H352" s="33"/>
    </row>
    <row r="353" spans="8:8" x14ac:dyDescent="0.2">
      <c r="H353" s="33"/>
    </row>
    <row r="354" spans="8:8" x14ac:dyDescent="0.2">
      <c r="H354" s="33"/>
    </row>
    <row r="355" spans="8:8" x14ac:dyDescent="0.2">
      <c r="H355" s="33"/>
    </row>
    <row r="356" spans="8:8" x14ac:dyDescent="0.2">
      <c r="H356" s="33"/>
    </row>
    <row r="357" spans="8:8" x14ac:dyDescent="0.2">
      <c r="H357" s="33"/>
    </row>
    <row r="358" spans="8:8" x14ac:dyDescent="0.2">
      <c r="H358" s="33"/>
    </row>
    <row r="359" spans="8:8" x14ac:dyDescent="0.2">
      <c r="H359" s="33"/>
    </row>
    <row r="360" spans="8:8" x14ac:dyDescent="0.2">
      <c r="H360" s="33"/>
    </row>
    <row r="361" spans="8:8" x14ac:dyDescent="0.2">
      <c r="H361" s="33"/>
    </row>
    <row r="362" spans="8:8" x14ac:dyDescent="0.2">
      <c r="H362" s="33"/>
    </row>
    <row r="363" spans="8:8" x14ac:dyDescent="0.2">
      <c r="H363" s="33"/>
    </row>
    <row r="364" spans="8:8" x14ac:dyDescent="0.2">
      <c r="H364" s="33"/>
    </row>
    <row r="365" spans="8:8" x14ac:dyDescent="0.2">
      <c r="H365" s="33"/>
    </row>
    <row r="366" spans="8:8" x14ac:dyDescent="0.2">
      <c r="H366" s="33"/>
    </row>
    <row r="367" spans="8:8" x14ac:dyDescent="0.2">
      <c r="H367" s="33"/>
    </row>
    <row r="368" spans="8:8" x14ac:dyDescent="0.2">
      <c r="H368" s="33"/>
    </row>
    <row r="369" spans="8:8" x14ac:dyDescent="0.2">
      <c r="H369" s="33"/>
    </row>
    <row r="370" spans="8:8" x14ac:dyDescent="0.2">
      <c r="H370" s="33"/>
    </row>
    <row r="371" spans="8:8" x14ac:dyDescent="0.2">
      <c r="H371" s="33"/>
    </row>
    <row r="372" spans="8:8" x14ac:dyDescent="0.2">
      <c r="H372" s="33"/>
    </row>
    <row r="373" spans="8:8" x14ac:dyDescent="0.2">
      <c r="H373" s="33"/>
    </row>
    <row r="374" spans="8:8" x14ac:dyDescent="0.2">
      <c r="H374" s="33"/>
    </row>
    <row r="375" spans="8:8" x14ac:dyDescent="0.2">
      <c r="H375" s="33"/>
    </row>
    <row r="376" spans="8:8" x14ac:dyDescent="0.2">
      <c r="H376" s="33"/>
    </row>
    <row r="377" spans="8:8" x14ac:dyDescent="0.2">
      <c r="H377" s="33"/>
    </row>
    <row r="378" spans="8:8" x14ac:dyDescent="0.2">
      <c r="H378" s="33"/>
    </row>
    <row r="379" spans="8:8" x14ac:dyDescent="0.2">
      <c r="H379" s="33"/>
    </row>
    <row r="380" spans="8:8" x14ac:dyDescent="0.2">
      <c r="H380" s="33"/>
    </row>
    <row r="381" spans="8:8" x14ac:dyDescent="0.2">
      <c r="H381" s="33"/>
    </row>
    <row r="382" spans="8:8" x14ac:dyDescent="0.2">
      <c r="H382" s="33"/>
    </row>
    <row r="383" spans="8:8" x14ac:dyDescent="0.2">
      <c r="H383" s="33"/>
    </row>
    <row r="384" spans="8:8" x14ac:dyDescent="0.2">
      <c r="H384" s="33"/>
    </row>
    <row r="385" spans="8:8" x14ac:dyDescent="0.2">
      <c r="H385" s="33"/>
    </row>
    <row r="386" spans="8:8" x14ac:dyDescent="0.2">
      <c r="H386" s="33"/>
    </row>
    <row r="387" spans="8:8" x14ac:dyDescent="0.2">
      <c r="H387" s="33"/>
    </row>
    <row r="388" spans="8:8" x14ac:dyDescent="0.2">
      <c r="H388" s="33"/>
    </row>
    <row r="389" spans="8:8" x14ac:dyDescent="0.2">
      <c r="H389" s="33"/>
    </row>
    <row r="390" spans="8:8" x14ac:dyDescent="0.2">
      <c r="H390" s="33"/>
    </row>
    <row r="391" spans="8:8" x14ac:dyDescent="0.2">
      <c r="H391" s="33"/>
    </row>
    <row r="392" spans="8:8" x14ac:dyDescent="0.2">
      <c r="H392" s="33"/>
    </row>
    <row r="393" spans="8:8" x14ac:dyDescent="0.2">
      <c r="H393" s="33"/>
    </row>
    <row r="394" spans="8:8" x14ac:dyDescent="0.2">
      <c r="H394" s="33"/>
    </row>
    <row r="395" spans="8:8" x14ac:dyDescent="0.2">
      <c r="H395" s="33"/>
    </row>
    <row r="396" spans="8:8" x14ac:dyDescent="0.2">
      <c r="H396" s="33"/>
    </row>
    <row r="397" spans="8:8" x14ac:dyDescent="0.2">
      <c r="H397" s="33"/>
    </row>
    <row r="398" spans="8:8" x14ac:dyDescent="0.2">
      <c r="H398" s="33"/>
    </row>
    <row r="399" spans="8:8" x14ac:dyDescent="0.2">
      <c r="H399" s="33"/>
    </row>
    <row r="400" spans="8:8" x14ac:dyDescent="0.2">
      <c r="H400" s="33"/>
    </row>
    <row r="401" spans="8:8" x14ac:dyDescent="0.2">
      <c r="H401" s="33"/>
    </row>
    <row r="402" spans="8:8" x14ac:dyDescent="0.2">
      <c r="H402" s="33"/>
    </row>
    <row r="403" spans="8:8" x14ac:dyDescent="0.2">
      <c r="H403" s="33"/>
    </row>
    <row r="404" spans="8:8" x14ac:dyDescent="0.2">
      <c r="H404" s="33"/>
    </row>
    <row r="405" spans="8:8" x14ac:dyDescent="0.2">
      <c r="H405" s="33"/>
    </row>
    <row r="406" spans="8:8" x14ac:dyDescent="0.2">
      <c r="H406" s="33"/>
    </row>
    <row r="407" spans="8:8" x14ac:dyDescent="0.2">
      <c r="H407" s="33"/>
    </row>
    <row r="408" spans="8:8" x14ac:dyDescent="0.2">
      <c r="H408" s="33"/>
    </row>
    <row r="409" spans="8:8" x14ac:dyDescent="0.2">
      <c r="H409" s="33"/>
    </row>
    <row r="410" spans="8:8" x14ac:dyDescent="0.2">
      <c r="H410" s="33"/>
    </row>
    <row r="411" spans="8:8" x14ac:dyDescent="0.2">
      <c r="H411" s="33"/>
    </row>
    <row r="412" spans="8:8" x14ac:dyDescent="0.2">
      <c r="H412" s="33"/>
    </row>
    <row r="413" spans="8:8" x14ac:dyDescent="0.2">
      <c r="H413" s="33"/>
    </row>
    <row r="414" spans="8:8" x14ac:dyDescent="0.2">
      <c r="H414" s="33"/>
    </row>
    <row r="415" spans="8:8" x14ac:dyDescent="0.2">
      <c r="H415" s="33"/>
    </row>
    <row r="416" spans="8:8" x14ac:dyDescent="0.2">
      <c r="H416" s="33"/>
    </row>
    <row r="417" spans="8:8" x14ac:dyDescent="0.2">
      <c r="H417" s="33"/>
    </row>
    <row r="418" spans="8:8" x14ac:dyDescent="0.2">
      <c r="H418" s="33"/>
    </row>
    <row r="419" spans="8:8" x14ac:dyDescent="0.2">
      <c r="H419" s="33"/>
    </row>
    <row r="420" spans="8:8" x14ac:dyDescent="0.2">
      <c r="H420" s="33"/>
    </row>
    <row r="421" spans="8:8" x14ac:dyDescent="0.2">
      <c r="H421" s="33"/>
    </row>
    <row r="422" spans="8:8" x14ac:dyDescent="0.2">
      <c r="H422" s="33"/>
    </row>
    <row r="423" spans="8:8" x14ac:dyDescent="0.2">
      <c r="H423" s="33"/>
    </row>
    <row r="424" spans="8:8" x14ac:dyDescent="0.2">
      <c r="H424" s="33"/>
    </row>
    <row r="425" spans="8:8" x14ac:dyDescent="0.2">
      <c r="H425" s="33"/>
    </row>
    <row r="426" spans="8:8" x14ac:dyDescent="0.2">
      <c r="H426" s="33"/>
    </row>
    <row r="427" spans="8:8" x14ac:dyDescent="0.2">
      <c r="H427" s="33"/>
    </row>
    <row r="428" spans="8:8" x14ac:dyDescent="0.2">
      <c r="H428" s="33"/>
    </row>
    <row r="429" spans="8:8" x14ac:dyDescent="0.2">
      <c r="H429" s="33"/>
    </row>
    <row r="430" spans="8:8" x14ac:dyDescent="0.2">
      <c r="H430" s="33"/>
    </row>
    <row r="431" spans="8:8" x14ac:dyDescent="0.2">
      <c r="H431" s="33"/>
    </row>
    <row r="432" spans="8:8" x14ac:dyDescent="0.2">
      <c r="H432" s="33"/>
    </row>
    <row r="433" spans="8:8" x14ac:dyDescent="0.2">
      <c r="H433" s="33"/>
    </row>
    <row r="434" spans="8:8" x14ac:dyDescent="0.2">
      <c r="H434" s="33"/>
    </row>
    <row r="435" spans="8:8" x14ac:dyDescent="0.2">
      <c r="H435" s="33"/>
    </row>
    <row r="436" spans="8:8" x14ac:dyDescent="0.2">
      <c r="H436" s="33"/>
    </row>
    <row r="437" spans="8:8" x14ac:dyDescent="0.2">
      <c r="H437" s="33"/>
    </row>
    <row r="438" spans="8:8" x14ac:dyDescent="0.2">
      <c r="H438" s="33"/>
    </row>
    <row r="439" spans="8:8" x14ac:dyDescent="0.2">
      <c r="H439" s="33"/>
    </row>
    <row r="440" spans="8:8" x14ac:dyDescent="0.2">
      <c r="H440" s="33"/>
    </row>
    <row r="441" spans="8:8" x14ac:dyDescent="0.2">
      <c r="H441" s="33"/>
    </row>
    <row r="442" spans="8:8" x14ac:dyDescent="0.2">
      <c r="H442" s="33"/>
    </row>
    <row r="443" spans="8:8" x14ac:dyDescent="0.2">
      <c r="H443" s="33"/>
    </row>
    <row r="444" spans="8:8" x14ac:dyDescent="0.2">
      <c r="H444" s="33"/>
    </row>
    <row r="445" spans="8:8" x14ac:dyDescent="0.2">
      <c r="H445" s="33"/>
    </row>
    <row r="446" spans="8:8" x14ac:dyDescent="0.2">
      <c r="H446" s="33"/>
    </row>
    <row r="447" spans="8:8" x14ac:dyDescent="0.2">
      <c r="H447" s="33"/>
    </row>
    <row r="448" spans="8:8" x14ac:dyDescent="0.2">
      <c r="H448" s="33"/>
    </row>
    <row r="449" spans="8:8" x14ac:dyDescent="0.2">
      <c r="H449" s="33"/>
    </row>
    <row r="450" spans="8:8" x14ac:dyDescent="0.2">
      <c r="H450" s="33"/>
    </row>
    <row r="451" spans="8:8" x14ac:dyDescent="0.2">
      <c r="H451" s="33"/>
    </row>
    <row r="452" spans="8:8" x14ac:dyDescent="0.2">
      <c r="H452" s="33"/>
    </row>
    <row r="453" spans="8:8" x14ac:dyDescent="0.2">
      <c r="H453" s="33"/>
    </row>
    <row r="454" spans="8:8" x14ac:dyDescent="0.2">
      <c r="H454" s="33"/>
    </row>
    <row r="455" spans="8:8" x14ac:dyDescent="0.2">
      <c r="H455" s="33"/>
    </row>
    <row r="456" spans="8:8" x14ac:dyDescent="0.2">
      <c r="H456" s="33"/>
    </row>
    <row r="457" spans="8:8" x14ac:dyDescent="0.2">
      <c r="H457" s="33"/>
    </row>
    <row r="458" spans="8:8" x14ac:dyDescent="0.2">
      <c r="H458" s="33"/>
    </row>
    <row r="459" spans="8:8" x14ac:dyDescent="0.2">
      <c r="H459" s="33"/>
    </row>
    <row r="460" spans="8:8" x14ac:dyDescent="0.2">
      <c r="H460" s="33"/>
    </row>
    <row r="461" spans="8:8" x14ac:dyDescent="0.2">
      <c r="H461" s="33"/>
    </row>
    <row r="462" spans="8:8" x14ac:dyDescent="0.2">
      <c r="H462" s="33"/>
    </row>
    <row r="463" spans="8:8" x14ac:dyDescent="0.2">
      <c r="H463" s="33"/>
    </row>
    <row r="464" spans="8:8" x14ac:dyDescent="0.2">
      <c r="H464" s="33"/>
    </row>
    <row r="465" spans="8:8" x14ac:dyDescent="0.2">
      <c r="H465" s="33"/>
    </row>
    <row r="466" spans="8:8" x14ac:dyDescent="0.2">
      <c r="H466" s="33"/>
    </row>
    <row r="467" spans="8:8" x14ac:dyDescent="0.2">
      <c r="H467" s="33"/>
    </row>
    <row r="468" spans="8:8" x14ac:dyDescent="0.2">
      <c r="H468" s="33"/>
    </row>
    <row r="469" spans="8:8" x14ac:dyDescent="0.2">
      <c r="H469" s="33"/>
    </row>
    <row r="470" spans="8:8" x14ac:dyDescent="0.2">
      <c r="H470" s="33"/>
    </row>
    <row r="471" spans="8:8" x14ac:dyDescent="0.2">
      <c r="H471" s="33"/>
    </row>
    <row r="472" spans="8:8" x14ac:dyDescent="0.2">
      <c r="H472" s="33"/>
    </row>
    <row r="473" spans="8:8" x14ac:dyDescent="0.2">
      <c r="H473" s="33"/>
    </row>
    <row r="474" spans="8:8" x14ac:dyDescent="0.2">
      <c r="H474" s="33"/>
    </row>
    <row r="475" spans="8:8" x14ac:dyDescent="0.2">
      <c r="H475" s="33"/>
    </row>
    <row r="476" spans="8:8" x14ac:dyDescent="0.2">
      <c r="H476" s="33"/>
    </row>
    <row r="477" spans="8:8" x14ac:dyDescent="0.2">
      <c r="H477" s="33"/>
    </row>
    <row r="478" spans="8:8" x14ac:dyDescent="0.2">
      <c r="H478" s="33"/>
    </row>
    <row r="479" spans="8:8" x14ac:dyDescent="0.2">
      <c r="H479" s="33"/>
    </row>
    <row r="480" spans="8:8" x14ac:dyDescent="0.2">
      <c r="H480" s="33"/>
    </row>
    <row r="481" spans="8:8" x14ac:dyDescent="0.2">
      <c r="H481" s="33"/>
    </row>
    <row r="482" spans="8:8" x14ac:dyDescent="0.2">
      <c r="H482" s="33"/>
    </row>
    <row r="483" spans="8:8" x14ac:dyDescent="0.2">
      <c r="H483" s="33"/>
    </row>
    <row r="484" spans="8:8" x14ac:dyDescent="0.2">
      <c r="H484" s="33"/>
    </row>
    <row r="485" spans="8:8" x14ac:dyDescent="0.2">
      <c r="H485" s="33"/>
    </row>
    <row r="486" spans="8:8" x14ac:dyDescent="0.2">
      <c r="H486" s="33"/>
    </row>
    <row r="487" spans="8:8" x14ac:dyDescent="0.2">
      <c r="H487" s="33"/>
    </row>
    <row r="488" spans="8:8" x14ac:dyDescent="0.2">
      <c r="H488" s="33"/>
    </row>
    <row r="489" spans="8:8" x14ac:dyDescent="0.2">
      <c r="H489" s="33"/>
    </row>
    <row r="490" spans="8:8" x14ac:dyDescent="0.2">
      <c r="H490" s="33"/>
    </row>
    <row r="491" spans="8:8" x14ac:dyDescent="0.2">
      <c r="H491" s="33"/>
    </row>
    <row r="492" spans="8:8" x14ac:dyDescent="0.2">
      <c r="H492" s="33"/>
    </row>
    <row r="493" spans="8:8" x14ac:dyDescent="0.2">
      <c r="H493" s="33"/>
    </row>
    <row r="494" spans="8:8" x14ac:dyDescent="0.2">
      <c r="H494" s="33"/>
    </row>
    <row r="495" spans="8:8" x14ac:dyDescent="0.2">
      <c r="H495" s="33"/>
    </row>
    <row r="496" spans="8:8" x14ac:dyDescent="0.2">
      <c r="H496" s="33"/>
    </row>
    <row r="497" spans="8:8" x14ac:dyDescent="0.2">
      <c r="H497" s="33"/>
    </row>
    <row r="498" spans="8:8" x14ac:dyDescent="0.2">
      <c r="H498" s="33"/>
    </row>
    <row r="499" spans="8:8" x14ac:dyDescent="0.2">
      <c r="H499" s="33"/>
    </row>
    <row r="500" spans="8:8" x14ac:dyDescent="0.2">
      <c r="H500" s="33"/>
    </row>
    <row r="501" spans="8:8" x14ac:dyDescent="0.2">
      <c r="H501" s="33"/>
    </row>
    <row r="502" spans="8:8" x14ac:dyDescent="0.2">
      <c r="H502" s="33"/>
    </row>
    <row r="503" spans="8:8" x14ac:dyDescent="0.2">
      <c r="H503" s="33"/>
    </row>
    <row r="504" spans="8:8" x14ac:dyDescent="0.2">
      <c r="H504" s="33"/>
    </row>
    <row r="505" spans="8:8" x14ac:dyDescent="0.2">
      <c r="H505" s="33"/>
    </row>
    <row r="506" spans="8:8" x14ac:dyDescent="0.2">
      <c r="H506" s="33"/>
    </row>
    <row r="507" spans="8:8" x14ac:dyDescent="0.2">
      <c r="H507" s="33"/>
    </row>
    <row r="508" spans="8:8" x14ac:dyDescent="0.2">
      <c r="H508" s="33"/>
    </row>
    <row r="509" spans="8:8" x14ac:dyDescent="0.2">
      <c r="H509" s="33"/>
    </row>
    <row r="510" spans="8:8" x14ac:dyDescent="0.2">
      <c r="H510" s="33"/>
    </row>
    <row r="511" spans="8:8" x14ac:dyDescent="0.2">
      <c r="H511" s="33"/>
    </row>
    <row r="512" spans="8:8" x14ac:dyDescent="0.2">
      <c r="H512" s="33"/>
    </row>
    <row r="513" spans="8:8" x14ac:dyDescent="0.2">
      <c r="H513" s="33"/>
    </row>
    <row r="514" spans="8:8" x14ac:dyDescent="0.2">
      <c r="H514" s="33"/>
    </row>
    <row r="515" spans="8:8" x14ac:dyDescent="0.2">
      <c r="H515" s="33"/>
    </row>
    <row r="516" spans="8:8" x14ac:dyDescent="0.2">
      <c r="H516" s="33"/>
    </row>
    <row r="517" spans="8:8" x14ac:dyDescent="0.2">
      <c r="H517" s="33"/>
    </row>
    <row r="518" spans="8:8" x14ac:dyDescent="0.2">
      <c r="H518" s="33"/>
    </row>
    <row r="519" spans="8:8" x14ac:dyDescent="0.2">
      <c r="H519" s="33"/>
    </row>
    <row r="520" spans="8:8" x14ac:dyDescent="0.2">
      <c r="H520" s="33"/>
    </row>
    <row r="521" spans="8:8" x14ac:dyDescent="0.2">
      <c r="H521" s="33"/>
    </row>
    <row r="522" spans="8:8" x14ac:dyDescent="0.2">
      <c r="H522" s="33"/>
    </row>
    <row r="523" spans="8:8" x14ac:dyDescent="0.2">
      <c r="H523" s="33"/>
    </row>
    <row r="524" spans="8:8" x14ac:dyDescent="0.2">
      <c r="H524" s="33"/>
    </row>
    <row r="525" spans="8:8" x14ac:dyDescent="0.2">
      <c r="H525" s="33"/>
    </row>
    <row r="526" spans="8:8" x14ac:dyDescent="0.2">
      <c r="H526" s="33"/>
    </row>
    <row r="527" spans="8:8" x14ac:dyDescent="0.2">
      <c r="H527" s="33"/>
    </row>
    <row r="528" spans="8:8" x14ac:dyDescent="0.2">
      <c r="H528" s="33"/>
    </row>
    <row r="529" spans="8:8" x14ac:dyDescent="0.2">
      <c r="H529" s="33"/>
    </row>
    <row r="530" spans="8:8" x14ac:dyDescent="0.2">
      <c r="H530" s="33"/>
    </row>
    <row r="531" spans="8:8" x14ac:dyDescent="0.2">
      <c r="H531" s="33"/>
    </row>
    <row r="532" spans="8:8" x14ac:dyDescent="0.2">
      <c r="H532" s="33"/>
    </row>
    <row r="533" spans="8:8" x14ac:dyDescent="0.2">
      <c r="H533" s="33"/>
    </row>
    <row r="534" spans="8:8" x14ac:dyDescent="0.2">
      <c r="H534" s="33"/>
    </row>
    <row r="535" spans="8:8" x14ac:dyDescent="0.2">
      <c r="H535" s="33"/>
    </row>
    <row r="536" spans="8:8" x14ac:dyDescent="0.2">
      <c r="H536" s="33"/>
    </row>
    <row r="537" spans="8:8" x14ac:dyDescent="0.2">
      <c r="H537" s="33"/>
    </row>
    <row r="538" spans="8:8" x14ac:dyDescent="0.2">
      <c r="H538" s="33"/>
    </row>
    <row r="539" spans="8:8" x14ac:dyDescent="0.2">
      <c r="H539" s="33"/>
    </row>
    <row r="540" spans="8:8" x14ac:dyDescent="0.2">
      <c r="H540" s="33"/>
    </row>
    <row r="541" spans="8:8" x14ac:dyDescent="0.2">
      <c r="H541" s="33"/>
    </row>
    <row r="542" spans="8:8" x14ac:dyDescent="0.2">
      <c r="H542" s="33"/>
    </row>
    <row r="543" spans="8:8" x14ac:dyDescent="0.2">
      <c r="H543" s="33"/>
    </row>
    <row r="544" spans="8:8" x14ac:dyDescent="0.2">
      <c r="H544" s="33"/>
    </row>
    <row r="545" spans="8:8" x14ac:dyDescent="0.2">
      <c r="H545" s="33"/>
    </row>
    <row r="546" spans="8:8" x14ac:dyDescent="0.2">
      <c r="H546" s="33"/>
    </row>
    <row r="547" spans="8:8" x14ac:dyDescent="0.2">
      <c r="H547" s="33"/>
    </row>
    <row r="548" spans="8:8" x14ac:dyDescent="0.2">
      <c r="H548" s="33"/>
    </row>
    <row r="549" spans="8:8" x14ac:dyDescent="0.2">
      <c r="H549" s="33"/>
    </row>
    <row r="550" spans="8:8" x14ac:dyDescent="0.2">
      <c r="H550" s="33"/>
    </row>
    <row r="551" spans="8:8" x14ac:dyDescent="0.2">
      <c r="H551" s="33"/>
    </row>
    <row r="552" spans="8:8" x14ac:dyDescent="0.2">
      <c r="H552" s="33"/>
    </row>
    <row r="553" spans="8:8" x14ac:dyDescent="0.2">
      <c r="H553" s="33"/>
    </row>
    <row r="554" spans="8:8" x14ac:dyDescent="0.2">
      <c r="H554" s="33"/>
    </row>
    <row r="555" spans="8:8" x14ac:dyDescent="0.2">
      <c r="H555" s="33"/>
    </row>
    <row r="556" spans="8:8" x14ac:dyDescent="0.2">
      <c r="H556" s="33"/>
    </row>
    <row r="557" spans="8:8" x14ac:dyDescent="0.2">
      <c r="H557" s="33"/>
    </row>
    <row r="558" spans="8:8" x14ac:dyDescent="0.2">
      <c r="H558" s="33"/>
    </row>
    <row r="559" spans="8:8" x14ac:dyDescent="0.2">
      <c r="H559" s="33"/>
    </row>
    <row r="560" spans="8:8" x14ac:dyDescent="0.2">
      <c r="H560" s="33"/>
    </row>
    <row r="561" spans="8:8" x14ac:dyDescent="0.2">
      <c r="H561" s="33"/>
    </row>
    <row r="562" spans="8:8" x14ac:dyDescent="0.2">
      <c r="H562" s="33"/>
    </row>
    <row r="563" spans="8:8" x14ac:dyDescent="0.2">
      <c r="H563" s="33"/>
    </row>
    <row r="564" spans="8:8" x14ac:dyDescent="0.2">
      <c r="H564" s="33"/>
    </row>
    <row r="565" spans="8:8" x14ac:dyDescent="0.2">
      <c r="H565" s="33"/>
    </row>
    <row r="566" spans="8:8" x14ac:dyDescent="0.2">
      <c r="H566" s="33"/>
    </row>
    <row r="567" spans="8:8" x14ac:dyDescent="0.2">
      <c r="H567" s="33"/>
    </row>
    <row r="568" spans="8:8" x14ac:dyDescent="0.2">
      <c r="H568" s="33"/>
    </row>
    <row r="569" spans="8:8" x14ac:dyDescent="0.2">
      <c r="H569" s="33"/>
    </row>
    <row r="570" spans="8:8" x14ac:dyDescent="0.2">
      <c r="H570" s="33"/>
    </row>
    <row r="571" spans="8:8" x14ac:dyDescent="0.2">
      <c r="H571" s="33"/>
    </row>
    <row r="572" spans="8:8" x14ac:dyDescent="0.2">
      <c r="H572" s="33"/>
    </row>
    <row r="573" spans="8:8" x14ac:dyDescent="0.2">
      <c r="H573" s="33"/>
    </row>
    <row r="574" spans="8:8" x14ac:dyDescent="0.2">
      <c r="H574" s="33"/>
    </row>
    <row r="575" spans="8:8" x14ac:dyDescent="0.2">
      <c r="H575" s="33"/>
    </row>
    <row r="576" spans="8:8" x14ac:dyDescent="0.2">
      <c r="H576" s="33"/>
    </row>
    <row r="577" spans="8:8" x14ac:dyDescent="0.2">
      <c r="H577" s="33"/>
    </row>
    <row r="578" spans="8:8" x14ac:dyDescent="0.2">
      <c r="H578" s="33"/>
    </row>
    <row r="579" spans="8:8" x14ac:dyDescent="0.2">
      <c r="H579" s="33"/>
    </row>
    <row r="580" spans="8:8" x14ac:dyDescent="0.2">
      <c r="H580" s="33"/>
    </row>
    <row r="581" spans="8:8" x14ac:dyDescent="0.2">
      <c r="H581" s="33"/>
    </row>
    <row r="582" spans="8:8" x14ac:dyDescent="0.2">
      <c r="H582" s="33"/>
    </row>
    <row r="583" spans="8:8" x14ac:dyDescent="0.2">
      <c r="H583" s="33"/>
    </row>
    <row r="584" spans="8:8" x14ac:dyDescent="0.2">
      <c r="H584" s="33"/>
    </row>
    <row r="585" spans="8:8" x14ac:dyDescent="0.2">
      <c r="H585" s="33"/>
    </row>
    <row r="586" spans="8:8" x14ac:dyDescent="0.2">
      <c r="H586" s="33"/>
    </row>
    <row r="587" spans="8:8" x14ac:dyDescent="0.2">
      <c r="H587" s="33"/>
    </row>
    <row r="588" spans="8:8" x14ac:dyDescent="0.2">
      <c r="H588" s="33"/>
    </row>
    <row r="589" spans="8:8" x14ac:dyDescent="0.2">
      <c r="H589" s="33"/>
    </row>
    <row r="590" spans="8:8" x14ac:dyDescent="0.2">
      <c r="H590" s="33"/>
    </row>
    <row r="591" spans="8:8" x14ac:dyDescent="0.2">
      <c r="H591" s="33"/>
    </row>
    <row r="592" spans="8:8" x14ac:dyDescent="0.2">
      <c r="H592" s="33"/>
    </row>
    <row r="593" spans="8:8" x14ac:dyDescent="0.2">
      <c r="H593" s="33"/>
    </row>
    <row r="594" spans="8:8" x14ac:dyDescent="0.2">
      <c r="H594" s="33"/>
    </row>
    <row r="595" spans="8:8" x14ac:dyDescent="0.2">
      <c r="H595" s="33"/>
    </row>
    <row r="596" spans="8:8" x14ac:dyDescent="0.2">
      <c r="H596" s="33"/>
    </row>
    <row r="597" spans="8:8" x14ac:dyDescent="0.2">
      <c r="H597" s="33"/>
    </row>
    <row r="598" spans="8:8" x14ac:dyDescent="0.2">
      <c r="H598" s="33"/>
    </row>
    <row r="599" spans="8:8" x14ac:dyDescent="0.2">
      <c r="H599" s="33"/>
    </row>
    <row r="600" spans="8:8" x14ac:dyDescent="0.2">
      <c r="H600" s="33"/>
    </row>
    <row r="601" spans="8:8" x14ac:dyDescent="0.2">
      <c r="H601" s="33"/>
    </row>
    <row r="602" spans="8:8" x14ac:dyDescent="0.2">
      <c r="H602" s="33"/>
    </row>
    <row r="603" spans="8:8" x14ac:dyDescent="0.2">
      <c r="H603" s="33"/>
    </row>
    <row r="604" spans="8:8" x14ac:dyDescent="0.2">
      <c r="H604" s="33"/>
    </row>
    <row r="605" spans="8:8" x14ac:dyDescent="0.2">
      <c r="H605" s="33"/>
    </row>
    <row r="606" spans="8:8" x14ac:dyDescent="0.2">
      <c r="H606" s="33"/>
    </row>
    <row r="607" spans="8:8" x14ac:dyDescent="0.2">
      <c r="H607" s="33"/>
    </row>
    <row r="608" spans="8:8" x14ac:dyDescent="0.2">
      <c r="H608" s="33"/>
    </row>
    <row r="609" spans="8:8" x14ac:dyDescent="0.2">
      <c r="H609" s="33"/>
    </row>
    <row r="610" spans="8:8" x14ac:dyDescent="0.2">
      <c r="H610" s="33"/>
    </row>
    <row r="611" spans="8:8" x14ac:dyDescent="0.2">
      <c r="H611" s="33"/>
    </row>
    <row r="612" spans="8:8" x14ac:dyDescent="0.2">
      <c r="H612" s="33"/>
    </row>
    <row r="613" spans="8:8" x14ac:dyDescent="0.2">
      <c r="H613" s="33"/>
    </row>
    <row r="614" spans="8:8" x14ac:dyDescent="0.2">
      <c r="H614" s="33"/>
    </row>
    <row r="615" spans="8:8" x14ac:dyDescent="0.2">
      <c r="H615" s="33"/>
    </row>
    <row r="616" spans="8:8" x14ac:dyDescent="0.2">
      <c r="H616" s="33"/>
    </row>
    <row r="617" spans="8:8" x14ac:dyDescent="0.2">
      <c r="H617" s="33"/>
    </row>
    <row r="618" spans="8:8" x14ac:dyDescent="0.2">
      <c r="H618" s="33"/>
    </row>
    <row r="619" spans="8:8" x14ac:dyDescent="0.2">
      <c r="H619" s="33"/>
    </row>
    <row r="620" spans="8:8" x14ac:dyDescent="0.2">
      <c r="H620" s="33"/>
    </row>
    <row r="621" spans="8:8" x14ac:dyDescent="0.2">
      <c r="H621" s="33"/>
    </row>
    <row r="622" spans="8:8" x14ac:dyDescent="0.2">
      <c r="H622" s="33"/>
    </row>
    <row r="623" spans="8:8" x14ac:dyDescent="0.2">
      <c r="H623" s="33"/>
    </row>
    <row r="624" spans="8:8" x14ac:dyDescent="0.2">
      <c r="H624" s="33"/>
    </row>
    <row r="625" spans="8:8" x14ac:dyDescent="0.2">
      <c r="H625" s="33"/>
    </row>
    <row r="626" spans="8:8" x14ac:dyDescent="0.2">
      <c r="H626" s="33"/>
    </row>
    <row r="627" spans="8:8" x14ac:dyDescent="0.2">
      <c r="H627" s="33"/>
    </row>
    <row r="628" spans="8:8" x14ac:dyDescent="0.2">
      <c r="H628" s="33"/>
    </row>
    <row r="629" spans="8:8" x14ac:dyDescent="0.2">
      <c r="H629" s="33"/>
    </row>
    <row r="630" spans="8:8" x14ac:dyDescent="0.2">
      <c r="H630" s="33"/>
    </row>
    <row r="631" spans="8:8" x14ac:dyDescent="0.2">
      <c r="H631" s="33"/>
    </row>
    <row r="632" spans="8:8" x14ac:dyDescent="0.2">
      <c r="H632" s="33"/>
    </row>
    <row r="633" spans="8:8" x14ac:dyDescent="0.2">
      <c r="H633" s="33"/>
    </row>
    <row r="634" spans="8:8" x14ac:dyDescent="0.2">
      <c r="H634" s="33"/>
    </row>
    <row r="635" spans="8:8" x14ac:dyDescent="0.2">
      <c r="H635" s="33"/>
    </row>
    <row r="636" spans="8:8" x14ac:dyDescent="0.2">
      <c r="H636" s="33"/>
    </row>
    <row r="637" spans="8:8" x14ac:dyDescent="0.2">
      <c r="H637" s="33"/>
    </row>
    <row r="638" spans="8:8" x14ac:dyDescent="0.2">
      <c r="H638" s="33"/>
    </row>
    <row r="639" spans="8:8" x14ac:dyDescent="0.2">
      <c r="H639" s="33"/>
    </row>
    <row r="640" spans="8:8" x14ac:dyDescent="0.2">
      <c r="H640" s="33"/>
    </row>
    <row r="641" spans="8:8" x14ac:dyDescent="0.2">
      <c r="H641" s="33"/>
    </row>
    <row r="642" spans="8:8" x14ac:dyDescent="0.2">
      <c r="H642" s="33"/>
    </row>
    <row r="643" spans="8:8" x14ac:dyDescent="0.2">
      <c r="H643" s="33"/>
    </row>
    <row r="644" spans="8:8" x14ac:dyDescent="0.2">
      <c r="H644" s="33"/>
    </row>
    <row r="645" spans="8:8" x14ac:dyDescent="0.2">
      <c r="H645" s="33"/>
    </row>
    <row r="646" spans="8:8" x14ac:dyDescent="0.2">
      <c r="H646" s="33"/>
    </row>
    <row r="647" spans="8:8" x14ac:dyDescent="0.2">
      <c r="H647" s="33"/>
    </row>
    <row r="648" spans="8:8" x14ac:dyDescent="0.2">
      <c r="H648" s="33"/>
    </row>
    <row r="649" spans="8:8" x14ac:dyDescent="0.2">
      <c r="H649" s="33"/>
    </row>
    <row r="650" spans="8:8" x14ac:dyDescent="0.2">
      <c r="H650" s="33"/>
    </row>
    <row r="651" spans="8:8" x14ac:dyDescent="0.2">
      <c r="H651" s="33"/>
    </row>
    <row r="652" spans="8:8" x14ac:dyDescent="0.2">
      <c r="H652" s="33"/>
    </row>
    <row r="653" spans="8:8" x14ac:dyDescent="0.2">
      <c r="H653" s="33"/>
    </row>
    <row r="654" spans="8:8" x14ac:dyDescent="0.2">
      <c r="H654" s="33"/>
    </row>
    <row r="655" spans="8:8" x14ac:dyDescent="0.2">
      <c r="H655" s="33"/>
    </row>
    <row r="656" spans="8:8" x14ac:dyDescent="0.2">
      <c r="H656" s="33"/>
    </row>
    <row r="657" spans="8:8" x14ac:dyDescent="0.2">
      <c r="H657" s="33"/>
    </row>
    <row r="658" spans="8:8" x14ac:dyDescent="0.2">
      <c r="H658" s="33"/>
    </row>
    <row r="659" spans="8:8" x14ac:dyDescent="0.2">
      <c r="H659" s="33"/>
    </row>
    <row r="660" spans="8:8" x14ac:dyDescent="0.2">
      <c r="H660" s="33"/>
    </row>
    <row r="661" spans="8:8" x14ac:dyDescent="0.2">
      <c r="H661" s="33"/>
    </row>
    <row r="662" spans="8:8" x14ac:dyDescent="0.2">
      <c r="H662" s="33"/>
    </row>
    <row r="663" spans="8:8" x14ac:dyDescent="0.2">
      <c r="H663" s="33"/>
    </row>
    <row r="664" spans="8:8" x14ac:dyDescent="0.2">
      <c r="H664" s="33"/>
    </row>
    <row r="665" spans="8:8" x14ac:dyDescent="0.2">
      <c r="H665" s="33"/>
    </row>
    <row r="666" spans="8:8" x14ac:dyDescent="0.2">
      <c r="H666" s="33"/>
    </row>
    <row r="667" spans="8:8" x14ac:dyDescent="0.2">
      <c r="H667" s="33"/>
    </row>
    <row r="668" spans="8:8" x14ac:dyDescent="0.2">
      <c r="H668" s="33"/>
    </row>
    <row r="669" spans="8:8" x14ac:dyDescent="0.2">
      <c r="H669" s="33"/>
    </row>
    <row r="670" spans="8:8" x14ac:dyDescent="0.2">
      <c r="H670" s="33"/>
    </row>
    <row r="671" spans="8:8" x14ac:dyDescent="0.2">
      <c r="H671" s="33"/>
    </row>
    <row r="672" spans="8:8" x14ac:dyDescent="0.2">
      <c r="H672" s="33"/>
    </row>
    <row r="673" spans="8:8" x14ac:dyDescent="0.2">
      <c r="H673" s="33"/>
    </row>
    <row r="674" spans="8:8" x14ac:dyDescent="0.2">
      <c r="H674" s="33"/>
    </row>
    <row r="675" spans="8:8" x14ac:dyDescent="0.2">
      <c r="H675" s="33"/>
    </row>
    <row r="676" spans="8:8" x14ac:dyDescent="0.2">
      <c r="H676" s="33"/>
    </row>
    <row r="677" spans="8:8" x14ac:dyDescent="0.2">
      <c r="H677" s="33"/>
    </row>
    <row r="678" spans="8:8" x14ac:dyDescent="0.2">
      <c r="H678" s="33"/>
    </row>
    <row r="679" spans="8:8" x14ac:dyDescent="0.2">
      <c r="H679" s="33"/>
    </row>
    <row r="680" spans="8:8" x14ac:dyDescent="0.2">
      <c r="H680" s="33"/>
    </row>
    <row r="681" spans="8:8" x14ac:dyDescent="0.2">
      <c r="H681" s="33"/>
    </row>
    <row r="682" spans="8:8" x14ac:dyDescent="0.2">
      <c r="H682" s="33"/>
    </row>
    <row r="683" spans="8:8" x14ac:dyDescent="0.2">
      <c r="H683" s="33"/>
    </row>
    <row r="684" spans="8:8" x14ac:dyDescent="0.2">
      <c r="H684" s="33"/>
    </row>
    <row r="685" spans="8:8" x14ac:dyDescent="0.2">
      <c r="H685" s="33"/>
    </row>
    <row r="686" spans="8:8" x14ac:dyDescent="0.2">
      <c r="H686" s="33"/>
    </row>
    <row r="687" spans="8:8" x14ac:dyDescent="0.2">
      <c r="H687" s="33"/>
    </row>
    <row r="688" spans="8:8" x14ac:dyDescent="0.2">
      <c r="H688" s="33"/>
    </row>
    <row r="689" spans="8:8" x14ac:dyDescent="0.2">
      <c r="H689" s="33"/>
    </row>
    <row r="690" spans="8:8" x14ac:dyDescent="0.2">
      <c r="H690" s="33"/>
    </row>
    <row r="691" spans="8:8" x14ac:dyDescent="0.2">
      <c r="H691" s="33"/>
    </row>
    <row r="692" spans="8:8" x14ac:dyDescent="0.2">
      <c r="H692" s="33"/>
    </row>
    <row r="693" spans="8:8" x14ac:dyDescent="0.2">
      <c r="H693" s="33"/>
    </row>
    <row r="694" spans="8:8" x14ac:dyDescent="0.2">
      <c r="H694" s="33"/>
    </row>
    <row r="695" spans="8:8" x14ac:dyDescent="0.2">
      <c r="H695" s="33"/>
    </row>
    <row r="696" spans="8:8" x14ac:dyDescent="0.2">
      <c r="H696" s="33"/>
    </row>
    <row r="697" spans="8:8" x14ac:dyDescent="0.2">
      <c r="H697" s="33"/>
    </row>
    <row r="698" spans="8:8" x14ac:dyDescent="0.2">
      <c r="H698" s="33"/>
    </row>
    <row r="699" spans="8:8" x14ac:dyDescent="0.2">
      <c r="H699" s="33"/>
    </row>
    <row r="700" spans="8:8" x14ac:dyDescent="0.2">
      <c r="H700" s="33"/>
    </row>
    <row r="701" spans="8:8" x14ac:dyDescent="0.2">
      <c r="H701" s="33"/>
    </row>
    <row r="702" spans="8:8" x14ac:dyDescent="0.2">
      <c r="H702" s="33"/>
    </row>
    <row r="703" spans="8:8" x14ac:dyDescent="0.2">
      <c r="H703" s="33"/>
    </row>
    <row r="704" spans="8:8" x14ac:dyDescent="0.2">
      <c r="H704" s="33"/>
    </row>
    <row r="705" spans="8:8" x14ac:dyDescent="0.2">
      <c r="H705" s="33"/>
    </row>
    <row r="706" spans="8:8" x14ac:dyDescent="0.2">
      <c r="H706" s="33"/>
    </row>
    <row r="707" spans="8:8" x14ac:dyDescent="0.2">
      <c r="H707" s="33"/>
    </row>
    <row r="708" spans="8:8" x14ac:dyDescent="0.2">
      <c r="H708" s="33"/>
    </row>
    <row r="709" spans="8:8" x14ac:dyDescent="0.2">
      <c r="H709" s="33"/>
    </row>
    <row r="710" spans="8:8" x14ac:dyDescent="0.2">
      <c r="H710" s="33"/>
    </row>
    <row r="711" spans="8:8" x14ac:dyDescent="0.2">
      <c r="H711" s="33"/>
    </row>
    <row r="712" spans="8:8" x14ac:dyDescent="0.2">
      <c r="H712" s="33"/>
    </row>
    <row r="713" spans="8:8" x14ac:dyDescent="0.2">
      <c r="H713" s="33"/>
    </row>
    <row r="714" spans="8:8" x14ac:dyDescent="0.2">
      <c r="H714" s="33"/>
    </row>
    <row r="715" spans="8:8" x14ac:dyDescent="0.2">
      <c r="H715" s="33"/>
    </row>
    <row r="716" spans="8:8" x14ac:dyDescent="0.2">
      <c r="H716" s="33"/>
    </row>
    <row r="717" spans="8:8" x14ac:dyDescent="0.2">
      <c r="H717" s="33"/>
    </row>
    <row r="718" spans="8:8" x14ac:dyDescent="0.2">
      <c r="H718" s="33"/>
    </row>
    <row r="719" spans="8:8" x14ac:dyDescent="0.2">
      <c r="H719" s="33"/>
    </row>
    <row r="720" spans="8:8" x14ac:dyDescent="0.2">
      <c r="H720" s="33"/>
    </row>
    <row r="721" spans="8:8" x14ac:dyDescent="0.2">
      <c r="H721" s="33"/>
    </row>
    <row r="722" spans="8:8" x14ac:dyDescent="0.2">
      <c r="H722" s="33"/>
    </row>
    <row r="723" spans="8:8" x14ac:dyDescent="0.2">
      <c r="H723" s="33"/>
    </row>
    <row r="724" spans="8:8" x14ac:dyDescent="0.2">
      <c r="H724" s="33"/>
    </row>
    <row r="725" spans="8:8" x14ac:dyDescent="0.2">
      <c r="H725" s="33"/>
    </row>
    <row r="726" spans="8:8" x14ac:dyDescent="0.2">
      <c r="H726" s="33"/>
    </row>
    <row r="727" spans="8:8" x14ac:dyDescent="0.2">
      <c r="H727" s="33"/>
    </row>
    <row r="728" spans="8:8" x14ac:dyDescent="0.2">
      <c r="H728" s="33"/>
    </row>
    <row r="729" spans="8:8" x14ac:dyDescent="0.2">
      <c r="H729" s="33"/>
    </row>
    <row r="730" spans="8:8" x14ac:dyDescent="0.2">
      <c r="H730" s="33"/>
    </row>
    <row r="731" spans="8:8" x14ac:dyDescent="0.2">
      <c r="H731" s="33"/>
    </row>
    <row r="732" spans="8:8" x14ac:dyDescent="0.2">
      <c r="H732" s="33"/>
    </row>
    <row r="733" spans="8:8" x14ac:dyDescent="0.2">
      <c r="H733" s="33"/>
    </row>
    <row r="734" spans="8:8" x14ac:dyDescent="0.2">
      <c r="H734" s="33"/>
    </row>
    <row r="735" spans="8:8" x14ac:dyDescent="0.2">
      <c r="H735" s="33"/>
    </row>
    <row r="736" spans="8:8" x14ac:dyDescent="0.2">
      <c r="H736" s="33"/>
    </row>
    <row r="737" spans="8:8" x14ac:dyDescent="0.2">
      <c r="H737" s="33"/>
    </row>
    <row r="738" spans="8:8" x14ac:dyDescent="0.2">
      <c r="H738" s="33"/>
    </row>
    <row r="739" spans="8:8" x14ac:dyDescent="0.2">
      <c r="H739" s="33"/>
    </row>
    <row r="740" spans="8:8" x14ac:dyDescent="0.2">
      <c r="H740" s="33"/>
    </row>
    <row r="741" spans="8:8" x14ac:dyDescent="0.2">
      <c r="H741" s="33"/>
    </row>
    <row r="742" spans="8:8" x14ac:dyDescent="0.2">
      <c r="H742" s="33"/>
    </row>
    <row r="743" spans="8:8" x14ac:dyDescent="0.2">
      <c r="H743" s="33"/>
    </row>
    <row r="744" spans="8:8" x14ac:dyDescent="0.2">
      <c r="H744" s="33"/>
    </row>
    <row r="745" spans="8:8" x14ac:dyDescent="0.2">
      <c r="H745" s="33"/>
    </row>
    <row r="746" spans="8:8" x14ac:dyDescent="0.2">
      <c r="H746" s="33"/>
    </row>
    <row r="747" spans="8:8" x14ac:dyDescent="0.2">
      <c r="H747" s="33"/>
    </row>
    <row r="748" spans="8:8" x14ac:dyDescent="0.2">
      <c r="H748" s="33"/>
    </row>
    <row r="749" spans="8:8" x14ac:dyDescent="0.2">
      <c r="H749" s="33"/>
    </row>
    <row r="750" spans="8:8" x14ac:dyDescent="0.2">
      <c r="H750" s="33"/>
    </row>
    <row r="751" spans="8:8" x14ac:dyDescent="0.2">
      <c r="H751" s="33"/>
    </row>
    <row r="752" spans="8:8" x14ac:dyDescent="0.2">
      <c r="H752" s="33"/>
    </row>
    <row r="753" spans="8:8" x14ac:dyDescent="0.2">
      <c r="H753" s="33"/>
    </row>
    <row r="754" spans="8:8" x14ac:dyDescent="0.2">
      <c r="H754" s="33"/>
    </row>
    <row r="755" spans="8:8" x14ac:dyDescent="0.2">
      <c r="H755" s="33"/>
    </row>
    <row r="756" spans="8:8" x14ac:dyDescent="0.2">
      <c r="H756" s="33"/>
    </row>
    <row r="757" spans="8:8" x14ac:dyDescent="0.2">
      <c r="H757" s="33"/>
    </row>
    <row r="758" spans="8:8" x14ac:dyDescent="0.2">
      <c r="H758" s="33"/>
    </row>
    <row r="759" spans="8:8" x14ac:dyDescent="0.2">
      <c r="H759" s="33"/>
    </row>
    <row r="760" spans="8:8" x14ac:dyDescent="0.2">
      <c r="H760" s="33"/>
    </row>
    <row r="761" spans="8:8" x14ac:dyDescent="0.2">
      <c r="H761" s="33"/>
    </row>
    <row r="762" spans="8:8" x14ac:dyDescent="0.2">
      <c r="H762" s="33"/>
    </row>
    <row r="763" spans="8:8" x14ac:dyDescent="0.2">
      <c r="H763" s="33"/>
    </row>
    <row r="764" spans="8:8" x14ac:dyDescent="0.2">
      <c r="H764" s="33"/>
    </row>
    <row r="765" spans="8:8" x14ac:dyDescent="0.2">
      <c r="H765" s="33"/>
    </row>
    <row r="766" spans="8:8" x14ac:dyDescent="0.2">
      <c r="H766" s="33"/>
    </row>
    <row r="767" spans="8:8" x14ac:dyDescent="0.2">
      <c r="H767" s="33"/>
    </row>
    <row r="768" spans="8:8" x14ac:dyDescent="0.2">
      <c r="H768" s="33"/>
    </row>
    <row r="769" spans="8:8" x14ac:dyDescent="0.2">
      <c r="H769" s="33"/>
    </row>
    <row r="770" spans="8:8" x14ac:dyDescent="0.2">
      <c r="H770" s="33"/>
    </row>
    <row r="771" spans="8:8" x14ac:dyDescent="0.2">
      <c r="H771" s="33"/>
    </row>
    <row r="772" spans="8:8" x14ac:dyDescent="0.2">
      <c r="H772" s="33"/>
    </row>
    <row r="773" spans="8:8" x14ac:dyDescent="0.2">
      <c r="H773" s="33"/>
    </row>
    <row r="774" spans="8:8" x14ac:dyDescent="0.2">
      <c r="H774" s="33"/>
    </row>
    <row r="775" spans="8:8" x14ac:dyDescent="0.2">
      <c r="H775" s="33"/>
    </row>
    <row r="776" spans="8:8" x14ac:dyDescent="0.2">
      <c r="H776" s="33"/>
    </row>
    <row r="777" spans="8:8" x14ac:dyDescent="0.2">
      <c r="H777" s="33"/>
    </row>
    <row r="778" spans="8:8" x14ac:dyDescent="0.2">
      <c r="H778" s="33"/>
    </row>
    <row r="779" spans="8:8" x14ac:dyDescent="0.2">
      <c r="H779" s="33"/>
    </row>
    <row r="780" spans="8:8" x14ac:dyDescent="0.2">
      <c r="H780" s="33"/>
    </row>
    <row r="781" spans="8:8" x14ac:dyDescent="0.2">
      <c r="H781" s="33"/>
    </row>
    <row r="782" spans="8:8" x14ac:dyDescent="0.2">
      <c r="H782" s="33"/>
    </row>
    <row r="783" spans="8:8" x14ac:dyDescent="0.2">
      <c r="H783" s="33"/>
    </row>
    <row r="784" spans="8:8" x14ac:dyDescent="0.2">
      <c r="H784" s="33"/>
    </row>
    <row r="785" spans="8:8" x14ac:dyDescent="0.2">
      <c r="H785" s="33"/>
    </row>
    <row r="786" spans="8:8" x14ac:dyDescent="0.2">
      <c r="H786" s="33"/>
    </row>
    <row r="787" spans="8:8" x14ac:dyDescent="0.2">
      <c r="H787" s="33"/>
    </row>
    <row r="788" spans="8:8" x14ac:dyDescent="0.2">
      <c r="H788" s="33"/>
    </row>
    <row r="789" spans="8:8" x14ac:dyDescent="0.2">
      <c r="H789" s="33"/>
    </row>
    <row r="790" spans="8:8" x14ac:dyDescent="0.2">
      <c r="H790" s="33"/>
    </row>
    <row r="791" spans="8:8" x14ac:dyDescent="0.2">
      <c r="H791" s="33"/>
    </row>
    <row r="792" spans="8:8" x14ac:dyDescent="0.2">
      <c r="H792" s="33"/>
    </row>
    <row r="793" spans="8:8" x14ac:dyDescent="0.2">
      <c r="H793" s="33"/>
    </row>
    <row r="794" spans="8:8" x14ac:dyDescent="0.2">
      <c r="H794" s="33"/>
    </row>
    <row r="795" spans="8:8" x14ac:dyDescent="0.2">
      <c r="H795" s="33"/>
    </row>
    <row r="796" spans="8:8" x14ac:dyDescent="0.2">
      <c r="H796" s="33"/>
    </row>
    <row r="797" spans="8:8" x14ac:dyDescent="0.2">
      <c r="H797" s="33"/>
    </row>
    <row r="798" spans="8:8" x14ac:dyDescent="0.2">
      <c r="H798" s="33"/>
    </row>
    <row r="799" spans="8:8" x14ac:dyDescent="0.2">
      <c r="H799" s="33"/>
    </row>
    <row r="800" spans="8:8" x14ac:dyDescent="0.2">
      <c r="H800" s="33"/>
    </row>
    <row r="801" spans="8:8" x14ac:dyDescent="0.2">
      <c r="H801" s="33"/>
    </row>
    <row r="802" spans="8:8" x14ac:dyDescent="0.2">
      <c r="H802" s="33"/>
    </row>
    <row r="803" spans="8:8" x14ac:dyDescent="0.2">
      <c r="H803" s="33"/>
    </row>
    <row r="804" spans="8:8" x14ac:dyDescent="0.2">
      <c r="H804" s="33"/>
    </row>
    <row r="805" spans="8:8" x14ac:dyDescent="0.2">
      <c r="H805" s="33"/>
    </row>
    <row r="806" spans="8:8" x14ac:dyDescent="0.2">
      <c r="H806" s="33"/>
    </row>
    <row r="807" spans="8:8" x14ac:dyDescent="0.2">
      <c r="H807" s="33"/>
    </row>
    <row r="808" spans="8:8" x14ac:dyDescent="0.2">
      <c r="H808" s="33"/>
    </row>
    <row r="809" spans="8:8" x14ac:dyDescent="0.2">
      <c r="H809" s="33"/>
    </row>
    <row r="810" spans="8:8" x14ac:dyDescent="0.2">
      <c r="H810" s="33"/>
    </row>
    <row r="811" spans="8:8" x14ac:dyDescent="0.2">
      <c r="H811" s="33"/>
    </row>
    <row r="812" spans="8:8" x14ac:dyDescent="0.2">
      <c r="H812" s="33"/>
    </row>
    <row r="813" spans="8:8" x14ac:dyDescent="0.2">
      <c r="H813" s="33"/>
    </row>
    <row r="814" spans="8:8" x14ac:dyDescent="0.2">
      <c r="H814" s="33"/>
    </row>
    <row r="815" spans="8:8" x14ac:dyDescent="0.2">
      <c r="H815" s="33"/>
    </row>
    <row r="816" spans="8:8" x14ac:dyDescent="0.2">
      <c r="H816" s="33"/>
    </row>
    <row r="817" spans="8:8" x14ac:dyDescent="0.2">
      <c r="H817" s="33"/>
    </row>
    <row r="818" spans="8:8" x14ac:dyDescent="0.2">
      <c r="H818" s="33"/>
    </row>
    <row r="819" spans="8:8" x14ac:dyDescent="0.2">
      <c r="H819" s="33"/>
    </row>
    <row r="820" spans="8:8" x14ac:dyDescent="0.2">
      <c r="H820" s="33"/>
    </row>
    <row r="821" spans="8:8" x14ac:dyDescent="0.2">
      <c r="H821" s="33"/>
    </row>
    <row r="822" spans="8:8" x14ac:dyDescent="0.2">
      <c r="H822" s="33"/>
    </row>
    <row r="823" spans="8:8" x14ac:dyDescent="0.2">
      <c r="H823" s="33"/>
    </row>
    <row r="824" spans="8:8" x14ac:dyDescent="0.2">
      <c r="H824" s="33"/>
    </row>
    <row r="825" spans="8:8" x14ac:dyDescent="0.2">
      <c r="H825" s="33"/>
    </row>
    <row r="826" spans="8:8" x14ac:dyDescent="0.2">
      <c r="H826" s="33"/>
    </row>
    <row r="827" spans="8:8" x14ac:dyDescent="0.2">
      <c r="H827" s="33"/>
    </row>
    <row r="828" spans="8:8" x14ac:dyDescent="0.2">
      <c r="H828" s="33"/>
    </row>
    <row r="829" spans="8:8" x14ac:dyDescent="0.2">
      <c r="H829" s="33"/>
    </row>
    <row r="830" spans="8:8" x14ac:dyDescent="0.2">
      <c r="H830" s="33"/>
    </row>
    <row r="831" spans="8:8" x14ac:dyDescent="0.2">
      <c r="H831" s="33"/>
    </row>
    <row r="832" spans="8:8" x14ac:dyDescent="0.2">
      <c r="H832" s="33"/>
    </row>
    <row r="833" spans="8:8" x14ac:dyDescent="0.2">
      <c r="H833" s="33"/>
    </row>
    <row r="834" spans="8:8" x14ac:dyDescent="0.2">
      <c r="H834" s="33"/>
    </row>
    <row r="835" spans="8:8" x14ac:dyDescent="0.2">
      <c r="H835" s="33"/>
    </row>
    <row r="836" spans="8:8" x14ac:dyDescent="0.2">
      <c r="H836" s="33"/>
    </row>
    <row r="837" spans="8:8" x14ac:dyDescent="0.2">
      <c r="H837" s="33"/>
    </row>
    <row r="838" spans="8:8" x14ac:dyDescent="0.2">
      <c r="H838" s="33"/>
    </row>
    <row r="839" spans="8:8" x14ac:dyDescent="0.2">
      <c r="H839" s="33"/>
    </row>
    <row r="840" spans="8:8" x14ac:dyDescent="0.2">
      <c r="H840" s="33"/>
    </row>
    <row r="841" spans="8:8" x14ac:dyDescent="0.2">
      <c r="H841" s="33"/>
    </row>
    <row r="842" spans="8:8" x14ac:dyDescent="0.2">
      <c r="H842" s="33"/>
    </row>
    <row r="843" spans="8:8" x14ac:dyDescent="0.2">
      <c r="H843" s="33"/>
    </row>
    <row r="844" spans="8:8" x14ac:dyDescent="0.2">
      <c r="H844" s="33"/>
    </row>
    <row r="845" spans="8:8" x14ac:dyDescent="0.2">
      <c r="H845" s="33"/>
    </row>
    <row r="846" spans="8:8" x14ac:dyDescent="0.2">
      <c r="H846" s="33"/>
    </row>
    <row r="847" spans="8:8" x14ac:dyDescent="0.2">
      <c r="H847" s="33"/>
    </row>
    <row r="848" spans="8:8" x14ac:dyDescent="0.2">
      <c r="H848" s="33"/>
    </row>
    <row r="849" spans="8:8" x14ac:dyDescent="0.2">
      <c r="H849" s="33"/>
    </row>
    <row r="850" spans="8:8" x14ac:dyDescent="0.2">
      <c r="H850" s="33"/>
    </row>
    <row r="851" spans="8:8" x14ac:dyDescent="0.2">
      <c r="H851" s="33"/>
    </row>
    <row r="852" spans="8:8" x14ac:dyDescent="0.2">
      <c r="H852" s="33"/>
    </row>
    <row r="853" spans="8:8" x14ac:dyDescent="0.2">
      <c r="H853" s="33"/>
    </row>
    <row r="854" spans="8:8" x14ac:dyDescent="0.2">
      <c r="H854" s="33"/>
    </row>
    <row r="855" spans="8:8" x14ac:dyDescent="0.2">
      <c r="H855" s="33"/>
    </row>
    <row r="856" spans="8:8" x14ac:dyDescent="0.2">
      <c r="H856" s="33"/>
    </row>
    <row r="857" spans="8:8" x14ac:dyDescent="0.2">
      <c r="H857" s="33"/>
    </row>
    <row r="858" spans="8:8" x14ac:dyDescent="0.2">
      <c r="H858" s="33"/>
    </row>
    <row r="859" spans="8:8" x14ac:dyDescent="0.2">
      <c r="H859" s="33"/>
    </row>
    <row r="860" spans="8:8" x14ac:dyDescent="0.2">
      <c r="H860" s="33"/>
    </row>
    <row r="861" spans="8:8" x14ac:dyDescent="0.2">
      <c r="H861" s="33"/>
    </row>
    <row r="862" spans="8:8" x14ac:dyDescent="0.2">
      <c r="H862" s="33"/>
    </row>
    <row r="863" spans="8:8" x14ac:dyDescent="0.2">
      <c r="H863" s="33"/>
    </row>
    <row r="864" spans="8:8" x14ac:dyDescent="0.2">
      <c r="H864" s="33"/>
    </row>
    <row r="865" spans="8:8" x14ac:dyDescent="0.2">
      <c r="H865" s="33"/>
    </row>
    <row r="866" spans="8:8" x14ac:dyDescent="0.2">
      <c r="H866" s="33"/>
    </row>
    <row r="867" spans="8:8" x14ac:dyDescent="0.2">
      <c r="H867" s="33"/>
    </row>
    <row r="868" spans="8:8" x14ac:dyDescent="0.2">
      <c r="H868" s="33"/>
    </row>
    <row r="869" spans="8:8" x14ac:dyDescent="0.2">
      <c r="H869" s="33"/>
    </row>
    <row r="870" spans="8:8" x14ac:dyDescent="0.2">
      <c r="H870" s="33"/>
    </row>
    <row r="871" spans="8:8" x14ac:dyDescent="0.2">
      <c r="H871" s="33"/>
    </row>
    <row r="872" spans="8:8" x14ac:dyDescent="0.2">
      <c r="H872" s="33"/>
    </row>
    <row r="873" spans="8:8" x14ac:dyDescent="0.2">
      <c r="H873" s="33"/>
    </row>
    <row r="874" spans="8:8" x14ac:dyDescent="0.2">
      <c r="H874" s="33"/>
    </row>
    <row r="875" spans="8:8" x14ac:dyDescent="0.2">
      <c r="H875" s="33"/>
    </row>
    <row r="876" spans="8:8" x14ac:dyDescent="0.2">
      <c r="H876" s="33"/>
    </row>
    <row r="877" spans="8:8" x14ac:dyDescent="0.2">
      <c r="H877" s="33"/>
    </row>
    <row r="878" spans="8:8" x14ac:dyDescent="0.2">
      <c r="H878" s="33"/>
    </row>
    <row r="879" spans="8:8" x14ac:dyDescent="0.2">
      <c r="H879" s="33"/>
    </row>
    <row r="880" spans="8:8" x14ac:dyDescent="0.2">
      <c r="H880" s="33"/>
    </row>
    <row r="881" spans="8:8" x14ac:dyDescent="0.2">
      <c r="H881" s="33"/>
    </row>
    <row r="882" spans="8:8" x14ac:dyDescent="0.2">
      <c r="H882" s="33"/>
    </row>
    <row r="883" spans="8:8" x14ac:dyDescent="0.2">
      <c r="H883" s="33"/>
    </row>
    <row r="884" spans="8:8" x14ac:dyDescent="0.2">
      <c r="H884" s="33"/>
    </row>
    <row r="885" spans="8:8" x14ac:dyDescent="0.2">
      <c r="H885" s="33"/>
    </row>
    <row r="886" spans="8:8" x14ac:dyDescent="0.2">
      <c r="H886" s="33"/>
    </row>
    <row r="887" spans="8:8" x14ac:dyDescent="0.2">
      <c r="H887" s="33"/>
    </row>
    <row r="888" spans="8:8" x14ac:dyDescent="0.2">
      <c r="H888" s="33"/>
    </row>
    <row r="889" spans="8:8" x14ac:dyDescent="0.2">
      <c r="H889" s="33"/>
    </row>
    <row r="890" spans="8:8" x14ac:dyDescent="0.2">
      <c r="H890" s="33"/>
    </row>
    <row r="891" spans="8:8" x14ac:dyDescent="0.2">
      <c r="H891" s="33"/>
    </row>
    <row r="892" spans="8:8" x14ac:dyDescent="0.2">
      <c r="H892" s="33"/>
    </row>
    <row r="893" spans="8:8" x14ac:dyDescent="0.2">
      <c r="H893" s="33"/>
    </row>
    <row r="894" spans="8:8" x14ac:dyDescent="0.2">
      <c r="H894" s="33"/>
    </row>
    <row r="895" spans="8:8" x14ac:dyDescent="0.2">
      <c r="H895" s="33"/>
    </row>
    <row r="896" spans="8:8" x14ac:dyDescent="0.2">
      <c r="H896" s="33"/>
    </row>
    <row r="897" spans="8:8" x14ac:dyDescent="0.2">
      <c r="H897" s="33"/>
    </row>
    <row r="898" spans="8:8" x14ac:dyDescent="0.2">
      <c r="H898" s="33"/>
    </row>
    <row r="899" spans="8:8" x14ac:dyDescent="0.2">
      <c r="H899" s="33"/>
    </row>
    <row r="900" spans="8:8" x14ac:dyDescent="0.2">
      <c r="H900" s="33"/>
    </row>
    <row r="901" spans="8:8" x14ac:dyDescent="0.2">
      <c r="H901" s="33"/>
    </row>
    <row r="902" spans="8:8" x14ac:dyDescent="0.2">
      <c r="H902" s="33"/>
    </row>
    <row r="903" spans="8:8" x14ac:dyDescent="0.2">
      <c r="H903" s="33"/>
    </row>
    <row r="904" spans="8:8" x14ac:dyDescent="0.2">
      <c r="H904" s="33"/>
    </row>
    <row r="905" spans="8:8" x14ac:dyDescent="0.2">
      <c r="H905" s="33"/>
    </row>
    <row r="906" spans="8:8" x14ac:dyDescent="0.2">
      <c r="H906" s="33"/>
    </row>
    <row r="907" spans="8:8" x14ac:dyDescent="0.2">
      <c r="H907" s="33"/>
    </row>
    <row r="908" spans="8:8" x14ac:dyDescent="0.2">
      <c r="H908" s="33"/>
    </row>
    <row r="909" spans="8:8" x14ac:dyDescent="0.2">
      <c r="H909" s="33"/>
    </row>
    <row r="910" spans="8:8" x14ac:dyDescent="0.2">
      <c r="H910" s="33"/>
    </row>
    <row r="911" spans="8:8" x14ac:dyDescent="0.2">
      <c r="H911" s="33"/>
    </row>
    <row r="912" spans="8:8" x14ac:dyDescent="0.2">
      <c r="H912" s="33"/>
    </row>
    <row r="913" spans="8:8" x14ac:dyDescent="0.2">
      <c r="H913" s="33"/>
    </row>
    <row r="914" spans="8:8" x14ac:dyDescent="0.2">
      <c r="H914" s="33"/>
    </row>
    <row r="915" spans="8:8" x14ac:dyDescent="0.2">
      <c r="H915" s="33"/>
    </row>
    <row r="916" spans="8:8" x14ac:dyDescent="0.2">
      <c r="H916" s="33"/>
    </row>
    <row r="917" spans="8:8" x14ac:dyDescent="0.2">
      <c r="H917" s="33"/>
    </row>
    <row r="918" spans="8:8" x14ac:dyDescent="0.2">
      <c r="H918" s="33"/>
    </row>
    <row r="919" spans="8:8" x14ac:dyDescent="0.2">
      <c r="H919" s="33"/>
    </row>
    <row r="920" spans="8:8" x14ac:dyDescent="0.2">
      <c r="H920" s="33"/>
    </row>
    <row r="921" spans="8:8" x14ac:dyDescent="0.2">
      <c r="H921" s="33"/>
    </row>
    <row r="922" spans="8:8" x14ac:dyDescent="0.2">
      <c r="H922" s="33"/>
    </row>
    <row r="923" spans="8:8" x14ac:dyDescent="0.2">
      <c r="H923" s="33"/>
    </row>
    <row r="924" spans="8:8" x14ac:dyDescent="0.2">
      <c r="H924" s="33"/>
    </row>
    <row r="925" spans="8:8" x14ac:dyDescent="0.2">
      <c r="H925" s="33"/>
    </row>
    <row r="926" spans="8:8" x14ac:dyDescent="0.2">
      <c r="H926" s="33"/>
    </row>
    <row r="927" spans="8:8" x14ac:dyDescent="0.2">
      <c r="H927" s="33"/>
    </row>
    <row r="928" spans="8:8" x14ac:dyDescent="0.2">
      <c r="H928" s="33"/>
    </row>
    <row r="929" spans="8:8" x14ac:dyDescent="0.2">
      <c r="H929" s="33"/>
    </row>
    <row r="930" spans="8:8" x14ac:dyDescent="0.2">
      <c r="H930" s="33"/>
    </row>
    <row r="931" spans="8:8" x14ac:dyDescent="0.2">
      <c r="H931" s="33"/>
    </row>
    <row r="932" spans="8:8" x14ac:dyDescent="0.2">
      <c r="H932" s="33"/>
    </row>
    <row r="933" spans="8:8" x14ac:dyDescent="0.2">
      <c r="H933" s="33"/>
    </row>
    <row r="934" spans="8:8" x14ac:dyDescent="0.2">
      <c r="H934" s="33"/>
    </row>
    <row r="935" spans="8:8" x14ac:dyDescent="0.2">
      <c r="H935" s="33"/>
    </row>
    <row r="936" spans="8:8" x14ac:dyDescent="0.2">
      <c r="H936" s="33"/>
    </row>
    <row r="937" spans="8:8" x14ac:dyDescent="0.2">
      <c r="H937" s="33"/>
    </row>
    <row r="938" spans="8:8" x14ac:dyDescent="0.2">
      <c r="H938" s="33"/>
    </row>
    <row r="939" spans="8:8" x14ac:dyDescent="0.2">
      <c r="H939" s="33"/>
    </row>
    <row r="940" spans="8:8" x14ac:dyDescent="0.2">
      <c r="H940" s="33"/>
    </row>
    <row r="941" spans="8:8" x14ac:dyDescent="0.2">
      <c r="H941" s="33"/>
    </row>
    <row r="942" spans="8:8" x14ac:dyDescent="0.2">
      <c r="H942" s="33"/>
    </row>
    <row r="943" spans="8:8" x14ac:dyDescent="0.2">
      <c r="H943" s="33"/>
    </row>
    <row r="944" spans="8:8" x14ac:dyDescent="0.2">
      <c r="H944" s="33"/>
    </row>
    <row r="945" spans="8:8" x14ac:dyDescent="0.2">
      <c r="H945" s="33"/>
    </row>
    <row r="946" spans="8:8" x14ac:dyDescent="0.2">
      <c r="H946" s="33"/>
    </row>
    <row r="947" spans="8:8" x14ac:dyDescent="0.2">
      <c r="H947" s="33"/>
    </row>
    <row r="948" spans="8:8" x14ac:dyDescent="0.2">
      <c r="H948" s="33"/>
    </row>
    <row r="949" spans="8:8" x14ac:dyDescent="0.2">
      <c r="H949" s="33"/>
    </row>
    <row r="950" spans="8:8" x14ac:dyDescent="0.2">
      <c r="H950" s="33"/>
    </row>
    <row r="951" spans="8:8" x14ac:dyDescent="0.2">
      <c r="H951" s="33"/>
    </row>
    <row r="952" spans="8:8" x14ac:dyDescent="0.2">
      <c r="H952" s="33"/>
    </row>
    <row r="953" spans="8:8" x14ac:dyDescent="0.2">
      <c r="H953" s="33"/>
    </row>
    <row r="954" spans="8:8" x14ac:dyDescent="0.2">
      <c r="H954" s="33"/>
    </row>
    <row r="955" spans="8:8" x14ac:dyDescent="0.2">
      <c r="H955" s="33"/>
    </row>
    <row r="956" spans="8:8" x14ac:dyDescent="0.2">
      <c r="H956" s="33"/>
    </row>
    <row r="957" spans="8:8" x14ac:dyDescent="0.2">
      <c r="H957" s="33"/>
    </row>
    <row r="958" spans="8:8" x14ac:dyDescent="0.2">
      <c r="H958" s="33"/>
    </row>
    <row r="959" spans="8:8" x14ac:dyDescent="0.2">
      <c r="H959" s="33"/>
    </row>
    <row r="960" spans="8:8" x14ac:dyDescent="0.2">
      <c r="H960" s="33"/>
    </row>
    <row r="961" spans="8:8" x14ac:dyDescent="0.2">
      <c r="H961" s="33"/>
    </row>
    <row r="962" spans="8:8" x14ac:dyDescent="0.2">
      <c r="H962" s="33"/>
    </row>
    <row r="963" spans="8:8" x14ac:dyDescent="0.2">
      <c r="H963" s="33"/>
    </row>
    <row r="964" spans="8:8" x14ac:dyDescent="0.2">
      <c r="H964" s="33"/>
    </row>
    <row r="965" spans="8:8" x14ac:dyDescent="0.2">
      <c r="H965" s="33"/>
    </row>
    <row r="966" spans="8:8" x14ac:dyDescent="0.2">
      <c r="H966" s="33"/>
    </row>
    <row r="967" spans="8:8" x14ac:dyDescent="0.2">
      <c r="H967" s="33"/>
    </row>
    <row r="968" spans="8:8" x14ac:dyDescent="0.2">
      <c r="H968" s="33"/>
    </row>
    <row r="969" spans="8:8" x14ac:dyDescent="0.2">
      <c r="H969" s="33"/>
    </row>
    <row r="970" spans="8:8" x14ac:dyDescent="0.2">
      <c r="H970" s="33"/>
    </row>
    <row r="971" spans="8:8" x14ac:dyDescent="0.2">
      <c r="H971" s="33"/>
    </row>
    <row r="972" spans="8:8" x14ac:dyDescent="0.2">
      <c r="H972" s="33"/>
    </row>
    <row r="973" spans="8:8" x14ac:dyDescent="0.2">
      <c r="H973" s="33"/>
    </row>
    <row r="974" spans="8:8" x14ac:dyDescent="0.2">
      <c r="H974" s="33"/>
    </row>
    <row r="975" spans="8:8" x14ac:dyDescent="0.2">
      <c r="H975" s="33"/>
    </row>
    <row r="976" spans="8:8" x14ac:dyDescent="0.2">
      <c r="H976" s="33"/>
    </row>
    <row r="977" spans="8:8" x14ac:dyDescent="0.2">
      <c r="H977" s="33"/>
    </row>
    <row r="978" spans="8:8" x14ac:dyDescent="0.2">
      <c r="H978" s="33"/>
    </row>
    <row r="979" spans="8:8" x14ac:dyDescent="0.2">
      <c r="H979" s="33"/>
    </row>
    <row r="980" spans="8:8" x14ac:dyDescent="0.2">
      <c r="H980" s="33"/>
    </row>
    <row r="981" spans="8:8" x14ac:dyDescent="0.2">
      <c r="H981" s="33"/>
    </row>
    <row r="982" spans="8:8" x14ac:dyDescent="0.2">
      <c r="H982" s="33"/>
    </row>
    <row r="983" spans="8:8" x14ac:dyDescent="0.2">
      <c r="H983" s="33"/>
    </row>
    <row r="984" spans="8:8" x14ac:dyDescent="0.2">
      <c r="H984" s="33"/>
    </row>
    <row r="985" spans="8:8" x14ac:dyDescent="0.2">
      <c r="H985" s="33"/>
    </row>
    <row r="986" spans="8:8" x14ac:dyDescent="0.2">
      <c r="H986" s="33"/>
    </row>
    <row r="987" spans="8:8" x14ac:dyDescent="0.2">
      <c r="H987" s="33"/>
    </row>
    <row r="988" spans="8:8" x14ac:dyDescent="0.2">
      <c r="H988" s="33"/>
    </row>
    <row r="989" spans="8:8" x14ac:dyDescent="0.2">
      <c r="H989" s="33"/>
    </row>
    <row r="990" spans="8:8" x14ac:dyDescent="0.2">
      <c r="H990" s="33"/>
    </row>
    <row r="991" spans="8:8" x14ac:dyDescent="0.2">
      <c r="H991" s="33"/>
    </row>
    <row r="992" spans="8:8" x14ac:dyDescent="0.2">
      <c r="H992" s="33"/>
    </row>
    <row r="993" spans="8:8" x14ac:dyDescent="0.2">
      <c r="H993" s="33"/>
    </row>
    <row r="994" spans="8:8" x14ac:dyDescent="0.2">
      <c r="H994" s="33"/>
    </row>
    <row r="995" spans="8:8" x14ac:dyDescent="0.2">
      <c r="H995" s="33"/>
    </row>
    <row r="996" spans="8:8" x14ac:dyDescent="0.2">
      <c r="H996" s="33"/>
    </row>
    <row r="997" spans="8:8" x14ac:dyDescent="0.2">
      <c r="H997" s="33"/>
    </row>
    <row r="998" spans="8:8" x14ac:dyDescent="0.2">
      <c r="H998" s="33"/>
    </row>
    <row r="999" spans="8:8" x14ac:dyDescent="0.2">
      <c r="H999" s="33"/>
    </row>
    <row r="1000" spans="8:8" x14ac:dyDescent="0.2">
      <c r="H1000" s="33"/>
    </row>
    <row r="1001" spans="8:8" x14ac:dyDescent="0.2">
      <c r="H1001" s="33"/>
    </row>
    <row r="1002" spans="8:8" x14ac:dyDescent="0.2">
      <c r="H1002" s="33"/>
    </row>
    <row r="1003" spans="8:8" x14ac:dyDescent="0.2">
      <c r="H1003" s="33"/>
    </row>
    <row r="1004" spans="8:8" x14ac:dyDescent="0.2">
      <c r="H1004" s="33"/>
    </row>
    <row r="1005" spans="8:8" x14ac:dyDescent="0.2">
      <c r="H1005" s="33"/>
    </row>
    <row r="1006" spans="8:8" x14ac:dyDescent="0.2">
      <c r="H1006" s="33"/>
    </row>
    <row r="1007" spans="8:8" x14ac:dyDescent="0.2">
      <c r="H1007" s="33"/>
    </row>
    <row r="1008" spans="8:8" x14ac:dyDescent="0.2">
      <c r="H1008" s="33"/>
    </row>
    <row r="1009" spans="8:8" x14ac:dyDescent="0.2">
      <c r="H1009" s="33"/>
    </row>
    <row r="1010" spans="8:8" x14ac:dyDescent="0.2">
      <c r="H1010" s="33"/>
    </row>
    <row r="1011" spans="8:8" x14ac:dyDescent="0.2">
      <c r="H1011" s="33"/>
    </row>
    <row r="1012" spans="8:8" x14ac:dyDescent="0.2">
      <c r="H1012" s="33"/>
    </row>
    <row r="1013" spans="8:8" x14ac:dyDescent="0.2">
      <c r="H1013" s="33"/>
    </row>
    <row r="1014" spans="8:8" x14ac:dyDescent="0.2">
      <c r="H1014" s="33"/>
    </row>
    <row r="1015" spans="8:8" x14ac:dyDescent="0.2">
      <c r="H1015" s="33"/>
    </row>
    <row r="1016" spans="8:8" x14ac:dyDescent="0.2">
      <c r="H1016" s="33"/>
    </row>
    <row r="1017" spans="8:8" x14ac:dyDescent="0.2">
      <c r="H1017" s="33"/>
    </row>
    <row r="1018" spans="8:8" x14ac:dyDescent="0.2">
      <c r="H1018" s="33"/>
    </row>
    <row r="1019" spans="8:8" x14ac:dyDescent="0.2">
      <c r="H1019" s="33"/>
    </row>
    <row r="1020" spans="8:8" x14ac:dyDescent="0.2">
      <c r="H1020" s="33"/>
    </row>
    <row r="1021" spans="8:8" x14ac:dyDescent="0.2">
      <c r="H1021" s="33"/>
    </row>
    <row r="1022" spans="8:8" x14ac:dyDescent="0.2">
      <c r="H1022" s="33"/>
    </row>
    <row r="1023" spans="8:8" x14ac:dyDescent="0.2">
      <c r="H1023" s="33"/>
    </row>
    <row r="1024" spans="8:8" x14ac:dyDescent="0.2">
      <c r="H1024" s="33"/>
    </row>
    <row r="1025" spans="8:8" x14ac:dyDescent="0.2">
      <c r="H1025" s="33"/>
    </row>
    <row r="1026" spans="8:8" x14ac:dyDescent="0.2">
      <c r="H1026" s="33"/>
    </row>
    <row r="1027" spans="8:8" x14ac:dyDescent="0.2">
      <c r="H1027" s="33"/>
    </row>
    <row r="1028" spans="8:8" x14ac:dyDescent="0.2">
      <c r="H1028" s="33"/>
    </row>
    <row r="1029" spans="8:8" x14ac:dyDescent="0.2">
      <c r="H1029" s="33"/>
    </row>
    <row r="1030" spans="8:8" x14ac:dyDescent="0.2">
      <c r="H1030" s="33"/>
    </row>
    <row r="1031" spans="8:8" x14ac:dyDescent="0.2">
      <c r="H1031" s="33"/>
    </row>
    <row r="1032" spans="8:8" x14ac:dyDescent="0.2">
      <c r="H1032" s="33"/>
    </row>
    <row r="1033" spans="8:8" x14ac:dyDescent="0.2">
      <c r="H1033" s="33"/>
    </row>
    <row r="1034" spans="8:8" x14ac:dyDescent="0.2">
      <c r="H1034" s="33"/>
    </row>
    <row r="1035" spans="8:8" x14ac:dyDescent="0.2">
      <c r="H1035" s="33"/>
    </row>
    <row r="1036" spans="8:8" x14ac:dyDescent="0.2">
      <c r="H1036" s="33"/>
    </row>
    <row r="1037" spans="8:8" x14ac:dyDescent="0.2">
      <c r="H1037" s="33"/>
    </row>
    <row r="1038" spans="8:8" x14ac:dyDescent="0.2">
      <c r="H1038" s="33"/>
    </row>
    <row r="1039" spans="8:8" x14ac:dyDescent="0.2">
      <c r="H1039" s="33"/>
    </row>
    <row r="1040" spans="8:8" x14ac:dyDescent="0.2">
      <c r="H1040" s="33"/>
    </row>
    <row r="1041" spans="8:8" x14ac:dyDescent="0.2">
      <c r="H1041" s="33"/>
    </row>
    <row r="1042" spans="8:8" x14ac:dyDescent="0.2">
      <c r="H1042" s="33"/>
    </row>
    <row r="1043" spans="8:8" x14ac:dyDescent="0.2">
      <c r="H1043" s="33"/>
    </row>
    <row r="1044" spans="8:8" x14ac:dyDescent="0.2">
      <c r="H1044" s="33"/>
    </row>
    <row r="1045" spans="8:8" x14ac:dyDescent="0.2">
      <c r="H1045" s="33"/>
    </row>
    <row r="1046" spans="8:8" x14ac:dyDescent="0.2">
      <c r="H1046" s="33"/>
    </row>
    <row r="1047" spans="8:8" x14ac:dyDescent="0.2">
      <c r="H1047" s="33"/>
    </row>
    <row r="1048" spans="8:8" x14ac:dyDescent="0.2">
      <c r="H1048" s="33"/>
    </row>
    <row r="1049" spans="8:8" x14ac:dyDescent="0.2">
      <c r="H1049" s="33"/>
    </row>
    <row r="1050" spans="8:8" x14ac:dyDescent="0.2">
      <c r="H1050" s="33"/>
    </row>
    <row r="1051" spans="8:8" x14ac:dyDescent="0.2">
      <c r="H1051" s="33"/>
    </row>
    <row r="1052" spans="8:8" x14ac:dyDescent="0.2">
      <c r="H1052" s="33"/>
    </row>
    <row r="1053" spans="8:8" x14ac:dyDescent="0.2">
      <c r="H1053" s="33"/>
    </row>
    <row r="1054" spans="8:8" x14ac:dyDescent="0.2">
      <c r="H1054" s="33"/>
    </row>
    <row r="1055" spans="8:8" x14ac:dyDescent="0.2">
      <c r="H1055" s="33"/>
    </row>
    <row r="1056" spans="8:8" x14ac:dyDescent="0.2">
      <c r="H1056" s="33"/>
    </row>
    <row r="1057" spans="8:8" x14ac:dyDescent="0.2">
      <c r="H1057" s="33"/>
    </row>
    <row r="1058" spans="8:8" x14ac:dyDescent="0.2">
      <c r="H1058" s="33"/>
    </row>
    <row r="1059" spans="8:8" x14ac:dyDescent="0.2">
      <c r="H1059" s="33"/>
    </row>
    <row r="1060" spans="8:8" x14ac:dyDescent="0.2">
      <c r="H1060" s="33"/>
    </row>
    <row r="1061" spans="8:8" x14ac:dyDescent="0.2">
      <c r="H1061" s="33"/>
    </row>
    <row r="1062" spans="8:8" x14ac:dyDescent="0.2">
      <c r="H1062" s="33"/>
    </row>
    <row r="1063" spans="8:8" x14ac:dyDescent="0.2">
      <c r="H1063" s="33"/>
    </row>
    <row r="1064" spans="8:8" x14ac:dyDescent="0.2">
      <c r="H1064" s="33"/>
    </row>
    <row r="1065" spans="8:8" x14ac:dyDescent="0.2">
      <c r="H1065" s="33"/>
    </row>
    <row r="1066" spans="8:8" x14ac:dyDescent="0.2">
      <c r="H1066" s="33"/>
    </row>
    <row r="1067" spans="8:8" x14ac:dyDescent="0.2">
      <c r="H1067" s="33"/>
    </row>
    <row r="1068" spans="8:8" x14ac:dyDescent="0.2">
      <c r="H1068" s="33"/>
    </row>
    <row r="1069" spans="8:8" x14ac:dyDescent="0.2">
      <c r="H1069" s="33"/>
    </row>
    <row r="1070" spans="8:8" x14ac:dyDescent="0.2">
      <c r="H1070" s="33"/>
    </row>
    <row r="1071" spans="8:8" x14ac:dyDescent="0.2">
      <c r="H1071" s="33"/>
    </row>
    <row r="1072" spans="8:8" x14ac:dyDescent="0.2">
      <c r="H1072" s="33"/>
    </row>
    <row r="1073" spans="8:8" x14ac:dyDescent="0.2">
      <c r="H1073" s="33"/>
    </row>
    <row r="1074" spans="8:8" x14ac:dyDescent="0.2">
      <c r="H1074" s="33"/>
    </row>
    <row r="1075" spans="8:8" x14ac:dyDescent="0.2">
      <c r="H1075" s="33"/>
    </row>
    <row r="1076" spans="8:8" x14ac:dyDescent="0.2">
      <c r="H1076" s="33"/>
    </row>
    <row r="1077" spans="8:8" x14ac:dyDescent="0.2">
      <c r="H1077" s="33"/>
    </row>
    <row r="1078" spans="8:8" x14ac:dyDescent="0.2">
      <c r="H1078" s="33"/>
    </row>
    <row r="1079" spans="8:8" x14ac:dyDescent="0.2">
      <c r="H1079" s="33"/>
    </row>
    <row r="1080" spans="8:8" x14ac:dyDescent="0.2">
      <c r="H1080" s="33"/>
    </row>
    <row r="1081" spans="8:8" x14ac:dyDescent="0.2">
      <c r="H1081" s="33"/>
    </row>
    <row r="1082" spans="8:8" x14ac:dyDescent="0.2">
      <c r="H1082" s="33"/>
    </row>
    <row r="1083" spans="8:8" x14ac:dyDescent="0.2">
      <c r="H1083" s="33"/>
    </row>
    <row r="1084" spans="8:8" x14ac:dyDescent="0.2">
      <c r="H1084" s="33"/>
    </row>
    <row r="1085" spans="8:8" x14ac:dyDescent="0.2">
      <c r="H1085" s="33"/>
    </row>
    <row r="1086" spans="8:8" x14ac:dyDescent="0.2">
      <c r="H1086" s="33"/>
    </row>
    <row r="1087" spans="8:8" x14ac:dyDescent="0.2">
      <c r="H1087" s="33"/>
    </row>
    <row r="1088" spans="8:8" x14ac:dyDescent="0.2">
      <c r="H1088" s="33"/>
    </row>
    <row r="1089" spans="8:8" x14ac:dyDescent="0.2">
      <c r="H1089" s="33"/>
    </row>
    <row r="1090" spans="8:8" x14ac:dyDescent="0.2">
      <c r="H1090" s="33"/>
    </row>
    <row r="1091" spans="8:8" x14ac:dyDescent="0.2">
      <c r="H1091" s="33"/>
    </row>
    <row r="1092" spans="8:8" x14ac:dyDescent="0.2">
      <c r="H1092" s="33"/>
    </row>
    <row r="1093" spans="8:8" x14ac:dyDescent="0.2">
      <c r="H1093" s="33"/>
    </row>
    <row r="1094" spans="8:8" x14ac:dyDescent="0.2">
      <c r="H1094" s="33"/>
    </row>
    <row r="1095" spans="8:8" x14ac:dyDescent="0.2">
      <c r="H1095" s="33"/>
    </row>
    <row r="1096" spans="8:8" x14ac:dyDescent="0.2">
      <c r="H1096" s="33"/>
    </row>
    <row r="1097" spans="8:8" x14ac:dyDescent="0.2">
      <c r="H1097" s="33"/>
    </row>
    <row r="1098" spans="8:8" x14ac:dyDescent="0.2">
      <c r="H1098" s="33"/>
    </row>
    <row r="1099" spans="8:8" x14ac:dyDescent="0.2">
      <c r="H1099" s="33"/>
    </row>
    <row r="1100" spans="8:8" x14ac:dyDescent="0.2">
      <c r="H1100" s="33"/>
    </row>
    <row r="1101" spans="8:8" x14ac:dyDescent="0.2">
      <c r="H1101" s="33"/>
    </row>
    <row r="1102" spans="8:8" x14ac:dyDescent="0.2">
      <c r="H1102" s="33"/>
    </row>
    <row r="1103" spans="8:8" x14ac:dyDescent="0.2">
      <c r="H1103" s="33"/>
    </row>
    <row r="1104" spans="8:8" x14ac:dyDescent="0.2">
      <c r="H1104" s="33"/>
    </row>
    <row r="1105" spans="8:8" x14ac:dyDescent="0.2">
      <c r="H1105" s="33"/>
    </row>
    <row r="1106" spans="8:8" x14ac:dyDescent="0.2">
      <c r="H1106" s="33"/>
    </row>
    <row r="1107" spans="8:8" x14ac:dyDescent="0.2">
      <c r="H1107" s="33"/>
    </row>
    <row r="1108" spans="8:8" x14ac:dyDescent="0.2">
      <c r="H1108" s="33"/>
    </row>
    <row r="1109" spans="8:8" x14ac:dyDescent="0.2">
      <c r="H1109" s="33"/>
    </row>
    <row r="1110" spans="8:8" x14ac:dyDescent="0.2">
      <c r="H1110" s="33"/>
    </row>
    <row r="1111" spans="8:8" x14ac:dyDescent="0.2">
      <c r="H1111" s="33"/>
    </row>
    <row r="1112" spans="8:8" x14ac:dyDescent="0.2">
      <c r="H1112" s="33"/>
    </row>
    <row r="1113" spans="8:8" x14ac:dyDescent="0.2">
      <c r="H1113" s="33"/>
    </row>
    <row r="1114" spans="8:8" x14ac:dyDescent="0.2">
      <c r="H1114" s="33"/>
    </row>
    <row r="1115" spans="8:8" x14ac:dyDescent="0.2">
      <c r="H1115" s="33"/>
    </row>
    <row r="1116" spans="8:8" x14ac:dyDescent="0.2">
      <c r="H1116" s="33"/>
    </row>
    <row r="1117" spans="8:8" x14ac:dyDescent="0.2">
      <c r="H1117" s="33"/>
    </row>
    <row r="1118" spans="8:8" x14ac:dyDescent="0.2">
      <c r="H1118" s="33"/>
    </row>
    <row r="1119" spans="8:8" x14ac:dyDescent="0.2">
      <c r="H1119" s="33"/>
    </row>
    <row r="1120" spans="8:8" x14ac:dyDescent="0.2">
      <c r="H1120" s="33"/>
    </row>
    <row r="1121" spans="8:8" x14ac:dyDescent="0.2">
      <c r="H1121" s="33"/>
    </row>
    <row r="1122" spans="8:8" x14ac:dyDescent="0.2">
      <c r="H1122" s="33"/>
    </row>
    <row r="1123" spans="8:8" x14ac:dyDescent="0.2">
      <c r="H1123" s="33"/>
    </row>
    <row r="1124" spans="8:8" x14ac:dyDescent="0.2">
      <c r="H1124" s="33"/>
    </row>
    <row r="1125" spans="8:8" x14ac:dyDescent="0.2">
      <c r="H1125" s="33"/>
    </row>
    <row r="1126" spans="8:8" x14ac:dyDescent="0.2">
      <c r="H1126" s="33"/>
    </row>
    <row r="1127" spans="8:8" x14ac:dyDescent="0.2">
      <c r="H1127" s="33"/>
    </row>
    <row r="1128" spans="8:8" x14ac:dyDescent="0.2">
      <c r="H1128" s="33"/>
    </row>
    <row r="1129" spans="8:8" x14ac:dyDescent="0.2">
      <c r="H1129" s="33"/>
    </row>
    <row r="1130" spans="8:8" x14ac:dyDescent="0.2">
      <c r="H1130" s="33"/>
    </row>
    <row r="1131" spans="8:8" x14ac:dyDescent="0.2">
      <c r="H1131" s="33"/>
    </row>
    <row r="1132" spans="8:8" x14ac:dyDescent="0.2">
      <c r="H1132" s="33"/>
    </row>
    <row r="1133" spans="8:8" x14ac:dyDescent="0.2">
      <c r="H1133" s="33"/>
    </row>
    <row r="1134" spans="8:8" x14ac:dyDescent="0.2">
      <c r="H1134" s="33"/>
    </row>
    <row r="1135" spans="8:8" x14ac:dyDescent="0.2">
      <c r="H1135" s="33"/>
    </row>
    <row r="1136" spans="8:8" x14ac:dyDescent="0.2">
      <c r="H1136" s="33"/>
    </row>
    <row r="1137" spans="8:8" x14ac:dyDescent="0.2">
      <c r="H1137" s="33"/>
    </row>
    <row r="1138" spans="8:8" x14ac:dyDescent="0.2">
      <c r="H1138" s="33"/>
    </row>
    <row r="1139" spans="8:8" x14ac:dyDescent="0.2">
      <c r="H1139" s="33"/>
    </row>
    <row r="1140" spans="8:8" x14ac:dyDescent="0.2">
      <c r="H1140" s="33"/>
    </row>
    <row r="1141" spans="8:8" x14ac:dyDescent="0.2">
      <c r="H1141" s="33"/>
    </row>
    <row r="1142" spans="8:8" x14ac:dyDescent="0.2">
      <c r="H1142" s="33"/>
    </row>
    <row r="1143" spans="8:8" x14ac:dyDescent="0.2">
      <c r="H1143" s="33"/>
    </row>
    <row r="1144" spans="8:8" x14ac:dyDescent="0.2">
      <c r="H1144" s="33"/>
    </row>
    <row r="1145" spans="8:8" x14ac:dyDescent="0.2">
      <c r="H1145" s="33"/>
    </row>
    <row r="1146" spans="8:8" x14ac:dyDescent="0.2">
      <c r="H1146" s="33"/>
    </row>
    <row r="1147" spans="8:8" x14ac:dyDescent="0.2">
      <c r="H1147" s="33"/>
    </row>
    <row r="1148" spans="8:8" x14ac:dyDescent="0.2">
      <c r="H1148" s="33"/>
    </row>
    <row r="1149" spans="8:8" x14ac:dyDescent="0.2">
      <c r="H1149" s="33"/>
    </row>
    <row r="1150" spans="8:8" x14ac:dyDescent="0.2">
      <c r="H1150" s="33"/>
    </row>
    <row r="1151" spans="8:8" x14ac:dyDescent="0.2">
      <c r="H1151" s="33"/>
    </row>
    <row r="1152" spans="8:8" x14ac:dyDescent="0.2">
      <c r="H1152" s="33"/>
    </row>
    <row r="1153" spans="8:8" x14ac:dyDescent="0.2">
      <c r="H1153" s="33"/>
    </row>
    <row r="1154" spans="8:8" x14ac:dyDescent="0.2">
      <c r="H1154" s="33"/>
    </row>
    <row r="1155" spans="8:8" x14ac:dyDescent="0.2">
      <c r="H1155" s="33"/>
    </row>
    <row r="1156" spans="8:8" x14ac:dyDescent="0.2">
      <c r="H1156" s="33"/>
    </row>
    <row r="1157" spans="8:8" x14ac:dyDescent="0.2">
      <c r="H1157" s="33"/>
    </row>
    <row r="1158" spans="8:8" x14ac:dyDescent="0.2">
      <c r="H1158" s="33"/>
    </row>
    <row r="1159" spans="8:8" x14ac:dyDescent="0.2">
      <c r="H1159" s="33"/>
    </row>
    <row r="1160" spans="8:8" x14ac:dyDescent="0.2">
      <c r="H1160" s="33"/>
    </row>
    <row r="1161" spans="8:8" x14ac:dyDescent="0.2">
      <c r="H1161" s="33"/>
    </row>
    <row r="1162" spans="8:8" x14ac:dyDescent="0.2">
      <c r="H1162" s="33"/>
    </row>
    <row r="1163" spans="8:8" x14ac:dyDescent="0.2">
      <c r="H1163" s="33"/>
    </row>
    <row r="1164" spans="8:8" x14ac:dyDescent="0.2">
      <c r="H1164" s="33"/>
    </row>
    <row r="1165" spans="8:8" x14ac:dyDescent="0.2">
      <c r="H1165" s="33"/>
    </row>
    <row r="1166" spans="8:8" x14ac:dyDescent="0.2">
      <c r="H1166" s="33"/>
    </row>
    <row r="1167" spans="8:8" x14ac:dyDescent="0.2">
      <c r="H1167" s="33"/>
    </row>
    <row r="1168" spans="8:8" x14ac:dyDescent="0.2">
      <c r="H1168" s="33"/>
    </row>
    <row r="1169" spans="8:8" x14ac:dyDescent="0.2">
      <c r="H1169" s="33"/>
    </row>
    <row r="1170" spans="8:8" x14ac:dyDescent="0.2">
      <c r="H1170" s="33"/>
    </row>
    <row r="1171" spans="8:8" x14ac:dyDescent="0.2">
      <c r="H1171" s="33"/>
    </row>
    <row r="1172" spans="8:8" x14ac:dyDescent="0.2">
      <c r="H1172" s="33"/>
    </row>
    <row r="1173" spans="8:8" x14ac:dyDescent="0.2">
      <c r="H1173" s="33"/>
    </row>
    <row r="1174" spans="8:8" x14ac:dyDescent="0.2">
      <c r="H1174" s="33"/>
    </row>
    <row r="1175" spans="8:8" x14ac:dyDescent="0.2">
      <c r="H1175" s="33"/>
    </row>
    <row r="1176" spans="8:8" x14ac:dyDescent="0.2">
      <c r="H1176" s="33"/>
    </row>
    <row r="1177" spans="8:8" x14ac:dyDescent="0.2">
      <c r="H1177" s="33"/>
    </row>
    <row r="1178" spans="8:8" x14ac:dyDescent="0.2">
      <c r="H1178" s="33"/>
    </row>
    <row r="1179" spans="8:8" x14ac:dyDescent="0.2">
      <c r="H1179" s="33"/>
    </row>
    <row r="1180" spans="8:8" x14ac:dyDescent="0.2">
      <c r="H1180" s="33"/>
    </row>
    <row r="1181" spans="8:8" x14ac:dyDescent="0.2">
      <c r="H1181" s="33"/>
    </row>
    <row r="1182" spans="8:8" x14ac:dyDescent="0.2">
      <c r="H1182" s="33"/>
    </row>
    <row r="1183" spans="8:8" x14ac:dyDescent="0.2">
      <c r="H1183" s="33"/>
    </row>
    <row r="1184" spans="8:8" x14ac:dyDescent="0.2">
      <c r="H1184" s="33"/>
    </row>
    <row r="1185" spans="8:8" x14ac:dyDescent="0.2">
      <c r="H1185" s="33"/>
    </row>
    <row r="1186" spans="8:8" x14ac:dyDescent="0.2">
      <c r="H1186" s="33"/>
    </row>
    <row r="1187" spans="8:8" x14ac:dyDescent="0.2">
      <c r="H1187" s="33"/>
    </row>
  </sheetData>
  <mergeCells count="128">
    <mergeCell ref="A293:B293"/>
    <mergeCell ref="C293:G293"/>
    <mergeCell ref="A294:B294"/>
    <mergeCell ref="C294:G294"/>
    <mergeCell ref="A295:B295"/>
    <mergeCell ref="C295:G295"/>
    <mergeCell ref="A296:B296"/>
    <mergeCell ref="A297:A298"/>
    <mergeCell ref="B297:B298"/>
    <mergeCell ref="C297:C298"/>
    <mergeCell ref="D297:D298"/>
    <mergeCell ref="E297:E298"/>
    <mergeCell ref="F297:F298"/>
    <mergeCell ref="G297:G298"/>
    <mergeCell ref="H13:H14"/>
    <mergeCell ref="A9:B9"/>
    <mergeCell ref="C9:G9"/>
    <mergeCell ref="A10:B10"/>
    <mergeCell ref="C10:G10"/>
    <mergeCell ref="G13:G14"/>
    <mergeCell ref="A61:B61"/>
    <mergeCell ref="C61:G61"/>
    <mergeCell ref="A62:B62"/>
    <mergeCell ref="C62:G62"/>
    <mergeCell ref="A63:B63"/>
    <mergeCell ref="C63:G63"/>
    <mergeCell ref="A11:B11"/>
    <mergeCell ref="C11:G11"/>
    <mergeCell ref="A12:B12"/>
    <mergeCell ref="A13:A14"/>
    <mergeCell ref="B13:B14"/>
    <mergeCell ref="C13:C14"/>
    <mergeCell ref="D13:D14"/>
    <mergeCell ref="E13:E14"/>
    <mergeCell ref="F13:F14"/>
    <mergeCell ref="F65:F66"/>
    <mergeCell ref="G65:G66"/>
    <mergeCell ref="A89:B89"/>
    <mergeCell ref="C89:G89"/>
    <mergeCell ref="A90:B90"/>
    <mergeCell ref="C90:G90"/>
    <mergeCell ref="A64:B64"/>
    <mergeCell ref="A65:A66"/>
    <mergeCell ref="B65:B66"/>
    <mergeCell ref="C65:C66"/>
    <mergeCell ref="D65:D66"/>
    <mergeCell ref="E65:E66"/>
    <mergeCell ref="G93:G94"/>
    <mergeCell ref="A115:B115"/>
    <mergeCell ref="C115:G115"/>
    <mergeCell ref="A116:B116"/>
    <mergeCell ref="C116:G116"/>
    <mergeCell ref="A117:B117"/>
    <mergeCell ref="C117:G117"/>
    <mergeCell ref="A91:B91"/>
    <mergeCell ref="C91:G91"/>
    <mergeCell ref="A92:B92"/>
    <mergeCell ref="A93:A94"/>
    <mergeCell ref="B93:B94"/>
    <mergeCell ref="C93:C94"/>
    <mergeCell ref="D93:D94"/>
    <mergeCell ref="E93:E94"/>
    <mergeCell ref="F93:F94"/>
    <mergeCell ref="F119:F120"/>
    <mergeCell ref="G119:G120"/>
    <mergeCell ref="A149:B149"/>
    <mergeCell ref="C149:G149"/>
    <mergeCell ref="A150:B150"/>
    <mergeCell ref="C150:G150"/>
    <mergeCell ref="A118:B118"/>
    <mergeCell ref="A119:A120"/>
    <mergeCell ref="B119:B120"/>
    <mergeCell ref="C119:C120"/>
    <mergeCell ref="D119:D120"/>
    <mergeCell ref="E119:E120"/>
    <mergeCell ref="G153:G154"/>
    <mergeCell ref="A216:B216"/>
    <mergeCell ref="C216:G216"/>
    <mergeCell ref="A217:B217"/>
    <mergeCell ref="C217:G217"/>
    <mergeCell ref="A218:B218"/>
    <mergeCell ref="C218:G218"/>
    <mergeCell ref="A151:B151"/>
    <mergeCell ref="C151:G151"/>
    <mergeCell ref="A152:B152"/>
    <mergeCell ref="A153:A154"/>
    <mergeCell ref="B153:B154"/>
    <mergeCell ref="C153:C154"/>
    <mergeCell ref="D153:D154"/>
    <mergeCell ref="E153:E154"/>
    <mergeCell ref="F153:F154"/>
    <mergeCell ref="C255:C256"/>
    <mergeCell ref="D255:D256"/>
    <mergeCell ref="E255:E256"/>
    <mergeCell ref="F220:F221"/>
    <mergeCell ref="G220:G221"/>
    <mergeCell ref="A219:B219"/>
    <mergeCell ref="A220:A221"/>
    <mergeCell ref="B220:B221"/>
    <mergeCell ref="C220:C221"/>
    <mergeCell ref="D220:D221"/>
    <mergeCell ref="E220:E221"/>
    <mergeCell ref="A251:B251"/>
    <mergeCell ref="C251:G251"/>
    <mergeCell ref="A1:G1"/>
    <mergeCell ref="G281:G282"/>
    <mergeCell ref="A279:B279"/>
    <mergeCell ref="C279:G279"/>
    <mergeCell ref="A280:B280"/>
    <mergeCell ref="A281:A282"/>
    <mergeCell ref="B281:B282"/>
    <mergeCell ref="C281:C282"/>
    <mergeCell ref="D281:D282"/>
    <mergeCell ref="E281:E282"/>
    <mergeCell ref="F281:F282"/>
    <mergeCell ref="A252:B252"/>
    <mergeCell ref="C252:G252"/>
    <mergeCell ref="A253:B253"/>
    <mergeCell ref="C253:G253"/>
    <mergeCell ref="F255:F256"/>
    <mergeCell ref="G255:G256"/>
    <mergeCell ref="A277:B277"/>
    <mergeCell ref="C277:G277"/>
    <mergeCell ref="A278:B278"/>
    <mergeCell ref="C278:G278"/>
    <mergeCell ref="A254:B254"/>
    <mergeCell ref="A255:A256"/>
    <mergeCell ref="B255:B256"/>
  </mergeCells>
  <pageMargins left="0.7" right="0.7" top="0.75" bottom="0.75" header="0.3" footer="0.3"/>
  <pageSetup paperSize="9" orientation="portrait" r:id="rId1"/>
  <rowBreaks count="11" manualBreakCount="11">
    <brk id="1" max="16383" man="1"/>
    <brk id="51" max="16383" man="1"/>
    <brk id="79" max="16383" man="1"/>
    <brk id="105" max="16383" man="1"/>
    <brk id="139" max="16383" man="1"/>
    <brk id="206" max="16383" man="1"/>
    <brk id="239" max="16383" man="1"/>
    <brk id="241" max="16383" man="1"/>
    <brk id="267" max="16383" man="1"/>
    <brk id="290" max="16383" man="1"/>
    <brk id="2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_x0117_s xmlns="c0774152-32fb-4eab-b477-6fb3e864d32a">
      <UserInfo>
        <DisplayName/>
        <AccountId xsi:nil="true"/>
        <AccountType/>
      </UserInfo>
    </Grup_x0117_s>
    <i04i xmlns="c0774152-32fb-4eab-b477-6fb3e864d32a">
      <UserInfo>
        <DisplayName/>
        <AccountId xsi:nil="true"/>
        <AccountType/>
      </UserInfo>
    </i04i>
    <SharedWithUsers xmlns="37d4979b-e708-4abb-b976-4e95d0a38995">
      <UserInfo>
        <DisplayName>Andrejus Chlebnikovas | HSC Baltic</DisplayName>
        <AccountId>382</AccountId>
        <AccountType/>
      </UserInfo>
      <UserInfo>
        <DisplayName>Rima Kardelienė | HSC Baltic</DisplayName>
        <AccountId>1930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0D1A8A7B46B4BBD738B452224B8DD" ma:contentTypeVersion="14" ma:contentTypeDescription="Create a new document." ma:contentTypeScope="" ma:versionID="8f47d9d8bbf2b2160a7666cef6cee0e3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3a6098413a443926b209d6f3aa0b7df8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D2722-9B0F-40A6-B43E-17FED7693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0D0751-ACDD-4D63-B44D-1B5EEF732941}">
  <ds:schemaRefs>
    <ds:schemaRef ds:uri="http://purl.org/dc/terms/"/>
    <ds:schemaRef ds:uri="http://schemas.openxmlformats.org/package/2006/metadata/core-properties"/>
    <ds:schemaRef ds:uri="37d4979b-e708-4abb-b976-4e95d0a3899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0774152-32fb-4eab-b477-6fb3e864d32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E4E01A-8B52-4F4D-B685-D359AF015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4152-32fb-4eab-b477-6fb3e864d32a"/>
    <ds:schemaRef ds:uri="37d4979b-e708-4abb-b976-4e95d0a38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Ricardas</cp:lastModifiedBy>
  <cp:lastPrinted>2018-12-19T10:29:46Z</cp:lastPrinted>
  <dcterms:created xsi:type="dcterms:W3CDTF">2018-12-19T10:23:31Z</dcterms:created>
  <dcterms:modified xsi:type="dcterms:W3CDTF">2021-06-30T09:49:23Z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0x0101001F90D1A8A7B46B4BBD738B452224B8DD</vt:lpwstr>
  </property>
</Properties>
</file>