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valakeviciute\Desktop\2025-10\!NEW\"/>
    </mc:Choice>
  </mc:AlternateContent>
  <xr:revisionPtr revIDLastSave="0" documentId="8_{2C3D2C00-2951-4F36-A117-187523D6A38E}" xr6:coauthVersionLast="47" xr6:coauthVersionMax="47" xr10:uidLastSave="{00000000-0000-0000-0000-000000000000}"/>
  <bookViews>
    <workbookView xWindow="3120" yWindow="1710" windowWidth="19125" windowHeight="14490" xr2:uid="{00000000-000D-0000-FFFF-FFFF00000000}"/>
  </bookViews>
  <sheets>
    <sheet name="Pasiūlymas" sheetId="1" r:id="rId1"/>
    <sheet name="Bendrieji reikalavimai" sheetId="4"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6" i="1" l="1"/>
  <c r="F152" i="1"/>
  <c r="F143" i="1"/>
  <c r="F134" i="1"/>
  <c r="G124" i="1"/>
  <c r="F112" i="1"/>
  <c r="G123" i="1" s="1"/>
  <c r="G102" i="1"/>
  <c r="F92" i="1"/>
  <c r="G101" i="1" s="1"/>
  <c r="G82" i="1"/>
  <c r="F73" i="1"/>
  <c r="F81" i="1" s="1"/>
  <c r="F82" i="1" s="1"/>
  <c r="F83" i="1" s="1"/>
  <c r="G63" i="1"/>
  <c r="F59" i="1"/>
  <c r="G62" i="1" s="1"/>
  <c r="G47" i="1"/>
  <c r="F43" i="1"/>
  <c r="F40" i="1"/>
  <c r="G46" i="1" s="1"/>
  <c r="G21" i="1"/>
  <c r="G81" i="1" l="1"/>
  <c r="F101" i="1"/>
  <c r="F102" i="1" s="1"/>
  <c r="F103" i="1" s="1"/>
  <c r="F46" i="1"/>
  <c r="F47" i="1" s="1"/>
  <c r="F48" i="1" s="1"/>
  <c r="G155" i="1"/>
  <c r="F62" i="1"/>
  <c r="F63" i="1" s="1"/>
  <c r="F64" i="1" s="1"/>
  <c r="F123" i="1"/>
  <c r="F124" i="1" s="1"/>
  <c r="F125" i="1" s="1"/>
  <c r="F155" i="1"/>
  <c r="F156" i="1" s="1"/>
  <c r="F157" i="1" s="1"/>
</calcChain>
</file>

<file path=xl/sharedStrings.xml><?xml version="1.0" encoding="utf-8"?>
<sst xmlns="http://schemas.openxmlformats.org/spreadsheetml/2006/main" count="372" uniqueCount="270">
  <si>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</si>
  <si>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</si>
  <si>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</si>
  <si>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</si>
  <si>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</si>
  <si>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</si>
  <si>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</si>
  <si>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</si>
  <si>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</si>
  <si>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</si>
  <si>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</si>
  <si>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</si>
  <si>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</si>
  <si>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</si>
  <si>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</si>
  <si>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</si>
  <si>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</si>
  <si>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</si>
  <si>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</si>
  <si>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</si>
  <si>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</si>
  <si>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</si>
  <si>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</si>
  <si>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</si>
  <si>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</si>
  <si>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</si>
  <si>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</si>
  <si>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</si>
  <si>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</si>
  <si>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</si>
  <si>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modelis/prekės kodas</t>
  </si>
  <si>
    <t>Siūlomos techninės charakteristikos ir atitikimo techniniams reikalavimams patvirtinimas su nuoroda į kartu su pasiūlymu pateikto dokumento puslapį</t>
  </si>
  <si>
    <t>1.</t>
  </si>
  <si>
    <t>vnt.</t>
  </si>
  <si>
    <t>Suma be PVM</t>
  </si>
  <si>
    <t>Taikomas PVM dydis (%)</t>
  </si>
  <si>
    <t>PVM suma</t>
  </si>
  <si>
    <t>Suma su PVM</t>
  </si>
  <si>
    <t>2.</t>
  </si>
  <si>
    <t>3.</t>
  </si>
  <si>
    <t>8. DALIS</t>
  </si>
  <si>
    <t>PETIES SĄNARIO ARTROSKOPINIAI INSTRUMENTAI</t>
  </si>
  <si>
    <t>8.</t>
  </si>
  <si>
    <t>Peties sąnario artroskopiniai instrumentai</t>
  </si>
  <si>
    <t>8.1.</t>
  </si>
  <si>
    <t>Artroskopinis kabliukas</t>
  </si>
  <si>
    <t>8.1.1.</t>
  </si>
  <si>
    <t>Artroskopinis kabliukas turi būti „Cleverhook“ tipo arba lygiavertis.Specialios formos darbinė dalis mažiau traumuojanti audinius</t>
  </si>
  <si>
    <t>8.1.2.</t>
  </si>
  <si>
    <t>Turi būti su nedidele darbine rankenėle lengvesniam ir preciziškesniam darbui. Instrumento darbinė dalis su kabliuku, kurio pagalba galimas siūlo pravedimas ir ištraukimas per audinius be specialių instrumentų. Instrumentas turi tikti darbui su 6 mm ± 0,1 mm  kaniule. Instrumentas gali sugriebtą siūlą laikyti tiek fiksuotoje padėtyje, tiek slankiojančioje padėtyje (siūlas slankioja ąselėje). Ramybės būsenoje instrumento darbinė dalis visada uždaryta spyruoklinio mechanizmo dėka. Instrumentas turi būti indikuojamas rotatorių operacijoms. Instrumentas lenktas į dešinę.</t>
  </si>
  <si>
    <t>8.2.</t>
  </si>
  <si>
    <t>8.2.1.</t>
  </si>
  <si>
    <t>8.2.2.</t>
  </si>
  <si>
    <t>Turi būti su nedidele darbine rankenėle lengvesniam ir preciziškesniam darbui. Instrumento darbinė dalis su kabliuku, kurio pagalba galimas siūlo pravedimas ir ištraukimas per audinius be specialių instrumentų. Instrumentas turi tikti darbui su 6 mm ± 0,1 mm  kaniule. Instrumentas gali sugriebtą siūlą laikyti tiek fiksuotoje padėtyje, tiek slankiojančioje padėtyje (siūlas slankioja ąselėje). Ramybės būsenoje instrumento darbinė dalis visada uždaryta spyruoklinio mechanizmo dėka. Instrumentas turi būti indikuojamas rotatorių operacijoms. Instrumentas lenktas į kairę</t>
  </si>
  <si>
    <t>10. DALIS</t>
  </si>
  <si>
    <t>ŠLAUNIES SAUSGYSLIŲ IMPLANTŲ PRAVEDANČIOJI – NUKREIPIANČIOJI VIELA</t>
  </si>
  <si>
    <t>10.</t>
  </si>
  <si>
    <t>Šlaunies sausgyslių implantų pravedančioji – nukreipiančioji viela</t>
  </si>
  <si>
    <t>10.1.</t>
  </si>
  <si>
    <t>10.1.1.</t>
  </si>
  <si>
    <t>Turi būti vielos 2,4 mm ± 0,1 mm  storis, 38,1 cm ilgis ±1 mm vienas galas su sriegiu, kitas su ausele (siūlui įverti)</t>
  </si>
  <si>
    <t>10.1.2.</t>
  </si>
  <si>
    <t>Turi būti pagaminta iš medicininio plieno, autoklavuojama</t>
  </si>
  <si>
    <t>Dalies biudžetas su PVM: 1059,96 Eur</t>
  </si>
  <si>
    <t>11. DALIS</t>
  </si>
  <si>
    <t>REVIZINIAI BESIREZORBUOJANTYS SRAIGTAI ŠLAUNIES RAUMENŲ SAUSGYSLIŲ TRANSPLANTO FIKSACIJAI</t>
  </si>
  <si>
    <t>11.</t>
  </si>
  <si>
    <t>Reviziniai besirezorbuojantys sraigtai šlaunies raumenų sausgyslių transplanto fiksacijai</t>
  </si>
  <si>
    <t>11.1.</t>
  </si>
  <si>
    <t>11.1.1.</t>
  </si>
  <si>
    <t>Turi būti besirezorbuojantys</t>
  </si>
  <si>
    <t>11.1.2.</t>
  </si>
  <si>
    <t>Turi būti kanuliuoti sraigtai be galvutės, sriegis bukas</t>
  </si>
  <si>
    <t>11.1.3.</t>
  </si>
  <si>
    <t>Turi būti cheminė sudėtis – 30 %ß TCP ir 70 % PLGA.Abi medžiagos homogeniškai sumaišytos MPD technologija, osteokondukcinės</t>
  </si>
  <si>
    <t>11.1.4.</t>
  </si>
  <si>
    <t>Turi būti sterilioje pakuotėje</t>
  </si>
  <si>
    <t>11.1.5.</t>
  </si>
  <si>
    <t>Turi būti sraigtų Ø7-12 mm, kas 1 mm (ne mažiau 6 skirtingų diametrų)</t>
  </si>
  <si>
    <t>11.1.6.</t>
  </si>
  <si>
    <t>Ilgis turi būti nuo 23-35 mm (galimybė pasirinkti skirtingus dydžius, nuo mažiausio iki didžiausio)</t>
  </si>
  <si>
    <t>11.1.7.</t>
  </si>
  <si>
    <t>Tarpas tarp sriegio gijų turi būti nuo 3,5 iki 4,5 mm</t>
  </si>
  <si>
    <t>Dalies biudžetas su PVM: 1680 Eur</t>
  </si>
  <si>
    <t>12. DALIS</t>
  </si>
  <si>
    <t>12.</t>
  </si>
  <si>
    <t>12.1.</t>
  </si>
  <si>
    <t>Artroskopiniai bipoliariniai elektrodai minkštųjų audinių elektrochirurgijai (Būtina panaudai pateikti elektrokaustikos aparatą tinkantį elektrodams)</t>
  </si>
  <si>
    <t>12.1.1.</t>
  </si>
  <si>
    <t>Elektrodai turi būti vienkartinio naudojimo, tinkami naudoti artroskopinių procedūrų metu kelio, peties sąnariuose</t>
  </si>
  <si>
    <t>12.1.2.</t>
  </si>
  <si>
    <t>Turi būti veikiantys bipolinės elektrochirurgijos principu elektrolito terpėje, atliekantys audinių abliaciją (išgarinimą), kontūravimą, pjovimą ir koaguliaciją</t>
  </si>
  <si>
    <t>12.1.3.</t>
  </si>
  <si>
    <t>Turi būti grįžtamasis elektrodo polius – ant elektrodo ašies. Pacientui nereikalingas įžeminantis elektrodas</t>
  </si>
  <si>
    <t>12.1.4.</t>
  </si>
  <si>
    <t>Turi būti įeinantis radiodažnuminis impulsas sinusoidės formos, amplitudė nuo 340kHz iki 450 kHz</t>
  </si>
  <si>
    <t>12.1.5.</t>
  </si>
  <si>
    <t>Elektrodas turi turėti vidinį klasifikacijos kodą, kuris leistų generatoriui automatiškai parinkti optimalius režimo galios nustatymus</t>
  </si>
  <si>
    <t>12.1.6.</t>
  </si>
  <si>
    <t>Elektrodai turi turėti automatinę galios reguliavimo funkciją saugumui užtikrinti, kuri automatiškai sumažintų galią ir išjungtų elektrodą, priartėjus prie metalinių objektų. Atitolus per saugų atstumą, elektrodas vėl automatiškai įsijungtų</t>
  </si>
  <si>
    <t>12.1.7.</t>
  </si>
  <si>
    <t>Elektrodas turi turėti atsiurbimo funkciją</t>
  </si>
  <si>
    <t>12.1.8.</t>
  </si>
  <si>
    <t>Ilgis turi būti 4 mm ± 0,1 mm </t>
  </si>
  <si>
    <t>Dalies biudžetas su PVM: 5244,75 Eur</t>
  </si>
  <si>
    <t>13. DALIS</t>
  </si>
  <si>
    <t>13.</t>
  </si>
  <si>
    <t>13.1.</t>
  </si>
  <si>
    <t>13.1.1.</t>
  </si>
  <si>
    <t>13.1.2.</t>
  </si>
  <si>
    <t>Turi veikti bipolinės elektrochirurgijos principu elektrolito terpėje, atlieka audinių abliaciją (išgarinimą), pjovimą ir koaguliaciją</t>
  </si>
  <si>
    <t>13.1.3.</t>
  </si>
  <si>
    <t>Grįžtamasis elektrodo polius turi būti ant elektrodo ašies. Jo nereikia orientuoti, kad darbo metu jis liestųsi su audiniais. Pacientui nereikalingas įžeminantis elektrodas</t>
  </si>
  <si>
    <t>13.1.4.</t>
  </si>
  <si>
    <t>Turi būti penki darbo rėžimai – vaporizacija (abliacija), koaguliacija, impulsinė vaporizacija (abliacija), vaporizacija (abliacija) su hemostaze, koaguliacija su temperatūros kontrole</t>
  </si>
  <si>
    <t>13.1.5.</t>
  </si>
  <si>
    <t>Turi būti platus elektrodų pasirinkimas</t>
  </si>
  <si>
    <t>13.1.6.</t>
  </si>
  <si>
    <t>Elektrodų diametras turi būti: 4 ± 0,1 mm (ne mažiau 3 tipų)</t>
  </si>
  <si>
    <t>13.1.7.</t>
  </si>
  <si>
    <t>Elektrodų diametras turi būti: 3,5 ± 0,1 mm (ne mažiau 9 tipų, ≥ 2 iš jų lankstūs)</t>
  </si>
  <si>
    <t>13.1.8.</t>
  </si>
  <si>
    <t>Elektrodų diametras turi būti: 3,5 ± 0,1 mm (terminiai, temperatūros matavimas ir kontrolė židinyje ne mažiau 5 tipų, ≥ 2 iš jų lankstūs)</t>
  </si>
  <si>
    <t>13.1.9.</t>
  </si>
  <si>
    <t>Elektrodų diametras turi būti: 2,3 ± 0,1 mm (smulkiems sąnariams, ne mažiau 5 tipų)</t>
  </si>
  <si>
    <t>13.1.10.</t>
  </si>
  <si>
    <t>Elektrodas turi būti diametro 2,7 ± 0,1 mm trijų polių</t>
  </si>
  <si>
    <t>Dalies biudžetas su PVM: 17482,5 Eur</t>
  </si>
  <si>
    <t>14. DALIS</t>
  </si>
  <si>
    <t>ARTROSKOPINĖ OPTIKA 4 MM ± 0,1 MM  IR JAI TINKANTYS ŠVIESOLAIDŽIAI</t>
  </si>
  <si>
    <t>14.</t>
  </si>
  <si>
    <t>Artroskopinė optika 4 mm ± 0,1 mm  ir jai tinkantys šviesolaidžiai</t>
  </si>
  <si>
    <t>14.1.</t>
  </si>
  <si>
    <t>Artroskopinė optika su trokaru</t>
  </si>
  <si>
    <t>14.1.1.</t>
  </si>
  <si>
    <t>Išorinis diametras turi būti – 4 mm ± 0,1 mm </t>
  </si>
  <si>
    <t>14.1.2.</t>
  </si>
  <si>
    <t>Darbinis ilgis turi būti 160mm ± 4 mm</t>
  </si>
  <si>
    <t>14.1.3.</t>
  </si>
  <si>
    <t>Apžvalgos kryptis turi būti -30° +/- 1 laipsnis</t>
  </si>
  <si>
    <t>14.1.4.</t>
  </si>
  <si>
    <t>Apžvalgos laukas turi būti ne mažesnis kaip 115°</t>
  </si>
  <si>
    <t>14.1.5.</t>
  </si>
  <si>
    <t xml:space="preserve">Geriausias fokusavimo atstumas turi būti – 10-15 mm </t>
  </si>
  <si>
    <t>14.1.6.</t>
  </si>
  <si>
    <t>Turi būti trokaras su dviem kraneliais, smeigas bukas</t>
  </si>
  <si>
    <t>14.1.7.</t>
  </si>
  <si>
    <t>Turi būti autoklavuojama 134°</t>
  </si>
  <si>
    <t>14.1.8.</t>
  </si>
  <si>
    <t>Šviesolaidžio adapteris privalo tikti Aeskulap, Dionics, Olympus firmų šviesolaidžių jungtims</t>
  </si>
  <si>
    <t>14.2.</t>
  </si>
  <si>
    <t>Artroskopinė optika</t>
  </si>
  <si>
    <t>14.2.1.</t>
  </si>
  <si>
    <t>Išorinis diametras turi būti – 4 mm ± 0,1 </t>
  </si>
  <si>
    <t>14.2.2.</t>
  </si>
  <si>
    <t>14.2.3.</t>
  </si>
  <si>
    <t>14.2.4.</t>
  </si>
  <si>
    <t>Apžvalgos laukas turi būti  ne mažesnis kaip 115°</t>
  </si>
  <si>
    <t>14.2.5.</t>
  </si>
  <si>
    <t>14.2.6.</t>
  </si>
  <si>
    <t>14.2.7.</t>
  </si>
  <si>
    <t>14.2.8.</t>
  </si>
  <si>
    <t>Turi tikti Olympus ar lygiaverčiui trokarui</t>
  </si>
  <si>
    <t>14.3.</t>
  </si>
  <si>
    <t xml:space="preserve">Šviesolaidis </t>
  </si>
  <si>
    <t>14.3.1.</t>
  </si>
  <si>
    <t>Turi tikti teleskopui , ilgis ≥3m</t>
  </si>
  <si>
    <t>14.3.2.</t>
  </si>
  <si>
    <t>Turi būti autoklavuojamas 134°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</si>
  <si>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</si>
  <si>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</si>
  <si>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</si>
  <si>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</si>
  <si>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</si>
  <si>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</si>
  <si>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</si>
  <si>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</si>
  <si>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</si>
  <si>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</si>
  <si>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</si>
  <si>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Jungtinės veiklos kopija (jei taikoma)</t>
  </si>
  <si>
    <t>Europos bendrasis viešųjų pirkimų dokumentas</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</si>
  <si>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</si>
  <si>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</si>
  <si>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</si>
  <si>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</si>
  <si>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</si>
  <si>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15139 2025-05-21 14:44:09</t>
  </si>
  <si>
    <t>PIRKIMO SĄLYGŲ PRIEDAS "PASIŪLYMO FORMA IR TECHNINĖ SPECIFIKACIJA"</t>
  </si>
  <si>
    <t>MEDICINOS PRIEMONĖS IR INSTRUMENTAI</t>
  </si>
  <si>
    <t>VšĮ CPO LT</t>
  </si>
  <si>
    <t>ARTROSKOPINIAI BIPOLIARINIAI ELEKTRODAI MINKŠTŲJŲ AUDINIŲ ELEKTROCHIRURGIJAI (BŪTINA PANAUDAI PATEIKTI ELEKTROKAUSTIKOS APARATĄ TINKANTĮ ELEKTRODAMS)</t>
  </si>
  <si>
    <t>ARTROSKOPINIAI BIPOLIARINIAI ELEKTRODAI MINKŠTŲJŲ AUDINIŲ ELEKTROCHIRURGIJAI (BŪTINA PANDAUDAI PATEIKTI ELEKTROKAUSTIKOS APARATĄ TINKANTĮ ELEKTRODAMS)</t>
  </si>
  <si>
    <t>Įgaliojimas teikti ir pasirašyti pasiūlymą (jei taikoma)</t>
  </si>
  <si>
    <t>Tiekėjo deklaracija dėl atitikties Reglamento nuostatoms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</si>
  <si>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</si>
  <si>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r>
      <t xml:space="preserve">Siūlomos prekės turi būti pažymėtos CE ženklu, kuris nurodo atitikimą svarbiausiems reikalavimams, keliamiems  pagal Europos Parlamento ir Tarybos Reglamento (ES) 2017/745 ir/ar (ES) 2017/746 nuostatas. Tiekėjas </t>
    </r>
    <r>
      <rPr>
        <b/>
        <sz val="12"/>
        <color theme="1"/>
        <rFont val="Times New Roman"/>
        <family val="1"/>
      </rPr>
      <t>kartu su pristatoma preke</t>
    </r>
    <r>
      <rPr>
        <sz val="12"/>
        <color theme="1"/>
        <rFont val="Times New Roman"/>
        <family val="1"/>
      </rPr>
      <t xml:space="preserv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r>
  </si>
  <si>
    <t>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</si>
  <si>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t>BENDRIEJI REIKALAVIMAI:</t>
  </si>
  <si>
    <t>PREKIŲ PRISTATYMO TERMINAI (pristatymo adresas: Ligoninės g. 12, 62114 Alytus):</t>
  </si>
  <si>
    <t>1) 1-8, 10, 12-13 dalys - 10 darbo dienų nuo atskiro užsakymo pateikimo dienos;</t>
  </si>
  <si>
    <t>2) 9 ir 11 dalys - 20 darbo dienų nuo atskiro užsakymo pateikimo dienos;</t>
  </si>
  <si>
    <t>3) 14-19 pirkimo dalys - 40 darbo dienų nuo atskiro užsakymo pateikimo dienos;</t>
  </si>
  <si>
    <t>4) Pagal panaudą perduodama įranga turi būti pristatyta ne vėliau kaip per 20 darbo dienų nuo atskiro užsakymo pateikimo dienos;</t>
  </si>
  <si>
    <t>Klaipėda</t>
  </si>
  <si>
    <t>UAB „OSTECA“</t>
  </si>
  <si>
    <t>Danės g. 47,  LT – 92108 Klaipėda</t>
  </si>
  <si>
    <t xml:space="preserve">LT100003238211 </t>
  </si>
  <si>
    <t>A.s. Nr.LT397300010121261479, 
Bankas Swedbank, Banko kodas 73000</t>
  </si>
  <si>
    <t>Greta Vilkaitė</t>
  </si>
  <si>
    <t>Smith&amp;Nephew (JAV), ref. nr. 7209497;</t>
  </si>
  <si>
    <t>Smith&amp;Nephew (JAV), ref. nr. 7209498;</t>
  </si>
  <si>
    <t>Yra su nedidele darbine rankenėle lengvesniam ir preciziškesniam darbui. Instrumento darbinė dalis su kabliuku, kurio pagalba galimas siūlo pravedimas ir ištraukimas per audinius be specialių instrumentų. Instrumentas tinka darbui su 6 mm  kaniule. Instrumentas gali sugriebtą siūlą laikyti tiek fiksuotoje padėtyje, tiek slankiojančioje padėtyje (siūlas slankioja ąselėje). Ramybės būsenoje instrumento darbinė dalis visada uždaryta spyruoklinio mechanizmo dėka. Instrumentas yra indikuojamas rotatorių operacijoms. Instrumentas lenktas į dešinę.</t>
  </si>
  <si>
    <t>Yra su nedidele darbine rankenėle lengvesniam ir preciziškesniam darbui. Instrumento darbinė dalis su kabliuku, kurio pagalba galimas siūlo pravedimas ir ištraukimas per audinius be specialių instrumentų. Instrumentas tinka darbui su 6 mm  kaniule. Instrumentas gali sugriebtą siūlą laikyti tiek fiksuotoje padėtyje, tiek slankiojančioje padėtyje (siūlas slankioja ąselėje). Ramybės būsenoje instrumento darbinė dalis visada uždaryta spyruoklinio mechanizmo dėka. Instrumentas yra  indikuojamas rotatorių operacijoms. Instrumentas lenktas į kairę</t>
  </si>
  <si>
    <t xml:space="preserve">Projektų vadovo asistentė </t>
  </si>
  <si>
    <t>Yra pagaminta iš medicininio plieno, autoklavuojama</t>
  </si>
  <si>
    <t>Vielos 2,4 mm  storis, 38 cm ilgis  vienas galas su sriegiu, kitas su ausele (siūlui įverti)</t>
  </si>
  <si>
    <t>Smith&amp;Nephew (JAV), ref. nr. 72204391, 72204394,72204395, 72204398, 72204399, 72204401,72204403, 72204404, 72204405,72204408, 72204409;</t>
  </si>
  <si>
    <t>Yra besirezorbuojantys</t>
  </si>
  <si>
    <t>Yra kanuliuoti sraigtai be galvutės, sriegis bukas</t>
  </si>
  <si>
    <t>Cheminė sudėtis – 30 %ß TCP ir 70 % PLGA.Abi medžiagos homogeniškai sumaišytos MPD technologija, osteokondukcinės</t>
  </si>
  <si>
    <t>Yra  sterilioje pakuotėje</t>
  </si>
  <si>
    <t>Yra sraigtų Ø7-12 mm, kas 1 mm (ne mažiau 6 skirtingų diametrų)</t>
  </si>
  <si>
    <t>Ilgis yra nuo 23-35 mm (galimybė pasirinkti skirtingus dydžius, nuo mažiausio iki didžiausio)</t>
  </si>
  <si>
    <t>Tarpas tarp sriegio gijų yra nuo 3,5 iki 4,5 mm</t>
  </si>
  <si>
    <t>Smith&amp;Nephew (JAV), Starvac ASC4251-01</t>
  </si>
  <si>
    <t>Elektrodai yra vienkartinio naudojimo, tinkami naudoti artroskopinių procedūrų metu kelio, peties sąnariuose</t>
  </si>
  <si>
    <t>Yra veikiantys bipolinės elektrochirurgijos principu elektrolito terpėje, atliekantys audinių abliaciją (išgarinimą), kontūravimą, pjovimą ir koaguliaciją</t>
  </si>
  <si>
    <t>Yra grįžtamasis elektrodo polius – ant elektrodo ašies. Pacientui nereikalingas įžeminantis elektrodas</t>
  </si>
  <si>
    <t>Yra įeinantis radiodažnuminis impulsas sinusoidės formos, amplitudė nuo 340kHz iki 450 kHz</t>
  </si>
  <si>
    <t>Elektrodas turi vidinį klasifikacijos kodą, kuris leistų generatoriui automatiškai parinkti optimalius režimo galios nustatymus</t>
  </si>
  <si>
    <t>Elektrodai turi  automatinę galios reguliavimo funkciją saugumui užtikrinti, kuri automatiškai sumažintų galią ir išjungtų elektrodą, priartėjus prie metalinių objektų. Atitolus per saugų atstumą, elektrodas vėl automatiškai įsijungtų</t>
  </si>
  <si>
    <t>Elektrodas turi  atsiurbimo funkciją</t>
  </si>
  <si>
    <t>Ilgis yra 4 mm</t>
  </si>
  <si>
    <t>Veikia bipolinės elektrochirurgijos principu elektrolito terpėje, atlieka audinių abliaciją (išgarinimą), pjovimą ir koaguliaciją</t>
  </si>
  <si>
    <t>Grįžtamasis elektrodo polius yra ant elektrodo ašies. Jo nereikia orientuoti, kad darbo metu jis liestųsi su audiniais. Pacientui nereikalingas įžeminantis elektrodas</t>
  </si>
  <si>
    <t>Yra penki darbo rėžimai – vaporizacija (abliacija), koaguliacija, impulsinė vaporizacija (abliacija), vaporizacija (abliacija) su hemostaze, koaguliacija su temperatūros kontrole</t>
  </si>
  <si>
    <t>Yra platus elektrodų pasirinkimas</t>
  </si>
  <si>
    <t>Elektrodų diametras turi būti: 4 mm (ne mažiau 3 tipų)</t>
  </si>
  <si>
    <t>Elektrodas turi būti diametro 2,7 mm trijų polių</t>
  </si>
  <si>
    <t>Elektrodų diametras turi būti: 2,3  mm (smulkiems sąnariams, ne mažiau 5 tipų)</t>
  </si>
  <si>
    <t>Elektrodų diametras turi būti: 3,5  mm (terminiai, temperatūros matavimas ir kontrolė židinyje ne mažiau 5 tipų 2 iš jų lankstūs)</t>
  </si>
  <si>
    <t>Elektrodų diametras turi būti: 3,5  mm (ne mažiau 9 tipų, ≥ 2 iš jų lankstūs)</t>
  </si>
  <si>
    <t>Išorinis diametras yra– 4 mm</t>
  </si>
  <si>
    <t xml:space="preserve">Darbinis ilgis yra 160mm </t>
  </si>
  <si>
    <t xml:space="preserve">Apžvalgos kryptis turi būti -30° </t>
  </si>
  <si>
    <t>Apžvalgos laukas yra ne mažesnis kaip 115°</t>
  </si>
  <si>
    <t xml:space="preserve">Geriausias fokusavimo atstumas yra– 10-15 mm </t>
  </si>
  <si>
    <t>Yrai trokaras su dviem kraneliais, smeigas bukas</t>
  </si>
  <si>
    <t>Yra autoklavuojama 134°</t>
  </si>
  <si>
    <t>Šviesolaidžio adapteris tinka Aeskulap, Dionics, Olympus firmų šviesolaidžių jungtims</t>
  </si>
  <si>
    <t xml:space="preserve">Darbinis ilgis turi būti 160mm </t>
  </si>
  <si>
    <t>Apžvalgos kryptis turi būti -30°</t>
  </si>
  <si>
    <t xml:space="preserve">Geriausias fokusavimo atstumas yra – 10-15 mm </t>
  </si>
  <si>
    <t>Tinka Olympus ar lygiaverčiui trokarui</t>
  </si>
  <si>
    <t>Yra autoklavuojamas 134°</t>
  </si>
  <si>
    <t>Smith&amp;Nephew (JAV), ref.nr. 72205154</t>
  </si>
  <si>
    <t>Tinka teleskopui , ilgis 3,04 m</t>
  </si>
  <si>
    <t>Žr. į: Katalogas psl. 1-2; https://www.smith-nephew.com/</t>
  </si>
  <si>
    <t>Žr. į: Katalogas psl. 3-5; https://www.smith-nephew.com/</t>
  </si>
  <si>
    <t>Žr. į: Katalogas psl. 6-14; https://www.smith-nephew.com/</t>
  </si>
  <si>
    <t>Žr. į: Katalogas psl.  15-33; https://www.smith-nephew.com/</t>
  </si>
  <si>
    <t>Žr. į: Katalogas psl. 34-39; https://www.smith-nephew.com/</t>
  </si>
  <si>
    <t>Smith&amp;Nephew (JAV) ref. nr. 72204921</t>
  </si>
  <si>
    <t>Žr. į: Katalogas psl.  40; https://www.smith-nephew.com/</t>
  </si>
  <si>
    <t>Ne</t>
  </si>
  <si>
    <t>ne</t>
  </si>
  <si>
    <t>Smith&amp;Nephew (JAV), ref. nr. 7208678;</t>
  </si>
  <si>
    <t>Artroskopinis kabliukas lygiavertis.Specialios formos darbinė dalis mažiau traumuojanti audinius</t>
  </si>
  <si>
    <t>Artroskopinis kabliukas yra lygiavertis.Specialios formos darbinė dalis mažiau traumuojanti audinius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</si>
</sst>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4"/>
      <color theme="1"/>
      <name val="Times New Roman"/>
      <family val="1"/>
    </font>
    <font>
      <sz val="12"/>
      <color theme="1"/>
      <name val="Times New Roman"/>
      <family val="1"/>
    </font>
    <font>
      <sz val="12"/>
      <name val="Times New Roman"/>
      <family val="1"/>
    </font>
    <font>
      <b/>
      <sz val="12"/>
      <color theme="1"/>
      <name val="Times New Roman"/>
      <family val="1"/>
    </font>
    <font>
      <b/>
      <u/>
      <sz val="11"/>
      <color theme="1"/>
      <name val="Calibri"/>
      <family val="2"/>
      <scheme val="minor"/>
    </font>
    <font>
      <u/>
      <sz val="12"/>
      <color theme="10"/>
      <name val="Calibri"/>
      <family val="2"/>
      <scheme val="minor"/>
    </font>
    <font>
      <b/>
      <sz val="11"/>
      <color theme="1"/>
      <name val="Calibri"/>
      <family val="2"/>
      <charset val="186"/>
      <scheme val="minor"/>
    </font>
    <font>
      <b/>
      <sz val="12"/>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03">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1" xfId="0" applyFont="1" applyFill="1" applyBorder="1"/>
    <xf numFmtId="0" fontId="3" fillId="4" borderId="21" xfId="0" applyFont="1" applyFill="1" applyBorder="1"/>
    <xf numFmtId="0" fontId="3" fillId="5" borderId="21"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4" fillId="4" borderId="21" xfId="0" applyFont="1" applyFill="1" applyBorder="1" applyAlignment="1">
      <alignment wrapText="1"/>
    </xf>
    <xf numFmtId="0" fontId="3" fillId="4" borderId="21" xfId="0" applyFont="1" applyFill="1" applyBorder="1" applyAlignment="1">
      <alignment wrapText="1"/>
    </xf>
    <xf numFmtId="0" fontId="4" fillId="4" borderId="2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2" fillId="4" borderId="21" xfId="0" applyFont="1" applyFill="1" applyBorder="1" applyAlignment="1">
      <alignment wrapText="1"/>
    </xf>
    <xf numFmtId="0" fontId="3" fillId="5" borderId="14" xfId="0" applyFont="1" applyFill="1" applyBorder="1" applyAlignment="1" applyProtection="1">
      <alignment horizontal="center" vertical="center" wrapText="1"/>
      <protection locked="0"/>
    </xf>
    <xf numFmtId="0" fontId="3" fillId="7" borderId="7" xfId="0" applyFont="1" applyFill="1" applyBorder="1" applyAlignment="1" applyProtection="1">
      <alignment horizontal="center" vertical="center" wrapText="1"/>
      <protection locked="0"/>
    </xf>
    <xf numFmtId="0" fontId="3" fillId="4" borderId="7" xfId="0" applyFont="1" applyFill="1" applyBorder="1" applyAlignment="1">
      <alignment horizontal="center" vertical="center" wrapText="1"/>
    </xf>
    <xf numFmtId="0" fontId="8" fillId="8" borderId="0" xfId="1" applyFont="1" applyFill="1"/>
    <xf numFmtId="0" fontId="8" fillId="8" borderId="0" xfId="1" applyFont="1" applyFill="1" applyAlignment="1">
      <alignment horizontal="center" vertical="top"/>
    </xf>
    <xf numFmtId="0" fontId="1" fillId="8" borderId="0" xfId="1" applyFill="1"/>
    <xf numFmtId="0" fontId="4" fillId="2" borderId="25" xfId="0" applyFont="1" applyFill="1" applyBorder="1"/>
    <xf numFmtId="0" fontId="4" fillId="2" borderId="27" xfId="0" applyFont="1" applyFill="1" applyBorder="1"/>
    <xf numFmtId="0" fontId="4" fillId="2" borderId="28" xfId="0" applyFont="1" applyFill="1" applyBorder="1"/>
    <xf numFmtId="0" fontId="3" fillId="2" borderId="29" xfId="0" applyFont="1" applyFill="1" applyBorder="1"/>
    <xf numFmtId="0" fontId="3" fillId="2" borderId="24" xfId="0" applyFont="1" applyFill="1" applyBorder="1"/>
    <xf numFmtId="0" fontId="3" fillId="2" borderId="26" xfId="0" applyFont="1" applyFill="1" applyBorder="1"/>
    <xf numFmtId="0" fontId="4" fillId="2" borderId="30" xfId="0" applyFont="1" applyFill="1" applyBorder="1"/>
    <xf numFmtId="14" fontId="3" fillId="5" borderId="1" xfId="0" applyNumberFormat="1" applyFont="1" applyFill="1" applyBorder="1" applyProtection="1">
      <protection locked="0"/>
    </xf>
    <xf numFmtId="0" fontId="1" fillId="5" borderId="1" xfId="0" applyFont="1" applyFill="1" applyBorder="1" applyProtection="1">
      <protection locked="0"/>
    </xf>
    <xf numFmtId="2" fontId="3" fillId="6" borderId="21" xfId="0" applyNumberFormat="1" applyFont="1" applyFill="1" applyBorder="1" applyProtection="1">
      <protection locked="0"/>
    </xf>
    <xf numFmtId="0" fontId="1" fillId="5" borderId="21" xfId="0" applyFont="1" applyFill="1" applyBorder="1" applyAlignment="1" applyProtection="1">
      <alignment horizontal="left" vertical="center" wrapText="1"/>
      <protection locked="0"/>
    </xf>
    <xf numFmtId="0" fontId="1" fillId="4" borderId="21" xfId="0" applyFont="1" applyFill="1" applyBorder="1" applyAlignment="1">
      <alignment wrapText="1"/>
    </xf>
    <xf numFmtId="0" fontId="13" fillId="4" borderId="21" xfId="0" applyFont="1" applyFill="1" applyBorder="1" applyAlignment="1">
      <alignment horizontal="left" vertical="center" wrapText="1"/>
    </xf>
    <xf numFmtId="0" fontId="14" fillId="4" borderId="21" xfId="2" applyFont="1" applyFill="1" applyBorder="1" applyAlignment="1">
      <alignment horizontal="left" vertical="center" wrapText="1"/>
    </xf>
    <xf numFmtId="0" fontId="1" fillId="5" borderId="22"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1" fillId="2" borderId="23" xfId="0" applyFont="1" applyFill="1" applyBorder="1" applyAlignment="1">
      <alignment horizontal="left"/>
    </xf>
    <xf numFmtId="0" fontId="11" fillId="2" borderId="29" xfId="0" applyFont="1" applyFill="1" applyBorder="1" applyAlignment="1">
      <alignment horizontal="left"/>
    </xf>
    <xf numFmtId="0" fontId="4" fillId="2" borderId="25" xfId="0" applyFont="1" applyFill="1" applyBorder="1" applyAlignment="1">
      <alignment horizontal="left"/>
    </xf>
    <xf numFmtId="0" fontId="4" fillId="2" borderId="0" xfId="0" applyFont="1" applyFill="1" applyAlignment="1">
      <alignment horizontal="left"/>
    </xf>
    <xf numFmtId="0" fontId="3" fillId="2" borderId="0" xfId="0" applyFont="1" applyFill="1"/>
    <xf numFmtId="49" fontId="5" fillId="2" borderId="2" xfId="0" applyNumberFormat="1" applyFont="1" applyFill="1" applyBorder="1" applyAlignment="1">
      <alignment horizontal="left" vertical="center" wrapText="1"/>
    </xf>
    <xf numFmtId="0" fontId="0" fillId="0" borderId="20" xfId="0" applyBorder="1"/>
    <xf numFmtId="0" fontId="4" fillId="2" borderId="0" xfId="0" applyFont="1" applyFill="1"/>
    <xf numFmtId="0" fontId="3" fillId="2" borderId="1" xfId="0" applyFont="1" applyFill="1" applyBorder="1" applyAlignment="1">
      <alignment vertical="center" wrapText="1"/>
    </xf>
    <xf numFmtId="0" fontId="0" fillId="0" borderId="13" xfId="0" applyBorder="1"/>
    <xf numFmtId="0" fontId="3" fillId="4" borderId="21" xfId="0" applyFont="1" applyFill="1" applyBorder="1" applyAlignment="1">
      <alignment vertical="center" wrapText="1"/>
    </xf>
    <xf numFmtId="0" fontId="0" fillId="0" borderId="21"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3" fillId="5" borderId="1" xfId="0" applyFont="1" applyFill="1" applyBorder="1" applyAlignment="1" applyProtection="1">
      <alignment horizontal="center" vertical="center" wrapText="1"/>
      <protection locked="0"/>
    </xf>
    <xf numFmtId="0" fontId="7" fillId="8" borderId="0" xfId="1" applyFont="1" applyFill="1" applyAlignment="1">
      <alignment horizontal="center"/>
    </xf>
    <xf numFmtId="0" fontId="8" fillId="8" borderId="0" xfId="1" applyFont="1" applyFill="1" applyAlignment="1">
      <alignment horizontal="justify" vertical="top" wrapText="1"/>
    </xf>
    <xf numFmtId="0" fontId="9" fillId="8" borderId="0" xfId="1" applyFont="1" applyFill="1" applyAlignment="1">
      <alignment horizontal="justify" vertical="top" wrapText="1"/>
    </xf>
    <xf numFmtId="0" fontId="9" fillId="8" borderId="0" xfId="1" applyFont="1" applyFill="1" applyAlignment="1">
      <alignment horizontal="justify" wrapText="1"/>
    </xf>
    <xf numFmtId="0" fontId="3" fillId="2" borderId="4" xfId="0" applyFont="1" applyFill="1" applyBorder="1" applyAlignment="1">
      <alignment horizontal="center" vertical="center" wrapText="1"/>
    </xf>
    <xf numFmtId="0" fontId="0" fillId="0" borderId="10" xfId="0" applyBorder="1"/>
    <xf numFmtId="0" fontId="3" fillId="2" borderId="0" xfId="0" applyFont="1" applyFill="1" applyAlignment="1">
      <alignment horizontal="right"/>
    </xf>
    <xf numFmtId="0" fontId="3" fillId="3" borderId="1" xfId="0" applyFont="1" applyFill="1" applyBorder="1" applyAlignment="1" applyProtection="1">
      <alignment horizontal="center" vertical="center" wrapText="1"/>
      <protection locked="0"/>
    </xf>
    <xf numFmtId="0" fontId="3" fillId="7" borderId="22" xfId="0" applyFont="1" applyFill="1" applyBorder="1" applyAlignment="1" applyProtection="1">
      <alignment horizontal="left" vertical="center" wrapText="1"/>
      <protection locked="0"/>
    </xf>
    <xf numFmtId="0" fontId="3" fillId="7" borderId="14" xfId="0" applyFont="1" applyFill="1" applyBorder="1" applyAlignment="1" applyProtection="1">
      <alignment horizontal="left" vertical="center" wrapText="1"/>
      <protection locked="0"/>
    </xf>
    <xf numFmtId="0" fontId="3" fillId="7" borderId="13" xfId="0" applyFont="1" applyFill="1" applyBorder="1" applyAlignment="1" applyProtection="1">
      <alignment horizontal="left" vertical="center" wrapText="1"/>
      <protection locked="0"/>
    </xf>
    <xf numFmtId="0" fontId="3" fillId="2" borderId="10" xfId="0" applyFont="1" applyFill="1" applyBorder="1" applyAlignment="1">
      <alignment horizontal="center" vertical="center" wrapText="1"/>
    </xf>
    <xf numFmtId="0" fontId="0" fillId="0" borderId="11" xfId="0" applyBorder="1"/>
    <xf numFmtId="0" fontId="3" fillId="2" borderId="12" xfId="0" applyFont="1" applyFill="1" applyBorder="1" applyAlignment="1">
      <alignment horizontal="center" vertical="center" wrapText="1"/>
    </xf>
    <xf numFmtId="0" fontId="0" fillId="0" borderId="12" xfId="0" applyBorder="1"/>
    <xf numFmtId="0" fontId="0" fillId="0" borderId="14" xfId="0" applyBorder="1"/>
    <xf numFmtId="0" fontId="3" fillId="4" borderId="1" xfId="0" applyFont="1" applyFill="1" applyBorder="1" applyAlignment="1">
      <alignment horizontal="left" vertical="center" wrapText="1"/>
    </xf>
    <xf numFmtId="0" fontId="3" fillId="5"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wrapText="1"/>
    </xf>
    <xf numFmtId="0" fontId="3" fillId="5" borderId="15" xfId="0" applyFont="1" applyFill="1" applyBorder="1" applyAlignment="1" applyProtection="1">
      <alignment horizontal="center" vertical="center" wrapText="1"/>
      <protection locked="0"/>
    </xf>
    <xf numFmtId="0" fontId="0" fillId="0" borderId="15" xfId="0" applyBorder="1"/>
    <xf numFmtId="0" fontId="3" fillId="3" borderId="8" xfId="0" applyFont="1" applyFill="1" applyBorder="1" applyAlignment="1" applyProtection="1">
      <alignment horizontal="center" vertical="center" wrapText="1"/>
      <protection locked="0"/>
    </xf>
    <xf numFmtId="0" fontId="1" fillId="3" borderId="0" xfId="0" applyFont="1" applyFill="1" applyProtection="1">
      <protection locked="0"/>
    </xf>
    <xf numFmtId="0" fontId="3" fillId="2" borderId="6" xfId="0" applyFont="1" applyFill="1" applyBorder="1" applyAlignment="1">
      <alignment horizontal="center" vertical="center" wrapText="1"/>
    </xf>
    <xf numFmtId="0" fontId="3" fillId="3" borderId="7" xfId="0" applyFont="1" applyFill="1" applyBorder="1" applyAlignment="1" applyProtection="1">
      <alignment horizontal="center" vertical="center" wrapText="1"/>
      <protection locked="0"/>
    </xf>
    <xf numFmtId="0" fontId="6" fillId="2" borderId="0" xfId="0" applyFont="1" applyFill="1" applyAlignment="1">
      <alignment horizontal="left" vertical="top" wrapText="1"/>
    </xf>
    <xf numFmtId="0" fontId="3"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3"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2" borderId="0" xfId="0" applyFont="1" applyFill="1" applyAlignment="1">
      <alignment horizontal="left" wrapText="1"/>
    </xf>
    <xf numFmtId="0" fontId="1" fillId="5" borderId="15"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cellXfs>
  <cellStyles count="3">
    <cellStyle name="Hyperlink" xfId="2" builtinId="8"/>
    <cellStyle name="Normal" xfId="0" builtinId="0"/>
    <cellStyle name="Normal 2" xfId="1" xr:uid="{211CF228-E18C-4624-9858-475A939AC6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65"/>
  <sheetViews>
    <sheetView tabSelected="1" topLeftCell="C1" zoomScale="85" zoomScaleNormal="85" workbookViewId="0">
      <selection activeCell="C21" sqref="C17:F21"/>
    </sheetView>
  </sheetViews>
  <sheetFormatPr defaultColWidth="10.75" defaultRowHeight="15" x14ac:dyDescent="0.25"/>
  <cols>
    <col min="1" max="1" width="9.25" style="1" customWidth="1"/>
    <col min="2" max="2" width="78" style="1" customWidth="1"/>
    <col min="3" max="3" width="11.875" style="1" customWidth="1"/>
    <col min="4" max="4" width="13.5" style="1" customWidth="1"/>
    <col min="5" max="5" width="16.375" style="1" customWidth="1"/>
    <col min="6" max="6" width="16.875" style="1" customWidth="1"/>
    <col min="7" max="7" width="20.5" style="1" customWidth="1"/>
    <col min="8" max="8" width="65.5" style="1" customWidth="1"/>
    <col min="9" max="15" width="25" style="1" customWidth="1"/>
    <col min="16" max="16" width="10.75" style="1" customWidth="1"/>
    <col min="17" max="16384" width="10.75" style="1"/>
  </cols>
  <sheetData>
    <row r="2" spans="1:6" x14ac:dyDescent="0.25">
      <c r="A2" s="12" t="s">
        <v>188</v>
      </c>
      <c r="B2" s="2"/>
    </row>
    <row r="3" spans="1:6" x14ac:dyDescent="0.25">
      <c r="B3" s="3"/>
    </row>
    <row r="4" spans="1:6" x14ac:dyDescent="0.25">
      <c r="A4" s="12" t="s">
        <v>189</v>
      </c>
      <c r="B4" s="2"/>
    </row>
    <row r="5" spans="1:6" x14ac:dyDescent="0.25">
      <c r="A5" s="2"/>
      <c r="B5" s="2"/>
    </row>
    <row r="6" spans="1:6" x14ac:dyDescent="0.25">
      <c r="A6" s="1" t="s">
        <v>0</v>
      </c>
      <c r="B6" s="12" t="s">
        <v>190</v>
      </c>
    </row>
    <row r="7" spans="1:6" x14ac:dyDescent="0.25">
      <c r="B7" s="2"/>
    </row>
    <row r="8" spans="1:6" x14ac:dyDescent="0.25">
      <c r="A8" s="4" t="s">
        <v>1</v>
      </c>
      <c r="B8" s="40">
        <v>45841</v>
      </c>
    </row>
    <row r="9" spans="1:6" x14ac:dyDescent="0.25">
      <c r="A9" s="4" t="s">
        <v>2</v>
      </c>
      <c r="B9" s="40">
        <v>45841</v>
      </c>
    </row>
    <row r="10" spans="1:6" x14ac:dyDescent="0.25">
      <c r="A10" s="4" t="s">
        <v>3</v>
      </c>
      <c r="B10" s="41" t="s">
        <v>204</v>
      </c>
    </row>
    <row r="12" spans="1:6" ht="15.75" x14ac:dyDescent="0.25">
      <c r="A12" s="59" t="s">
        <v>4</v>
      </c>
      <c r="B12" s="60"/>
      <c r="C12" s="48" t="s">
        <v>205</v>
      </c>
      <c r="D12" s="49"/>
      <c r="E12" s="49"/>
      <c r="F12" s="50"/>
    </row>
    <row r="13" spans="1:6" ht="16.149999999999999" customHeight="1" x14ac:dyDescent="0.25">
      <c r="A13" s="64" t="s">
        <v>5</v>
      </c>
      <c r="B13" s="57"/>
      <c r="C13" s="67">
        <v>300871049</v>
      </c>
      <c r="D13" s="49"/>
      <c r="E13" s="49"/>
      <c r="F13" s="50"/>
    </row>
    <row r="14" spans="1:6" ht="16.149999999999999" customHeight="1" x14ac:dyDescent="0.25">
      <c r="A14" s="64" t="s">
        <v>6</v>
      </c>
      <c r="B14" s="57"/>
      <c r="C14" s="48" t="s">
        <v>206</v>
      </c>
      <c r="D14" s="49"/>
      <c r="E14" s="49"/>
      <c r="F14" s="50"/>
    </row>
    <row r="15" spans="1:6" ht="16.149999999999999" customHeight="1" x14ac:dyDescent="0.25">
      <c r="A15" s="59" t="s">
        <v>7</v>
      </c>
      <c r="B15" s="60"/>
      <c r="C15" s="48" t="s">
        <v>207</v>
      </c>
      <c r="D15" s="49"/>
      <c r="E15" s="49"/>
      <c r="F15" s="50"/>
    </row>
    <row r="16" spans="1:6" ht="63" customHeight="1" x14ac:dyDescent="0.25">
      <c r="A16" s="56" t="s">
        <v>8</v>
      </c>
      <c r="B16" s="57"/>
      <c r="C16" s="48" t="s">
        <v>208</v>
      </c>
      <c r="D16" s="49"/>
      <c r="E16" s="49"/>
      <c r="F16" s="50"/>
    </row>
    <row r="17" spans="1:7" ht="16.149999999999999" customHeight="1" x14ac:dyDescent="0.25">
      <c r="A17" s="59" t="s">
        <v>9</v>
      </c>
      <c r="B17" s="60"/>
      <c r="C17" s="48"/>
      <c r="D17" s="49"/>
      <c r="E17" s="49"/>
      <c r="F17" s="50"/>
    </row>
    <row r="18" spans="1:7" ht="16.149999999999999" customHeight="1" x14ac:dyDescent="0.25">
      <c r="A18" s="59" t="s">
        <v>10</v>
      </c>
      <c r="B18" s="60"/>
      <c r="C18" s="48"/>
      <c r="D18" s="49"/>
      <c r="E18" s="49"/>
      <c r="F18" s="50"/>
    </row>
    <row r="19" spans="1:7" ht="48" customHeight="1" x14ac:dyDescent="0.25">
      <c r="A19" s="59" t="s">
        <v>11</v>
      </c>
      <c r="B19" s="60"/>
      <c r="C19" s="48"/>
      <c r="D19" s="49"/>
      <c r="E19" s="49"/>
      <c r="F19" s="50"/>
    </row>
    <row r="20" spans="1:7" ht="55.15" customHeight="1" x14ac:dyDescent="0.25">
      <c r="A20" s="59" t="s">
        <v>12</v>
      </c>
      <c r="B20" s="60"/>
      <c r="C20" s="48"/>
      <c r="D20" s="49"/>
      <c r="E20" s="49"/>
      <c r="F20" s="50"/>
    </row>
    <row r="21" spans="1:7" ht="70.900000000000006" customHeight="1" x14ac:dyDescent="0.25">
      <c r="A21" s="61" t="s">
        <v>13</v>
      </c>
      <c r="B21" s="62"/>
      <c r="C21" s="65"/>
      <c r="D21" s="66"/>
      <c r="E21" s="66"/>
      <c r="F21" s="66"/>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8" t="s">
        <v>14</v>
      </c>
      <c r="B23" s="55"/>
      <c r="C23" s="55"/>
      <c r="D23" s="55"/>
      <c r="E23" s="55"/>
      <c r="F23" s="55"/>
    </row>
    <row r="24" spans="1:7" x14ac:dyDescent="0.25">
      <c r="A24" s="55" t="s">
        <v>15</v>
      </c>
      <c r="B24" s="55"/>
      <c r="C24" s="55"/>
      <c r="D24" s="55"/>
      <c r="E24" s="55"/>
      <c r="F24" s="55"/>
    </row>
    <row r="25" spans="1:7" x14ac:dyDescent="0.25">
      <c r="A25" s="55" t="s">
        <v>16</v>
      </c>
      <c r="B25" s="55"/>
      <c r="C25" s="55"/>
      <c r="D25" s="55"/>
      <c r="E25" s="55"/>
      <c r="F25" s="55"/>
    </row>
    <row r="26" spans="1:7" x14ac:dyDescent="0.25">
      <c r="A26" s="55" t="s">
        <v>17</v>
      </c>
      <c r="B26" s="55"/>
      <c r="C26" s="55"/>
      <c r="D26" s="55"/>
      <c r="E26" s="55"/>
      <c r="F26" s="55"/>
    </row>
    <row r="27" spans="1:7" x14ac:dyDescent="0.25">
      <c r="A27" s="55" t="s">
        <v>18</v>
      </c>
      <c r="B27" s="55"/>
      <c r="C27" s="55"/>
      <c r="D27" s="55"/>
      <c r="E27" s="55"/>
      <c r="F27" s="55"/>
    </row>
    <row r="28" spans="1:7" ht="31.9" customHeight="1" x14ac:dyDescent="0.25">
      <c r="A28" s="63" t="s">
        <v>19</v>
      </c>
      <c r="B28" s="55"/>
      <c r="C28" s="55"/>
      <c r="D28" s="55"/>
      <c r="E28" s="55"/>
      <c r="F28" s="55"/>
    </row>
    <row r="29" spans="1:7" x14ac:dyDescent="0.25">
      <c r="A29" s="55" t="s">
        <v>20</v>
      </c>
      <c r="B29" s="55"/>
      <c r="C29" s="55"/>
      <c r="D29" s="55"/>
      <c r="E29" s="55"/>
      <c r="F29" s="55"/>
    </row>
    <row r="30" spans="1:7" x14ac:dyDescent="0.25">
      <c r="A30" s="13" t="s">
        <v>21</v>
      </c>
      <c r="D30" s="14"/>
    </row>
    <row r="31" spans="1:7" x14ac:dyDescent="0.25">
      <c r="A31" s="13" t="s">
        <v>22</v>
      </c>
    </row>
    <row r="32" spans="1:7" x14ac:dyDescent="0.25">
      <c r="A32" s="13"/>
    </row>
    <row r="35" spans="1:8" x14ac:dyDescent="0.25">
      <c r="A35" s="12" t="s">
        <v>40</v>
      </c>
      <c r="B35" s="12" t="s">
        <v>41</v>
      </c>
    </row>
    <row r="37" spans="1:8" x14ac:dyDescent="0.25">
      <c r="A37" s="12" t="s">
        <v>23</v>
      </c>
    </row>
    <row r="38" spans="1:8" ht="30" x14ac:dyDescent="0.25">
      <c r="A38" s="15" t="s">
        <v>24</v>
      </c>
      <c r="B38" s="24" t="s">
        <v>25</v>
      </c>
      <c r="C38" s="24" t="s">
        <v>26</v>
      </c>
      <c r="D38" s="24" t="s">
        <v>27</v>
      </c>
      <c r="E38" s="24" t="s">
        <v>28</v>
      </c>
      <c r="F38" s="24" t="s">
        <v>29</v>
      </c>
      <c r="G38" s="24" t="s">
        <v>30</v>
      </c>
      <c r="H38" s="24" t="s">
        <v>31</v>
      </c>
    </row>
    <row r="39" spans="1:8" x14ac:dyDescent="0.25">
      <c r="A39" s="15" t="s">
        <v>42</v>
      </c>
      <c r="B39" s="22" t="s">
        <v>43</v>
      </c>
      <c r="C39" s="16"/>
      <c r="D39" s="16"/>
      <c r="E39" s="16"/>
      <c r="F39" s="16"/>
      <c r="G39" s="25"/>
      <c r="H39" s="25"/>
    </row>
    <row r="40" spans="1:8" ht="30" x14ac:dyDescent="0.25">
      <c r="A40" s="16" t="s">
        <v>44</v>
      </c>
      <c r="B40" s="23" t="s">
        <v>45</v>
      </c>
      <c r="C40" s="16">
        <v>2</v>
      </c>
      <c r="D40" s="16" t="s">
        <v>33</v>
      </c>
      <c r="E40" s="42">
        <v>1158</v>
      </c>
      <c r="F40" s="16">
        <f>IF(ISBLANK(E40),"", PRODUCT(C40,E40))</f>
        <v>2316</v>
      </c>
      <c r="G40" s="43" t="s">
        <v>210</v>
      </c>
      <c r="H40" s="45" t="s">
        <v>258</v>
      </c>
    </row>
    <row r="41" spans="1:8" ht="30" x14ac:dyDescent="0.25">
      <c r="A41" s="16" t="s">
        <v>46</v>
      </c>
      <c r="B41" s="23" t="s">
        <v>47</v>
      </c>
      <c r="C41" s="16"/>
      <c r="D41" s="16"/>
      <c r="E41" s="16"/>
      <c r="F41" s="16"/>
      <c r="G41" s="25"/>
      <c r="H41" s="44" t="s">
        <v>268</v>
      </c>
    </row>
    <row r="42" spans="1:8" ht="120" x14ac:dyDescent="0.25">
      <c r="A42" s="16" t="s">
        <v>48</v>
      </c>
      <c r="B42" s="23" t="s">
        <v>49</v>
      </c>
      <c r="C42" s="16"/>
      <c r="D42" s="16"/>
      <c r="E42" s="16"/>
      <c r="F42" s="16"/>
      <c r="G42" s="25"/>
      <c r="H42" s="44" t="s">
        <v>212</v>
      </c>
    </row>
    <row r="43" spans="1:8" ht="30" x14ac:dyDescent="0.25">
      <c r="A43" s="16" t="s">
        <v>50</v>
      </c>
      <c r="B43" s="23" t="s">
        <v>45</v>
      </c>
      <c r="C43" s="16">
        <v>2</v>
      </c>
      <c r="D43" s="16" t="s">
        <v>33</v>
      </c>
      <c r="E43" s="42">
        <v>1158</v>
      </c>
      <c r="F43" s="16">
        <f>IF(ISBLANK(E43),"", PRODUCT(C43,E43))</f>
        <v>2316</v>
      </c>
      <c r="G43" s="43" t="s">
        <v>211</v>
      </c>
      <c r="H43" s="45" t="s">
        <v>258</v>
      </c>
    </row>
    <row r="44" spans="1:8" ht="30" x14ac:dyDescent="0.25">
      <c r="A44" s="16" t="s">
        <v>51</v>
      </c>
      <c r="B44" s="23" t="s">
        <v>47</v>
      </c>
      <c r="C44" s="16"/>
      <c r="D44" s="16"/>
      <c r="E44" s="16"/>
      <c r="F44" s="16"/>
      <c r="G44" s="25"/>
      <c r="H44" s="44" t="s">
        <v>269</v>
      </c>
    </row>
    <row r="45" spans="1:8" ht="105" x14ac:dyDescent="0.25">
      <c r="A45" s="16" t="s">
        <v>52</v>
      </c>
      <c r="B45" s="23" t="s">
        <v>53</v>
      </c>
      <c r="C45" s="16"/>
      <c r="D45" s="16"/>
      <c r="E45" s="16"/>
      <c r="F45" s="16"/>
      <c r="G45" s="25"/>
      <c r="H45" s="44" t="s">
        <v>213</v>
      </c>
    </row>
    <row r="46" spans="1:8" x14ac:dyDescent="0.25">
      <c r="E46" s="15" t="s">
        <v>34</v>
      </c>
      <c r="F46" s="15">
        <f>IF((COUNT(C40:C45)&lt;&gt;COUNT(F40:F45)),"", ROUND(SUM(F40:F45),2))</f>
        <v>4632</v>
      </c>
      <c r="G46" s="13" t="str">
        <f>IF((COUNT(C40:C45)&lt;&gt;COUNT(F40:F45)),"Neužpildytos visų objektų kainos", "")</f>
        <v/>
      </c>
    </row>
    <row r="47" spans="1:8" ht="45" x14ac:dyDescent="0.25">
      <c r="C47" s="22" t="s">
        <v>35</v>
      </c>
      <c r="D47" s="17">
        <v>21</v>
      </c>
      <c r="E47" s="15" t="s">
        <v>36</v>
      </c>
      <c r="F47" s="15">
        <f>IF(OR(F46="",D47=""),"", ROUND(PRODUCT(D47,F46)/100,2))</f>
        <v>972.72</v>
      </c>
      <c r="G47" s="13" t="str">
        <f>IF(D47="", "Nurodykite taikomą PVM dydį", "")</f>
        <v/>
      </c>
    </row>
    <row r="48" spans="1:8" x14ac:dyDescent="0.25">
      <c r="E48" s="15" t="s">
        <v>37</v>
      </c>
      <c r="F48" s="15">
        <f>IF(ISBLANK(F47), "", ROUND(SUM(F46:F47),2))</f>
        <v>5604.72</v>
      </c>
      <c r="G48" s="13"/>
    </row>
    <row r="54" spans="1:8" x14ac:dyDescent="0.25">
      <c r="A54" s="12" t="s">
        <v>54</v>
      </c>
      <c r="B54" s="12" t="s">
        <v>55</v>
      </c>
    </row>
    <row r="56" spans="1:8" x14ac:dyDescent="0.25">
      <c r="A56" s="12" t="s">
        <v>23</v>
      </c>
    </row>
    <row r="57" spans="1:8" ht="30" x14ac:dyDescent="0.25">
      <c r="A57" s="15" t="s">
        <v>24</v>
      </c>
      <c r="B57" s="24" t="s">
        <v>25</v>
      </c>
      <c r="C57" s="24" t="s">
        <v>26</v>
      </c>
      <c r="D57" s="24" t="s">
        <v>27</v>
      </c>
      <c r="E57" s="24" t="s">
        <v>28</v>
      </c>
      <c r="F57" s="24" t="s">
        <v>29</v>
      </c>
      <c r="G57" s="24" t="s">
        <v>30</v>
      </c>
      <c r="H57" s="24" t="s">
        <v>31</v>
      </c>
    </row>
    <row r="58" spans="1:8" x14ac:dyDescent="0.25">
      <c r="A58" s="15" t="s">
        <v>56</v>
      </c>
      <c r="B58" s="22" t="s">
        <v>57</v>
      </c>
      <c r="C58" s="16"/>
      <c r="D58" s="16"/>
      <c r="E58" s="16"/>
      <c r="F58" s="16"/>
      <c r="G58" s="25"/>
      <c r="H58" s="25"/>
    </row>
    <row r="59" spans="1:8" ht="30" x14ac:dyDescent="0.25">
      <c r="A59" s="16" t="s">
        <v>58</v>
      </c>
      <c r="B59" s="23" t="s">
        <v>57</v>
      </c>
      <c r="C59" s="16">
        <v>6</v>
      </c>
      <c r="D59" s="16" t="s">
        <v>33</v>
      </c>
      <c r="E59" s="42">
        <v>112</v>
      </c>
      <c r="F59" s="16">
        <f>IF(ISBLANK(E59),"", PRODUCT(C59,E59))</f>
        <v>672</v>
      </c>
      <c r="G59" s="43" t="s">
        <v>267</v>
      </c>
      <c r="H59" s="45" t="s">
        <v>259</v>
      </c>
    </row>
    <row r="60" spans="1:8" ht="30" x14ac:dyDescent="0.25">
      <c r="A60" s="16" t="s">
        <v>59</v>
      </c>
      <c r="B60" s="23" t="s">
        <v>60</v>
      </c>
      <c r="C60" s="16"/>
      <c r="D60" s="16"/>
      <c r="E60" s="16"/>
      <c r="F60" s="16"/>
      <c r="G60" s="25"/>
      <c r="H60" s="44" t="s">
        <v>216</v>
      </c>
    </row>
    <row r="61" spans="1:8" x14ac:dyDescent="0.25">
      <c r="A61" s="16" t="s">
        <v>61</v>
      </c>
      <c r="B61" s="23" t="s">
        <v>62</v>
      </c>
      <c r="C61" s="16"/>
      <c r="D61" s="16"/>
      <c r="E61" s="16"/>
      <c r="F61" s="16"/>
      <c r="G61" s="25"/>
      <c r="H61" s="44" t="s">
        <v>215</v>
      </c>
    </row>
    <row r="62" spans="1:8" x14ac:dyDescent="0.25">
      <c r="E62" s="15" t="s">
        <v>34</v>
      </c>
      <c r="F62" s="15">
        <f>IF((COUNT(C59:C61)&lt;&gt;COUNT(F59:F61)),"", ROUND(SUM(F59:F61),2))</f>
        <v>672</v>
      </c>
      <c r="G62" s="13" t="str">
        <f>IF((COUNT(C59:C61)&lt;&gt;COUNT(F59:F61)),"Neužpildytos visų objektų kainos", "")</f>
        <v/>
      </c>
    </row>
    <row r="63" spans="1:8" ht="45" x14ac:dyDescent="0.25">
      <c r="C63" s="22" t="s">
        <v>35</v>
      </c>
      <c r="D63" s="17">
        <v>21</v>
      </c>
      <c r="E63" s="15" t="s">
        <v>36</v>
      </c>
      <c r="F63" s="15">
        <f>IF(OR(F62="",D63=""),"", ROUND(PRODUCT(D63,F62)/100,2))</f>
        <v>141.12</v>
      </c>
      <c r="G63" s="13" t="str">
        <f>IF(D63="", "Nurodykite taikomą PVM dydį", "")</f>
        <v/>
      </c>
    </row>
    <row r="64" spans="1:8" x14ac:dyDescent="0.25">
      <c r="E64" s="15" t="s">
        <v>37</v>
      </c>
      <c r="F64" s="15">
        <f>IF(ISBLANK(F63), "", ROUND(SUM(F62:F63),2))</f>
        <v>813.12</v>
      </c>
      <c r="G64" s="13" t="s">
        <v>63</v>
      </c>
    </row>
    <row r="68" spans="1:8" x14ac:dyDescent="0.25">
      <c r="A68" s="12" t="s">
        <v>64</v>
      </c>
      <c r="B68" s="12" t="s">
        <v>65</v>
      </c>
    </row>
    <row r="70" spans="1:8" x14ac:dyDescent="0.25">
      <c r="A70" s="12" t="s">
        <v>23</v>
      </c>
    </row>
    <row r="71" spans="1:8" ht="30" x14ac:dyDescent="0.25">
      <c r="A71" s="15" t="s">
        <v>24</v>
      </c>
      <c r="B71" s="24" t="s">
        <v>25</v>
      </c>
      <c r="C71" s="24" t="s">
        <v>26</v>
      </c>
      <c r="D71" s="24" t="s">
        <v>27</v>
      </c>
      <c r="E71" s="24" t="s">
        <v>28</v>
      </c>
      <c r="F71" s="24" t="s">
        <v>29</v>
      </c>
      <c r="G71" s="24" t="s">
        <v>30</v>
      </c>
      <c r="H71" s="24" t="s">
        <v>31</v>
      </c>
    </row>
    <row r="72" spans="1:8" x14ac:dyDescent="0.25">
      <c r="A72" s="15" t="s">
        <v>66</v>
      </c>
      <c r="B72" s="22" t="s">
        <v>67</v>
      </c>
      <c r="C72" s="16"/>
      <c r="D72" s="16"/>
      <c r="E72" s="16"/>
      <c r="F72" s="16"/>
      <c r="G72" s="25"/>
      <c r="H72" s="25"/>
    </row>
    <row r="73" spans="1:8" ht="120" x14ac:dyDescent="0.25">
      <c r="A73" s="16" t="s">
        <v>68</v>
      </c>
      <c r="B73" s="23" t="s">
        <v>67</v>
      </c>
      <c r="C73" s="16">
        <v>10</v>
      </c>
      <c r="D73" s="16" t="s">
        <v>33</v>
      </c>
      <c r="E73" s="42">
        <v>140</v>
      </c>
      <c r="F73" s="16">
        <f>IF(ISBLANK(E73),"", PRODUCT(C73,E73))</f>
        <v>1400</v>
      </c>
      <c r="G73" s="43" t="s">
        <v>217</v>
      </c>
      <c r="H73" s="45" t="s">
        <v>260</v>
      </c>
    </row>
    <row r="74" spans="1:8" x14ac:dyDescent="0.25">
      <c r="A74" s="16" t="s">
        <v>69</v>
      </c>
      <c r="B74" s="23" t="s">
        <v>70</v>
      </c>
      <c r="C74" s="16"/>
      <c r="D74" s="16"/>
      <c r="E74" s="16"/>
      <c r="F74" s="16"/>
      <c r="G74" s="25"/>
      <c r="H74" s="44" t="s">
        <v>218</v>
      </c>
    </row>
    <row r="75" spans="1:8" x14ac:dyDescent="0.25">
      <c r="A75" s="16" t="s">
        <v>71</v>
      </c>
      <c r="B75" s="23" t="s">
        <v>72</v>
      </c>
      <c r="C75" s="16"/>
      <c r="D75" s="16"/>
      <c r="E75" s="16"/>
      <c r="F75" s="16"/>
      <c r="G75" s="25"/>
      <c r="H75" s="44" t="s">
        <v>219</v>
      </c>
    </row>
    <row r="76" spans="1:8" ht="30" x14ac:dyDescent="0.25">
      <c r="A76" s="16" t="s">
        <v>73</v>
      </c>
      <c r="B76" s="23" t="s">
        <v>74</v>
      </c>
      <c r="C76" s="16"/>
      <c r="D76" s="16"/>
      <c r="E76" s="16"/>
      <c r="F76" s="16"/>
      <c r="G76" s="25"/>
      <c r="H76" s="44" t="s">
        <v>220</v>
      </c>
    </row>
    <row r="77" spans="1:8" x14ac:dyDescent="0.25">
      <c r="A77" s="16" t="s">
        <v>75</v>
      </c>
      <c r="B77" s="23" t="s">
        <v>76</v>
      </c>
      <c r="C77" s="16"/>
      <c r="D77" s="16"/>
      <c r="E77" s="16"/>
      <c r="F77" s="16"/>
      <c r="G77" s="25"/>
      <c r="H77" s="44" t="s">
        <v>221</v>
      </c>
    </row>
    <row r="78" spans="1:8" x14ac:dyDescent="0.25">
      <c r="A78" s="16" t="s">
        <v>77</v>
      </c>
      <c r="B78" s="23" t="s">
        <v>78</v>
      </c>
      <c r="C78" s="16"/>
      <c r="D78" s="16"/>
      <c r="E78" s="16"/>
      <c r="F78" s="16"/>
      <c r="G78" s="25"/>
      <c r="H78" s="44" t="s">
        <v>222</v>
      </c>
    </row>
    <row r="79" spans="1:8" ht="30" x14ac:dyDescent="0.25">
      <c r="A79" s="16" t="s">
        <v>79</v>
      </c>
      <c r="B79" s="23" t="s">
        <v>80</v>
      </c>
      <c r="C79" s="16"/>
      <c r="D79" s="16"/>
      <c r="E79" s="16"/>
      <c r="F79" s="16"/>
      <c r="G79" s="25"/>
      <c r="H79" s="44" t="s">
        <v>223</v>
      </c>
    </row>
    <row r="80" spans="1:8" x14ac:dyDescent="0.25">
      <c r="A80" s="16" t="s">
        <v>81</v>
      </c>
      <c r="B80" s="23" t="s">
        <v>82</v>
      </c>
      <c r="C80" s="16"/>
      <c r="D80" s="16"/>
      <c r="E80" s="16"/>
      <c r="F80" s="16"/>
      <c r="G80" s="25"/>
      <c r="H80" s="44" t="s">
        <v>224</v>
      </c>
    </row>
    <row r="81" spans="1:8" x14ac:dyDescent="0.25">
      <c r="E81" s="15" t="s">
        <v>34</v>
      </c>
      <c r="F81" s="15">
        <f>IF((COUNT(C73:C80)&lt;&gt;COUNT(F73:F80)),"", ROUND(SUM(F73:F80),2))</f>
        <v>1400</v>
      </c>
      <c r="G81" s="13" t="str">
        <f>IF((COUNT(C73:C80)&lt;&gt;COUNT(F73:F80)),"Neužpildytos visų objektų kainos", "")</f>
        <v/>
      </c>
    </row>
    <row r="82" spans="1:8" ht="45" x14ac:dyDescent="0.25">
      <c r="C82" s="22" t="s">
        <v>35</v>
      </c>
      <c r="D82" s="17">
        <v>5</v>
      </c>
      <c r="E82" s="15" t="s">
        <v>36</v>
      </c>
      <c r="F82" s="15">
        <f>IF(OR(F81="",D82=""),"", ROUND(PRODUCT(D82,F81)/100,2))</f>
        <v>70</v>
      </c>
      <c r="G82" s="13" t="str">
        <f>IF(D82="", "Nurodykite taikomą PVM dydį", "")</f>
        <v/>
      </c>
    </row>
    <row r="83" spans="1:8" x14ac:dyDescent="0.25">
      <c r="E83" s="15" t="s">
        <v>37</v>
      </c>
      <c r="F83" s="15">
        <f>IF(ISBLANK(F82), "", ROUND(SUM(F81:F82),2))</f>
        <v>1470</v>
      </c>
      <c r="G83" s="13" t="s">
        <v>83</v>
      </c>
    </row>
    <row r="87" spans="1:8" x14ac:dyDescent="0.25">
      <c r="A87" s="12" t="s">
        <v>84</v>
      </c>
      <c r="B87" s="12" t="s">
        <v>191</v>
      </c>
    </row>
    <row r="89" spans="1:8" x14ac:dyDescent="0.25">
      <c r="A89" s="12" t="s">
        <v>23</v>
      </c>
    </row>
    <row r="90" spans="1:8" ht="30" x14ac:dyDescent="0.25">
      <c r="A90" s="15" t="s">
        <v>24</v>
      </c>
      <c r="B90" s="24" t="s">
        <v>25</v>
      </c>
      <c r="C90" s="24" t="s">
        <v>26</v>
      </c>
      <c r="D90" s="24" t="s">
        <v>27</v>
      </c>
      <c r="E90" s="24" t="s">
        <v>28</v>
      </c>
      <c r="F90" s="24" t="s">
        <v>29</v>
      </c>
      <c r="G90" s="24" t="s">
        <v>30</v>
      </c>
      <c r="H90" s="24" t="s">
        <v>31</v>
      </c>
    </row>
    <row r="91" spans="1:8" ht="30" x14ac:dyDescent="0.25">
      <c r="A91" s="15" t="s">
        <v>85</v>
      </c>
      <c r="B91" s="22" t="s">
        <v>87</v>
      </c>
      <c r="C91" s="16"/>
      <c r="D91" s="16"/>
      <c r="E91" s="16"/>
      <c r="F91" s="16"/>
      <c r="G91" s="25"/>
      <c r="H91" s="25"/>
    </row>
    <row r="92" spans="1:8" ht="30" x14ac:dyDescent="0.25">
      <c r="A92" s="16" t="s">
        <v>86</v>
      </c>
      <c r="B92" s="26" t="s">
        <v>87</v>
      </c>
      <c r="C92" s="16">
        <v>15</v>
      </c>
      <c r="D92" s="16" t="s">
        <v>33</v>
      </c>
      <c r="E92" s="42">
        <v>200</v>
      </c>
      <c r="F92" s="16">
        <f>IF(ISBLANK(E92),"", PRODUCT(C92,E92))</f>
        <v>3000</v>
      </c>
      <c r="G92" s="43" t="s">
        <v>225</v>
      </c>
      <c r="H92" s="46" t="s">
        <v>261</v>
      </c>
    </row>
    <row r="93" spans="1:8" ht="30" x14ac:dyDescent="0.25">
      <c r="A93" s="16" t="s">
        <v>88</v>
      </c>
      <c r="B93" s="23" t="s">
        <v>89</v>
      </c>
      <c r="C93" s="16"/>
      <c r="D93" s="16"/>
      <c r="E93" s="16"/>
      <c r="F93" s="16"/>
      <c r="G93" s="25"/>
      <c r="H93" s="44" t="s">
        <v>226</v>
      </c>
    </row>
    <row r="94" spans="1:8" ht="30" x14ac:dyDescent="0.25">
      <c r="A94" s="16" t="s">
        <v>90</v>
      </c>
      <c r="B94" s="23" t="s">
        <v>91</v>
      </c>
      <c r="C94" s="16"/>
      <c r="D94" s="16"/>
      <c r="E94" s="16"/>
      <c r="F94" s="16"/>
      <c r="G94" s="25"/>
      <c r="H94" s="44" t="s">
        <v>227</v>
      </c>
    </row>
    <row r="95" spans="1:8" ht="30" x14ac:dyDescent="0.25">
      <c r="A95" s="16" t="s">
        <v>92</v>
      </c>
      <c r="B95" s="23" t="s">
        <v>93</v>
      </c>
      <c r="C95" s="16"/>
      <c r="D95" s="16"/>
      <c r="E95" s="16"/>
      <c r="F95" s="16"/>
      <c r="G95" s="25"/>
      <c r="H95" s="44" t="s">
        <v>228</v>
      </c>
    </row>
    <row r="96" spans="1:8" ht="30" x14ac:dyDescent="0.25">
      <c r="A96" s="16" t="s">
        <v>94</v>
      </c>
      <c r="B96" s="23" t="s">
        <v>95</v>
      </c>
      <c r="C96" s="16"/>
      <c r="D96" s="16"/>
      <c r="E96" s="16"/>
      <c r="F96" s="16"/>
      <c r="G96" s="25"/>
      <c r="H96" s="44" t="s">
        <v>229</v>
      </c>
    </row>
    <row r="97" spans="1:8" ht="30" x14ac:dyDescent="0.25">
      <c r="A97" s="16" t="s">
        <v>96</v>
      </c>
      <c r="B97" s="23" t="s">
        <v>97</v>
      </c>
      <c r="C97" s="16"/>
      <c r="D97" s="16"/>
      <c r="E97" s="16"/>
      <c r="F97" s="16"/>
      <c r="G97" s="25"/>
      <c r="H97" s="44" t="s">
        <v>230</v>
      </c>
    </row>
    <row r="98" spans="1:8" ht="45" x14ac:dyDescent="0.25">
      <c r="A98" s="16" t="s">
        <v>98</v>
      </c>
      <c r="B98" s="23" t="s">
        <v>99</v>
      </c>
      <c r="C98" s="16"/>
      <c r="D98" s="16"/>
      <c r="E98" s="16"/>
      <c r="F98" s="16"/>
      <c r="G98" s="25"/>
      <c r="H98" s="44" t="s">
        <v>231</v>
      </c>
    </row>
    <row r="99" spans="1:8" x14ac:dyDescent="0.25">
      <c r="A99" s="16" t="s">
        <v>100</v>
      </c>
      <c r="B99" s="23" t="s">
        <v>101</v>
      </c>
      <c r="C99" s="16"/>
      <c r="D99" s="16"/>
      <c r="E99" s="16"/>
      <c r="F99" s="16"/>
      <c r="G99" s="25"/>
      <c r="H99" s="44" t="s">
        <v>232</v>
      </c>
    </row>
    <row r="100" spans="1:8" x14ac:dyDescent="0.25">
      <c r="A100" s="16" t="s">
        <v>102</v>
      </c>
      <c r="B100" s="23" t="s">
        <v>103</v>
      </c>
      <c r="C100" s="16"/>
      <c r="D100" s="16"/>
      <c r="E100" s="16"/>
      <c r="F100" s="16"/>
      <c r="G100" s="25"/>
      <c r="H100" s="44" t="s">
        <v>233</v>
      </c>
    </row>
    <row r="101" spans="1:8" x14ac:dyDescent="0.25">
      <c r="E101" s="15" t="s">
        <v>34</v>
      </c>
      <c r="F101" s="15">
        <f>IF((COUNT(C92:C100)&lt;&gt;COUNT(F92:F100)),"", ROUND(SUM(F92:F100),2))</f>
        <v>3000</v>
      </c>
      <c r="G101" s="13" t="str">
        <f>IF((COUNT(C92:C100)&lt;&gt;COUNT(F92:F100)),"Neužpildytos visų objektų kainos", "")</f>
        <v/>
      </c>
    </row>
    <row r="102" spans="1:8" ht="45" x14ac:dyDescent="0.25">
      <c r="C102" s="22" t="s">
        <v>35</v>
      </c>
      <c r="D102" s="17">
        <v>5</v>
      </c>
      <c r="E102" s="15" t="s">
        <v>36</v>
      </c>
      <c r="F102" s="15">
        <f>IF(OR(F101="",D102=""),"", ROUND(PRODUCT(D102,F101)/100,2))</f>
        <v>150</v>
      </c>
      <c r="G102" s="13" t="str">
        <f>IF(D102="", "Nurodykite taikomą PVM dydį", "")</f>
        <v/>
      </c>
    </row>
    <row r="103" spans="1:8" x14ac:dyDescent="0.25">
      <c r="E103" s="15" t="s">
        <v>37</v>
      </c>
      <c r="F103" s="15">
        <f>IF(ISBLANK(F102), "", ROUND(SUM(F101:F102),2))</f>
        <v>3150</v>
      </c>
      <c r="G103" s="13" t="s">
        <v>104</v>
      </c>
    </row>
    <row r="107" spans="1:8" x14ac:dyDescent="0.25">
      <c r="A107" s="12" t="s">
        <v>105</v>
      </c>
      <c r="B107" s="12" t="s">
        <v>192</v>
      </c>
    </row>
    <row r="109" spans="1:8" x14ac:dyDescent="0.25">
      <c r="A109" s="12" t="s">
        <v>23</v>
      </c>
    </row>
    <row r="110" spans="1:8" ht="30" x14ac:dyDescent="0.25">
      <c r="A110" s="15" t="s">
        <v>24</v>
      </c>
      <c r="B110" s="24" t="s">
        <v>25</v>
      </c>
      <c r="C110" s="24" t="s">
        <v>26</v>
      </c>
      <c r="D110" s="24" t="s">
        <v>27</v>
      </c>
      <c r="E110" s="24" t="s">
        <v>28</v>
      </c>
      <c r="F110" s="24" t="s">
        <v>29</v>
      </c>
      <c r="G110" s="24" t="s">
        <v>30</v>
      </c>
      <c r="H110" s="24" t="s">
        <v>31</v>
      </c>
    </row>
    <row r="111" spans="1:8" ht="30" x14ac:dyDescent="0.25">
      <c r="A111" s="15" t="s">
        <v>106</v>
      </c>
      <c r="B111" s="22" t="s">
        <v>87</v>
      </c>
      <c r="C111" s="16"/>
      <c r="D111" s="16"/>
      <c r="E111" s="16"/>
      <c r="F111" s="16"/>
      <c r="G111" s="25"/>
      <c r="H111" s="25"/>
    </row>
    <row r="112" spans="1:8" ht="30" x14ac:dyDescent="0.25">
      <c r="A112" s="16" t="s">
        <v>107</v>
      </c>
      <c r="B112" s="23" t="s">
        <v>87</v>
      </c>
      <c r="C112" s="16">
        <v>50</v>
      </c>
      <c r="D112" s="16" t="s">
        <v>33</v>
      </c>
      <c r="E112" s="42">
        <v>200</v>
      </c>
      <c r="F112" s="16">
        <f>IF(ISBLANK(E112),"", PRODUCT(C112,E112))</f>
        <v>10000</v>
      </c>
      <c r="G112" s="43" t="s">
        <v>225</v>
      </c>
      <c r="H112" s="46" t="s">
        <v>261</v>
      </c>
    </row>
    <row r="113" spans="1:8" ht="30" x14ac:dyDescent="0.25">
      <c r="A113" s="16" t="s">
        <v>108</v>
      </c>
      <c r="B113" s="23" t="s">
        <v>89</v>
      </c>
      <c r="C113" s="16"/>
      <c r="D113" s="16"/>
      <c r="E113" s="16"/>
      <c r="F113" s="16"/>
      <c r="G113" s="25"/>
      <c r="H113" s="44" t="s">
        <v>226</v>
      </c>
    </row>
    <row r="114" spans="1:8" ht="30" x14ac:dyDescent="0.25">
      <c r="A114" s="16" t="s">
        <v>109</v>
      </c>
      <c r="B114" s="23" t="s">
        <v>110</v>
      </c>
      <c r="C114" s="16"/>
      <c r="D114" s="16"/>
      <c r="E114" s="16"/>
      <c r="F114" s="16"/>
      <c r="G114" s="25"/>
      <c r="H114" s="44" t="s">
        <v>234</v>
      </c>
    </row>
    <row r="115" spans="1:8" ht="30" x14ac:dyDescent="0.25">
      <c r="A115" s="16" t="s">
        <v>111</v>
      </c>
      <c r="B115" s="23" t="s">
        <v>112</v>
      </c>
      <c r="C115" s="16"/>
      <c r="D115" s="16"/>
      <c r="E115" s="16"/>
      <c r="F115" s="16"/>
      <c r="G115" s="25"/>
      <c r="H115" s="44" t="s">
        <v>235</v>
      </c>
    </row>
    <row r="116" spans="1:8" ht="45" x14ac:dyDescent="0.25">
      <c r="A116" s="16" t="s">
        <v>113</v>
      </c>
      <c r="B116" s="23" t="s">
        <v>114</v>
      </c>
      <c r="C116" s="16"/>
      <c r="D116" s="16"/>
      <c r="E116" s="16"/>
      <c r="F116" s="16"/>
      <c r="G116" s="25"/>
      <c r="H116" s="44" t="s">
        <v>236</v>
      </c>
    </row>
    <row r="117" spans="1:8" x14ac:dyDescent="0.25">
      <c r="A117" s="16" t="s">
        <v>115</v>
      </c>
      <c r="B117" s="23" t="s">
        <v>116</v>
      </c>
      <c r="C117" s="16"/>
      <c r="D117" s="16"/>
      <c r="E117" s="16"/>
      <c r="F117" s="16"/>
      <c r="G117" s="25"/>
      <c r="H117" s="44" t="s">
        <v>237</v>
      </c>
    </row>
    <row r="118" spans="1:8" x14ac:dyDescent="0.25">
      <c r="A118" s="16" t="s">
        <v>117</v>
      </c>
      <c r="B118" s="23" t="s">
        <v>118</v>
      </c>
      <c r="C118" s="16"/>
      <c r="D118" s="16"/>
      <c r="E118" s="16"/>
      <c r="F118" s="16"/>
      <c r="G118" s="25"/>
      <c r="H118" s="44" t="s">
        <v>238</v>
      </c>
    </row>
    <row r="119" spans="1:8" x14ac:dyDescent="0.25">
      <c r="A119" s="16" t="s">
        <v>119</v>
      </c>
      <c r="B119" s="23" t="s">
        <v>120</v>
      </c>
      <c r="C119" s="16"/>
      <c r="D119" s="16"/>
      <c r="E119" s="16"/>
      <c r="F119" s="16"/>
      <c r="G119" s="25"/>
      <c r="H119" s="44" t="s">
        <v>242</v>
      </c>
    </row>
    <row r="120" spans="1:8" ht="30" x14ac:dyDescent="0.25">
      <c r="A120" s="16" t="s">
        <v>121</v>
      </c>
      <c r="B120" s="23" t="s">
        <v>122</v>
      </c>
      <c r="C120" s="16"/>
      <c r="D120" s="16"/>
      <c r="E120" s="16"/>
      <c r="F120" s="16"/>
      <c r="G120" s="25"/>
      <c r="H120" s="44" t="s">
        <v>241</v>
      </c>
    </row>
    <row r="121" spans="1:8" x14ac:dyDescent="0.25">
      <c r="A121" s="16" t="s">
        <v>123</v>
      </c>
      <c r="B121" s="23" t="s">
        <v>124</v>
      </c>
      <c r="C121" s="16"/>
      <c r="D121" s="16"/>
      <c r="E121" s="16"/>
      <c r="F121" s="16"/>
      <c r="G121" s="25"/>
      <c r="H121" s="44" t="s">
        <v>240</v>
      </c>
    </row>
    <row r="122" spans="1:8" x14ac:dyDescent="0.25">
      <c r="A122" s="16" t="s">
        <v>125</v>
      </c>
      <c r="B122" s="23" t="s">
        <v>126</v>
      </c>
      <c r="C122" s="16"/>
      <c r="D122" s="16"/>
      <c r="E122" s="16"/>
      <c r="F122" s="16"/>
      <c r="G122" s="25"/>
      <c r="H122" s="44" t="s">
        <v>239</v>
      </c>
    </row>
    <row r="123" spans="1:8" x14ac:dyDescent="0.25">
      <c r="E123" s="15" t="s">
        <v>34</v>
      </c>
      <c r="F123" s="15">
        <f>IF((COUNT(C112:C122)&lt;&gt;COUNT(F112:F122)),"", ROUND(SUM(F112:F122),2))</f>
        <v>10000</v>
      </c>
      <c r="G123" s="13" t="str">
        <f>IF((COUNT(C112:C122)&lt;&gt;COUNT(F112:F122)),"Neužpildytos visų objektų kainos", "")</f>
        <v/>
      </c>
    </row>
    <row r="124" spans="1:8" ht="45" x14ac:dyDescent="0.25">
      <c r="C124" s="22" t="s">
        <v>35</v>
      </c>
      <c r="D124" s="17">
        <v>5</v>
      </c>
      <c r="E124" s="15" t="s">
        <v>36</v>
      </c>
      <c r="F124" s="15">
        <f>IF(OR(F123="",D124=""),"", ROUND(PRODUCT(D124,F123)/100,2))</f>
        <v>500</v>
      </c>
      <c r="G124" s="13" t="str">
        <f>IF(D124="", "Nurodykite taikomą PVM dydį", "")</f>
        <v/>
      </c>
    </row>
    <row r="125" spans="1:8" x14ac:dyDescent="0.25">
      <c r="E125" s="15" t="s">
        <v>37</v>
      </c>
      <c r="F125" s="15">
        <f>IF(ISBLANK(F124), "", ROUND(SUM(F123:F124),2))</f>
        <v>10500</v>
      </c>
      <c r="G125" s="13" t="s">
        <v>127</v>
      </c>
    </row>
    <row r="129" spans="1:8" x14ac:dyDescent="0.25">
      <c r="A129" s="12" t="s">
        <v>128</v>
      </c>
      <c r="B129" s="12" t="s">
        <v>129</v>
      </c>
    </row>
    <row r="131" spans="1:8" x14ac:dyDescent="0.25">
      <c r="A131" s="12" t="s">
        <v>23</v>
      </c>
    </row>
    <row r="132" spans="1:8" ht="30" x14ac:dyDescent="0.25">
      <c r="A132" s="15" t="s">
        <v>24</v>
      </c>
      <c r="B132" s="24" t="s">
        <v>25</v>
      </c>
      <c r="C132" s="24" t="s">
        <v>26</v>
      </c>
      <c r="D132" s="24" t="s">
        <v>27</v>
      </c>
      <c r="E132" s="24" t="s">
        <v>28</v>
      </c>
      <c r="F132" s="24" t="s">
        <v>29</v>
      </c>
      <c r="G132" s="24" t="s">
        <v>30</v>
      </c>
      <c r="H132" s="24" t="s">
        <v>31</v>
      </c>
    </row>
    <row r="133" spans="1:8" x14ac:dyDescent="0.25">
      <c r="A133" s="15" t="s">
        <v>130</v>
      </c>
      <c r="B133" s="22" t="s">
        <v>131</v>
      </c>
      <c r="C133" s="16"/>
      <c r="D133" s="16"/>
      <c r="E133" s="16"/>
      <c r="F133" s="16"/>
      <c r="G133" s="25"/>
      <c r="H133" s="25"/>
    </row>
    <row r="134" spans="1:8" ht="30" x14ac:dyDescent="0.25">
      <c r="A134" s="16" t="s">
        <v>132</v>
      </c>
      <c r="B134" s="23" t="s">
        <v>133</v>
      </c>
      <c r="C134" s="16">
        <v>1</v>
      </c>
      <c r="D134" s="16" t="s">
        <v>33</v>
      </c>
      <c r="E134" s="42">
        <v>2180</v>
      </c>
      <c r="F134" s="16">
        <f>IF(ISBLANK(E134),"", PRODUCT(C134,E134))</f>
        <v>2180</v>
      </c>
      <c r="G134" s="43" t="s">
        <v>256</v>
      </c>
      <c r="H134" s="45" t="s">
        <v>262</v>
      </c>
    </row>
    <row r="135" spans="1:8" x14ac:dyDescent="0.25">
      <c r="A135" s="16" t="s">
        <v>134</v>
      </c>
      <c r="B135" s="23" t="s">
        <v>135</v>
      </c>
      <c r="C135" s="16"/>
      <c r="D135" s="16"/>
      <c r="E135" s="16"/>
      <c r="F135" s="16"/>
      <c r="G135" s="25"/>
      <c r="H135" s="44" t="s">
        <v>243</v>
      </c>
    </row>
    <row r="136" spans="1:8" x14ac:dyDescent="0.25">
      <c r="A136" s="16" t="s">
        <v>136</v>
      </c>
      <c r="B136" s="23" t="s">
        <v>137</v>
      </c>
      <c r="C136" s="16"/>
      <c r="D136" s="16"/>
      <c r="E136" s="16"/>
      <c r="F136" s="16"/>
      <c r="G136" s="25"/>
      <c r="H136" s="44" t="s">
        <v>244</v>
      </c>
    </row>
    <row r="137" spans="1:8" x14ac:dyDescent="0.25">
      <c r="A137" s="16" t="s">
        <v>138</v>
      </c>
      <c r="B137" s="23" t="s">
        <v>139</v>
      </c>
      <c r="C137" s="16"/>
      <c r="D137" s="16"/>
      <c r="E137" s="16"/>
      <c r="F137" s="16"/>
      <c r="G137" s="25"/>
      <c r="H137" s="44" t="s">
        <v>245</v>
      </c>
    </row>
    <row r="138" spans="1:8" x14ac:dyDescent="0.25">
      <c r="A138" s="16" t="s">
        <v>140</v>
      </c>
      <c r="B138" s="23" t="s">
        <v>141</v>
      </c>
      <c r="C138" s="16"/>
      <c r="D138" s="16"/>
      <c r="E138" s="16"/>
      <c r="F138" s="16"/>
      <c r="G138" s="25"/>
      <c r="H138" s="44" t="s">
        <v>246</v>
      </c>
    </row>
    <row r="139" spans="1:8" x14ac:dyDescent="0.25">
      <c r="A139" s="16" t="s">
        <v>142</v>
      </c>
      <c r="B139" s="23" t="s">
        <v>143</v>
      </c>
      <c r="C139" s="16"/>
      <c r="D139" s="16"/>
      <c r="E139" s="16"/>
      <c r="F139" s="16"/>
      <c r="G139" s="25"/>
      <c r="H139" s="44" t="s">
        <v>247</v>
      </c>
    </row>
    <row r="140" spans="1:8" x14ac:dyDescent="0.25">
      <c r="A140" s="16" t="s">
        <v>144</v>
      </c>
      <c r="B140" s="23" t="s">
        <v>145</v>
      </c>
      <c r="C140" s="16"/>
      <c r="D140" s="16"/>
      <c r="E140" s="16"/>
      <c r="F140" s="16"/>
      <c r="G140" s="25"/>
      <c r="H140" s="44" t="s">
        <v>248</v>
      </c>
    </row>
    <row r="141" spans="1:8" x14ac:dyDescent="0.25">
      <c r="A141" s="16" t="s">
        <v>146</v>
      </c>
      <c r="B141" s="23" t="s">
        <v>147</v>
      </c>
      <c r="C141" s="16"/>
      <c r="D141" s="16"/>
      <c r="E141" s="16"/>
      <c r="F141" s="16"/>
      <c r="G141" s="25"/>
      <c r="H141" s="44" t="s">
        <v>249</v>
      </c>
    </row>
    <row r="142" spans="1:8" ht="30" x14ac:dyDescent="0.25">
      <c r="A142" s="16" t="s">
        <v>148</v>
      </c>
      <c r="B142" s="23" t="s">
        <v>149</v>
      </c>
      <c r="C142" s="16"/>
      <c r="D142" s="16"/>
      <c r="E142" s="16"/>
      <c r="F142" s="16"/>
      <c r="G142" s="25"/>
      <c r="H142" s="44" t="s">
        <v>250</v>
      </c>
    </row>
    <row r="143" spans="1:8" ht="30" x14ac:dyDescent="0.25">
      <c r="A143" s="16" t="s">
        <v>150</v>
      </c>
      <c r="B143" s="23" t="s">
        <v>151</v>
      </c>
      <c r="C143" s="16">
        <v>3</v>
      </c>
      <c r="D143" s="16" t="s">
        <v>33</v>
      </c>
      <c r="E143" s="42">
        <v>2180</v>
      </c>
      <c r="F143" s="16">
        <f>IF(ISBLANK(E143),"", PRODUCT(C143,E143))</f>
        <v>6540</v>
      </c>
      <c r="G143" s="43" t="s">
        <v>256</v>
      </c>
      <c r="H143" s="45" t="s">
        <v>262</v>
      </c>
    </row>
    <row r="144" spans="1:8" x14ac:dyDescent="0.25">
      <c r="A144" s="16" t="s">
        <v>152</v>
      </c>
      <c r="B144" s="23" t="s">
        <v>153</v>
      </c>
      <c r="C144" s="16"/>
      <c r="D144" s="16"/>
      <c r="E144" s="16"/>
      <c r="F144" s="16"/>
      <c r="G144" s="25"/>
      <c r="H144" s="44" t="s">
        <v>243</v>
      </c>
    </row>
    <row r="145" spans="1:8" x14ac:dyDescent="0.25">
      <c r="A145" s="16" t="s">
        <v>154</v>
      </c>
      <c r="B145" s="23" t="s">
        <v>137</v>
      </c>
      <c r="C145" s="16"/>
      <c r="D145" s="16"/>
      <c r="E145" s="16"/>
      <c r="F145" s="16"/>
      <c r="G145" s="25"/>
      <c r="H145" s="44" t="s">
        <v>251</v>
      </c>
    </row>
    <row r="146" spans="1:8" x14ac:dyDescent="0.25">
      <c r="A146" s="16" t="s">
        <v>155</v>
      </c>
      <c r="B146" s="23" t="s">
        <v>139</v>
      </c>
      <c r="C146" s="16"/>
      <c r="D146" s="16"/>
      <c r="E146" s="16"/>
      <c r="F146" s="16"/>
      <c r="G146" s="25"/>
      <c r="H146" s="44" t="s">
        <v>252</v>
      </c>
    </row>
    <row r="147" spans="1:8" x14ac:dyDescent="0.25">
      <c r="A147" s="16" t="s">
        <v>156</v>
      </c>
      <c r="B147" s="23" t="s">
        <v>157</v>
      </c>
      <c r="C147" s="16"/>
      <c r="D147" s="16"/>
      <c r="E147" s="16"/>
      <c r="F147" s="16"/>
      <c r="G147" s="25"/>
      <c r="H147" s="44" t="s">
        <v>246</v>
      </c>
    </row>
    <row r="148" spans="1:8" x14ac:dyDescent="0.25">
      <c r="A148" s="16" t="s">
        <v>158</v>
      </c>
      <c r="B148" s="23" t="s">
        <v>143</v>
      </c>
      <c r="C148" s="16"/>
      <c r="D148" s="16"/>
      <c r="E148" s="16"/>
      <c r="F148" s="16"/>
      <c r="G148" s="25"/>
      <c r="H148" s="44" t="s">
        <v>253</v>
      </c>
    </row>
    <row r="149" spans="1:8" x14ac:dyDescent="0.25">
      <c r="A149" s="16" t="s">
        <v>159</v>
      </c>
      <c r="B149" s="23" t="s">
        <v>147</v>
      </c>
      <c r="C149" s="16"/>
      <c r="D149" s="16"/>
      <c r="E149" s="16"/>
      <c r="F149" s="16"/>
      <c r="G149" s="25"/>
      <c r="H149" s="44" t="s">
        <v>249</v>
      </c>
    </row>
    <row r="150" spans="1:8" ht="30" x14ac:dyDescent="0.25">
      <c r="A150" s="16" t="s">
        <v>160</v>
      </c>
      <c r="B150" s="23" t="s">
        <v>149</v>
      </c>
      <c r="C150" s="16"/>
      <c r="D150" s="16"/>
      <c r="E150" s="16"/>
      <c r="F150" s="16"/>
      <c r="G150" s="25"/>
      <c r="H150" s="23" t="s">
        <v>149</v>
      </c>
    </row>
    <row r="151" spans="1:8" x14ac:dyDescent="0.25">
      <c r="A151" s="16" t="s">
        <v>161</v>
      </c>
      <c r="B151" s="23" t="s">
        <v>162</v>
      </c>
      <c r="C151" s="16"/>
      <c r="D151" s="16"/>
      <c r="E151" s="16"/>
      <c r="F151" s="16"/>
      <c r="G151" s="25"/>
      <c r="H151" s="44" t="s">
        <v>254</v>
      </c>
    </row>
    <row r="152" spans="1:8" ht="30" x14ac:dyDescent="0.25">
      <c r="A152" s="16" t="s">
        <v>163</v>
      </c>
      <c r="B152" s="23" t="s">
        <v>164</v>
      </c>
      <c r="C152" s="16">
        <v>4</v>
      </c>
      <c r="D152" s="16" t="s">
        <v>33</v>
      </c>
      <c r="E152" s="42">
        <v>620</v>
      </c>
      <c r="F152" s="16">
        <f>IF(ISBLANK(E152),"", PRODUCT(C152,E152))</f>
        <v>2480</v>
      </c>
      <c r="G152" s="43" t="s">
        <v>263</v>
      </c>
      <c r="H152" s="45" t="s">
        <v>264</v>
      </c>
    </row>
    <row r="153" spans="1:8" x14ac:dyDescent="0.25">
      <c r="A153" s="16" t="s">
        <v>165</v>
      </c>
      <c r="B153" s="23" t="s">
        <v>166</v>
      </c>
      <c r="C153" s="16"/>
      <c r="D153" s="16"/>
      <c r="E153" s="16"/>
      <c r="F153" s="16"/>
      <c r="G153" s="25"/>
      <c r="H153" s="44" t="s">
        <v>257</v>
      </c>
    </row>
    <row r="154" spans="1:8" x14ac:dyDescent="0.25">
      <c r="A154" s="16" t="s">
        <v>167</v>
      </c>
      <c r="B154" s="23" t="s">
        <v>168</v>
      </c>
      <c r="C154" s="16"/>
      <c r="D154" s="16"/>
      <c r="E154" s="16"/>
      <c r="F154" s="16"/>
      <c r="G154" s="25"/>
      <c r="H154" s="44" t="s">
        <v>255</v>
      </c>
    </row>
    <row r="155" spans="1:8" x14ac:dyDescent="0.25">
      <c r="E155" s="15" t="s">
        <v>34</v>
      </c>
      <c r="F155" s="15">
        <f>IF((COUNT(C134:C154)&lt;&gt;COUNT(F134:F154)),"", ROUND(SUM(F134:F154),2))</f>
        <v>11200</v>
      </c>
      <c r="G155" s="13" t="str">
        <f>IF((COUNT(C134:C154)&lt;&gt;COUNT(F134:F154)),"Neužpildytos visų objektų kainos", "")</f>
        <v/>
      </c>
    </row>
    <row r="156" spans="1:8" ht="45" x14ac:dyDescent="0.25">
      <c r="C156" s="22" t="s">
        <v>35</v>
      </c>
      <c r="D156" s="17">
        <v>21</v>
      </c>
      <c r="E156" s="15" t="s">
        <v>36</v>
      </c>
      <c r="F156" s="15">
        <f>IF(OR(F155="",D156=""),"", ROUND(PRODUCT(D156,F155)/100,2))</f>
        <v>2352</v>
      </c>
      <c r="G156" s="13" t="str">
        <f>IF(D156="", "Nurodykite taikomą PVM dydį", "")</f>
        <v/>
      </c>
    </row>
    <row r="157" spans="1:8" x14ac:dyDescent="0.25">
      <c r="E157" s="15" t="s">
        <v>37</v>
      </c>
      <c r="F157" s="15">
        <f>IF(ISBLANK(F156), "", ROUND(SUM(F155:F156),2))</f>
        <v>13552</v>
      </c>
      <c r="G157" s="13"/>
    </row>
    <row r="161" spans="1:4" x14ac:dyDescent="0.25">
      <c r="A161" s="51" t="s">
        <v>199</v>
      </c>
      <c r="B161" s="52"/>
      <c r="C161" s="36"/>
      <c r="D161" s="37"/>
    </row>
    <row r="162" spans="1:4" x14ac:dyDescent="0.25">
      <c r="A162" s="53" t="s">
        <v>200</v>
      </c>
      <c r="B162" s="54"/>
      <c r="D162" s="38"/>
    </row>
    <row r="163" spans="1:4" x14ac:dyDescent="0.25">
      <c r="A163" s="33" t="s">
        <v>201</v>
      </c>
      <c r="B163" s="2"/>
      <c r="D163" s="38"/>
    </row>
    <row r="164" spans="1:4" x14ac:dyDescent="0.25">
      <c r="A164" s="33" t="s">
        <v>202</v>
      </c>
      <c r="B164" s="2"/>
      <c r="D164" s="38"/>
    </row>
    <row r="165" spans="1:4" s="2" customFormat="1" x14ac:dyDescent="0.25">
      <c r="A165" s="34" t="s">
        <v>203</v>
      </c>
      <c r="B165" s="39"/>
      <c r="C165" s="39"/>
      <c r="D165" s="35"/>
    </row>
  </sheetData>
  <mergeCells count="29">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C14:F14"/>
    <mergeCell ref="A161:B161"/>
    <mergeCell ref="A162:B162"/>
    <mergeCell ref="A27:F27"/>
    <mergeCell ref="A26:F26"/>
    <mergeCell ref="C19:F19"/>
    <mergeCell ref="A29:F29"/>
    <mergeCell ref="A16:B16"/>
    <mergeCell ref="A23:F23"/>
    <mergeCell ref="C15:F15"/>
    <mergeCell ref="A18:B18"/>
    <mergeCell ref="C17:F17"/>
    <mergeCell ref="A15:B15"/>
  </mergeCell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8635-7A02-4A33-99C7-C4606C9170AD}">
  <dimension ref="A1:P24"/>
  <sheetViews>
    <sheetView zoomScale="80" zoomScaleNormal="80" workbookViewId="0">
      <selection activeCell="B2" sqref="B2:O2"/>
    </sheetView>
  </sheetViews>
  <sheetFormatPr defaultColWidth="8.25" defaultRowHeight="15.75" x14ac:dyDescent="0.25"/>
  <cols>
    <col min="1" max="1" width="3" style="30" customWidth="1"/>
    <col min="2" max="2" width="115" style="30" customWidth="1"/>
    <col min="3" max="16384" width="8.25" style="30"/>
  </cols>
  <sheetData>
    <row r="1" spans="1:16" ht="18.75" x14ac:dyDescent="0.3">
      <c r="A1" s="68" t="s">
        <v>198</v>
      </c>
      <c r="B1" s="68"/>
      <c r="C1" s="68"/>
      <c r="D1" s="68"/>
      <c r="E1" s="68"/>
      <c r="F1" s="68"/>
      <c r="G1" s="68"/>
      <c r="H1" s="68"/>
      <c r="I1" s="68"/>
      <c r="J1" s="68"/>
      <c r="K1" s="68"/>
      <c r="L1" s="68"/>
      <c r="M1" s="68"/>
      <c r="N1" s="68"/>
      <c r="O1" s="68"/>
    </row>
    <row r="2" spans="1:16" ht="79.900000000000006" customHeight="1" x14ac:dyDescent="0.25">
      <c r="A2" s="31" t="s">
        <v>32</v>
      </c>
      <c r="B2" s="69" t="s">
        <v>195</v>
      </c>
      <c r="C2" s="69"/>
      <c r="D2" s="69"/>
      <c r="E2" s="69"/>
      <c r="F2" s="69"/>
      <c r="G2" s="69"/>
      <c r="H2" s="69"/>
      <c r="I2" s="69"/>
      <c r="J2" s="69"/>
      <c r="K2" s="69"/>
      <c r="L2" s="69"/>
      <c r="M2" s="69"/>
      <c r="N2" s="69"/>
      <c r="O2" s="69"/>
    </row>
    <row r="3" spans="1:16" ht="36" customHeight="1" x14ac:dyDescent="0.25">
      <c r="A3" s="31" t="s">
        <v>38</v>
      </c>
      <c r="B3" s="69" t="s">
        <v>197</v>
      </c>
      <c r="C3" s="69"/>
      <c r="D3" s="69"/>
      <c r="E3" s="69"/>
      <c r="F3" s="69"/>
      <c r="G3" s="69"/>
      <c r="H3" s="69"/>
      <c r="I3" s="69"/>
      <c r="J3" s="69"/>
      <c r="K3" s="69"/>
      <c r="L3" s="69"/>
      <c r="M3" s="69"/>
      <c r="N3" s="69"/>
      <c r="O3" s="69"/>
    </row>
    <row r="4" spans="1:16" ht="38.450000000000003" customHeight="1" x14ac:dyDescent="0.25">
      <c r="A4" s="31" t="s">
        <v>39</v>
      </c>
      <c r="B4" s="69" t="s">
        <v>196</v>
      </c>
      <c r="C4" s="69"/>
      <c r="D4" s="69"/>
      <c r="E4" s="69"/>
      <c r="F4" s="69"/>
      <c r="G4" s="69"/>
      <c r="H4" s="69"/>
      <c r="I4" s="69"/>
      <c r="J4" s="69"/>
      <c r="K4" s="69"/>
      <c r="L4" s="69"/>
      <c r="M4" s="69"/>
      <c r="N4" s="69"/>
      <c r="O4" s="69"/>
    </row>
    <row r="5" spans="1:16" ht="16.149999999999999" customHeight="1" x14ac:dyDescent="0.3">
      <c r="B5" s="32"/>
      <c r="C5" s="68"/>
      <c r="D5" s="68"/>
      <c r="E5" s="68"/>
      <c r="F5" s="68"/>
      <c r="G5" s="68"/>
      <c r="H5" s="68"/>
      <c r="I5" s="68"/>
      <c r="J5" s="68"/>
      <c r="K5" s="68"/>
      <c r="L5" s="68"/>
      <c r="M5" s="68"/>
      <c r="N5" s="68"/>
      <c r="O5" s="68"/>
      <c r="P5" s="68"/>
    </row>
    <row r="6" spans="1:16" x14ac:dyDescent="0.25">
      <c r="B6" s="31"/>
      <c r="C6" s="71"/>
      <c r="D6" s="71"/>
      <c r="E6" s="71"/>
      <c r="F6" s="71"/>
      <c r="G6" s="71"/>
      <c r="H6" s="71"/>
      <c r="I6" s="71"/>
      <c r="J6" s="71"/>
      <c r="K6" s="71"/>
      <c r="L6" s="71"/>
      <c r="M6" s="71"/>
      <c r="N6" s="71"/>
      <c r="O6" s="71"/>
      <c r="P6" s="71"/>
    </row>
    <row r="7" spans="1:16" x14ac:dyDescent="0.25">
      <c r="B7" s="31"/>
      <c r="C7" s="71"/>
      <c r="D7" s="71"/>
      <c r="E7" s="71"/>
      <c r="F7" s="71"/>
      <c r="G7" s="71"/>
      <c r="H7" s="71"/>
      <c r="I7" s="71"/>
      <c r="J7" s="71"/>
      <c r="K7" s="71"/>
      <c r="L7" s="71"/>
      <c r="M7" s="71"/>
      <c r="N7" s="71"/>
      <c r="O7" s="71"/>
      <c r="P7" s="71"/>
    </row>
    <row r="8" spans="1:16" ht="16.149999999999999" customHeight="1" x14ac:dyDescent="0.25">
      <c r="B8" s="31"/>
      <c r="C8" s="71"/>
      <c r="D8" s="71"/>
      <c r="E8" s="71"/>
      <c r="F8" s="71"/>
      <c r="G8" s="71"/>
      <c r="H8" s="71"/>
      <c r="I8" s="71"/>
      <c r="J8" s="71"/>
      <c r="K8" s="71"/>
      <c r="L8" s="71"/>
      <c r="M8" s="71"/>
      <c r="N8" s="71"/>
      <c r="O8" s="71"/>
      <c r="P8" s="71"/>
    </row>
    <row r="9" spans="1:16" ht="16.149999999999999" customHeight="1" x14ac:dyDescent="0.25">
      <c r="B9" s="31"/>
      <c r="C9" s="70"/>
      <c r="D9" s="70"/>
      <c r="E9" s="70"/>
      <c r="F9" s="70"/>
      <c r="G9" s="70"/>
      <c r="H9" s="70"/>
      <c r="I9" s="70"/>
      <c r="J9" s="70"/>
      <c r="K9" s="70"/>
      <c r="L9" s="70"/>
      <c r="M9" s="70"/>
      <c r="N9" s="70"/>
      <c r="O9" s="70"/>
      <c r="P9" s="70"/>
    </row>
    <row r="10" spans="1:16" x14ac:dyDescent="0.25">
      <c r="B10" s="31"/>
      <c r="C10" s="70"/>
      <c r="D10" s="70"/>
      <c r="E10" s="70"/>
      <c r="F10" s="70"/>
      <c r="G10" s="70"/>
      <c r="H10" s="70"/>
      <c r="I10" s="70"/>
      <c r="J10" s="70"/>
      <c r="K10" s="70"/>
      <c r="L10" s="70"/>
      <c r="M10" s="70"/>
      <c r="N10" s="70"/>
      <c r="O10" s="70"/>
      <c r="P10" s="70"/>
    </row>
    <row r="11" spans="1:16" x14ac:dyDescent="0.25">
      <c r="B11" s="31"/>
      <c r="C11" s="70"/>
      <c r="D11" s="70"/>
      <c r="E11" s="70"/>
      <c r="F11" s="70"/>
      <c r="G11" s="70"/>
      <c r="H11" s="70"/>
      <c r="I11" s="70"/>
      <c r="J11" s="70"/>
      <c r="K11" s="70"/>
      <c r="L11" s="70"/>
      <c r="M11" s="70"/>
      <c r="N11" s="70"/>
      <c r="O11" s="70"/>
      <c r="P11" s="70"/>
    </row>
    <row r="12" spans="1:16" x14ac:dyDescent="0.25">
      <c r="B12" s="31"/>
      <c r="C12" s="70"/>
      <c r="D12" s="70"/>
      <c r="E12" s="70"/>
      <c r="F12" s="70"/>
      <c r="G12" s="70"/>
      <c r="H12" s="70"/>
      <c r="I12" s="70"/>
      <c r="J12" s="70"/>
      <c r="K12" s="70"/>
      <c r="L12" s="70"/>
      <c r="M12" s="70"/>
      <c r="N12" s="70"/>
      <c r="O12" s="70"/>
      <c r="P12" s="70"/>
    </row>
    <row r="13" spans="1:16" x14ac:dyDescent="0.25">
      <c r="B13" s="31"/>
      <c r="C13" s="70"/>
      <c r="D13" s="70"/>
      <c r="E13" s="70"/>
      <c r="F13" s="70"/>
      <c r="G13" s="70"/>
      <c r="H13" s="70"/>
      <c r="I13" s="70"/>
      <c r="J13" s="70"/>
      <c r="K13" s="70"/>
      <c r="L13" s="70"/>
      <c r="M13" s="70"/>
      <c r="N13" s="70"/>
      <c r="O13" s="70"/>
      <c r="P13" s="70"/>
    </row>
    <row r="14" spans="1:16" x14ac:dyDescent="0.25">
      <c r="B14" s="31"/>
      <c r="C14" s="70"/>
      <c r="D14" s="70"/>
      <c r="E14" s="70"/>
      <c r="F14" s="70"/>
      <c r="G14" s="70"/>
      <c r="H14" s="70"/>
      <c r="I14" s="70"/>
      <c r="J14" s="70"/>
      <c r="K14" s="70"/>
      <c r="L14" s="70"/>
      <c r="M14" s="70"/>
      <c r="N14" s="70"/>
      <c r="O14" s="70"/>
      <c r="P14" s="70"/>
    </row>
    <row r="15" spans="1:16" x14ac:dyDescent="0.25">
      <c r="B15" s="31"/>
      <c r="C15" s="70"/>
      <c r="D15" s="70"/>
      <c r="E15" s="70"/>
      <c r="F15" s="70"/>
      <c r="G15" s="70"/>
      <c r="H15" s="70"/>
      <c r="I15" s="70"/>
      <c r="J15" s="70"/>
      <c r="K15" s="70"/>
      <c r="L15" s="70"/>
      <c r="M15" s="70"/>
      <c r="N15" s="70"/>
      <c r="O15" s="70"/>
      <c r="P15" s="70"/>
    </row>
    <row r="16" spans="1:16" x14ac:dyDescent="0.25">
      <c r="B16" s="31"/>
      <c r="C16" s="70"/>
      <c r="D16" s="70"/>
      <c r="E16" s="70"/>
      <c r="F16" s="70"/>
      <c r="G16" s="70"/>
      <c r="H16" s="70"/>
      <c r="I16" s="70"/>
      <c r="J16" s="70"/>
      <c r="K16" s="70"/>
      <c r="L16" s="70"/>
      <c r="M16" s="70"/>
      <c r="N16" s="70"/>
      <c r="O16" s="70"/>
      <c r="P16" s="70"/>
    </row>
    <row r="17" spans="2:16" x14ac:dyDescent="0.25">
      <c r="B17" s="31"/>
      <c r="C17" s="70"/>
      <c r="D17" s="70"/>
      <c r="E17" s="70"/>
      <c r="F17" s="70"/>
      <c r="G17" s="70"/>
      <c r="H17" s="70"/>
      <c r="I17" s="70"/>
      <c r="J17" s="70"/>
      <c r="K17" s="70"/>
      <c r="L17" s="70"/>
      <c r="M17" s="70"/>
      <c r="N17" s="70"/>
      <c r="O17" s="70"/>
      <c r="P17" s="70"/>
    </row>
    <row r="18" spans="2:16" x14ac:dyDescent="0.25">
      <c r="B18" s="31"/>
      <c r="C18" s="70"/>
      <c r="D18" s="70"/>
      <c r="E18" s="70"/>
      <c r="F18" s="70"/>
      <c r="G18" s="70"/>
      <c r="H18" s="70"/>
      <c r="I18" s="70"/>
      <c r="J18" s="70"/>
      <c r="K18" s="70"/>
      <c r="L18" s="70"/>
      <c r="M18" s="70"/>
      <c r="N18" s="70"/>
      <c r="O18" s="70"/>
      <c r="P18" s="70"/>
    </row>
    <row r="19" spans="2:16" x14ac:dyDescent="0.25">
      <c r="B19" s="31"/>
      <c r="C19" s="70"/>
      <c r="D19" s="70"/>
      <c r="E19" s="70"/>
      <c r="F19" s="70"/>
      <c r="G19" s="70"/>
      <c r="H19" s="70"/>
      <c r="I19" s="70"/>
      <c r="J19" s="70"/>
      <c r="K19" s="70"/>
      <c r="L19" s="70"/>
      <c r="M19" s="70"/>
      <c r="N19" s="70"/>
      <c r="O19" s="70"/>
      <c r="P19" s="70"/>
    </row>
    <row r="20" spans="2:16" x14ac:dyDescent="0.25">
      <c r="B20" s="31"/>
      <c r="C20" s="70"/>
      <c r="D20" s="70"/>
      <c r="E20" s="70"/>
      <c r="F20" s="70"/>
      <c r="G20" s="70"/>
      <c r="H20" s="70"/>
      <c r="I20" s="70"/>
      <c r="J20" s="70"/>
      <c r="K20" s="70"/>
      <c r="L20" s="70"/>
      <c r="M20" s="70"/>
      <c r="N20" s="70"/>
      <c r="O20" s="70"/>
      <c r="P20" s="70"/>
    </row>
    <row r="21" spans="2:16" x14ac:dyDescent="0.25">
      <c r="B21" s="31"/>
      <c r="C21" s="70"/>
      <c r="D21" s="70"/>
      <c r="E21" s="70"/>
      <c r="F21" s="70"/>
      <c r="G21" s="70"/>
      <c r="H21" s="70"/>
      <c r="I21" s="70"/>
      <c r="J21" s="70"/>
      <c r="K21" s="70"/>
      <c r="L21" s="70"/>
      <c r="M21" s="70"/>
      <c r="N21" s="70"/>
      <c r="O21" s="70"/>
      <c r="P21" s="70"/>
    </row>
    <row r="22" spans="2:16" x14ac:dyDescent="0.25">
      <c r="B22" s="31"/>
      <c r="C22" s="70"/>
      <c r="D22" s="70"/>
      <c r="E22" s="70"/>
      <c r="F22" s="70"/>
      <c r="G22" s="70"/>
      <c r="H22" s="70"/>
      <c r="I22" s="70"/>
      <c r="J22" s="70"/>
      <c r="K22" s="70"/>
      <c r="L22" s="70"/>
      <c r="M22" s="70"/>
      <c r="N22" s="70"/>
      <c r="O22" s="70"/>
      <c r="P22" s="70"/>
    </row>
    <row r="23" spans="2:16" x14ac:dyDescent="0.25">
      <c r="B23" s="31"/>
      <c r="C23" s="70"/>
      <c r="D23" s="70"/>
      <c r="E23" s="70"/>
      <c r="F23" s="70"/>
      <c r="G23" s="70"/>
      <c r="H23" s="70"/>
      <c r="I23" s="70"/>
      <c r="J23" s="70"/>
      <c r="K23" s="70"/>
      <c r="L23" s="70"/>
      <c r="M23" s="70"/>
      <c r="N23" s="70"/>
      <c r="O23" s="70"/>
      <c r="P23" s="70"/>
    </row>
    <row r="24" spans="2:16" x14ac:dyDescent="0.25">
      <c r="C24" s="70"/>
      <c r="D24" s="70"/>
      <c r="E24" s="70"/>
      <c r="F24" s="70"/>
      <c r="G24" s="70"/>
      <c r="H24" s="70"/>
      <c r="I24" s="70"/>
      <c r="J24" s="70"/>
      <c r="K24" s="70"/>
      <c r="L24" s="70"/>
      <c r="M24" s="70"/>
      <c r="N24" s="70"/>
      <c r="O24" s="70"/>
      <c r="P24" s="70"/>
    </row>
  </sheetData>
  <mergeCells count="15">
    <mergeCell ref="A1:O1"/>
    <mergeCell ref="B2:O2"/>
    <mergeCell ref="B3:O3"/>
    <mergeCell ref="B4:O4"/>
    <mergeCell ref="C23:P24"/>
    <mergeCell ref="C5:P5"/>
    <mergeCell ref="C6:P6"/>
    <mergeCell ref="C7:P8"/>
    <mergeCell ref="C9:P10"/>
    <mergeCell ref="C11:P12"/>
    <mergeCell ref="C13:P14"/>
    <mergeCell ref="C15:P16"/>
    <mergeCell ref="C17:P18"/>
    <mergeCell ref="C19:P20"/>
    <mergeCell ref="C21:P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2"/>
  <sheetViews>
    <sheetView topLeftCell="A28" workbookViewId="0">
      <selection activeCell="H24" sqref="H24"/>
    </sheetView>
  </sheetViews>
  <sheetFormatPr defaultColWidth="10.75" defaultRowHeight="15" x14ac:dyDescent="0.25"/>
  <cols>
    <col min="1" max="1" width="13.75" style="1" customWidth="1"/>
    <col min="2" max="2" width="10.75" style="1" customWidth="1"/>
    <col min="3" max="16384" width="10.75" style="1"/>
  </cols>
  <sheetData>
    <row r="2" spans="1:11" x14ac:dyDescent="0.25">
      <c r="A2" s="100" t="s">
        <v>169</v>
      </c>
      <c r="B2" s="55"/>
      <c r="C2" s="55"/>
      <c r="D2" s="55"/>
      <c r="E2" s="55"/>
      <c r="F2" s="55"/>
      <c r="G2" s="55"/>
      <c r="H2" s="55"/>
      <c r="I2" s="55"/>
      <c r="J2" s="55"/>
      <c r="K2" s="55"/>
    </row>
    <row r="3" spans="1:11" x14ac:dyDescent="0.25">
      <c r="A3" s="55"/>
      <c r="B3" s="55"/>
      <c r="C3" s="55"/>
      <c r="D3" s="55"/>
      <c r="E3" s="55"/>
      <c r="F3" s="55"/>
      <c r="G3" s="55"/>
      <c r="H3" s="55"/>
      <c r="I3" s="55"/>
      <c r="J3" s="55"/>
      <c r="K3" s="55"/>
    </row>
    <row r="4" spans="1:11" ht="16.149999999999999" customHeight="1" thickBot="1" x14ac:dyDescent="0.3">
      <c r="A4" s="7"/>
      <c r="B4" s="7"/>
      <c r="C4" s="7"/>
      <c r="D4" s="7"/>
      <c r="E4" s="7"/>
      <c r="F4" s="7"/>
      <c r="G4" s="7"/>
      <c r="H4" s="7"/>
      <c r="I4" s="7"/>
      <c r="J4" s="7"/>
    </row>
    <row r="5" spans="1:11" ht="48" customHeight="1" x14ac:dyDescent="0.25">
      <c r="A5" s="72" t="s">
        <v>170</v>
      </c>
      <c r="B5" s="73"/>
      <c r="C5" s="102" t="s">
        <v>171</v>
      </c>
      <c r="D5" s="80"/>
      <c r="E5" s="73"/>
      <c r="F5" s="102" t="s">
        <v>172</v>
      </c>
      <c r="G5" s="80"/>
      <c r="H5" s="73"/>
      <c r="I5" s="102" t="s">
        <v>173</v>
      </c>
      <c r="J5" s="73"/>
      <c r="K5" s="9" t="s">
        <v>174</v>
      </c>
    </row>
    <row r="6" spans="1:11" ht="49.15" customHeight="1" x14ac:dyDescent="0.25">
      <c r="A6" s="92"/>
      <c r="B6" s="60"/>
      <c r="C6" s="75"/>
      <c r="D6" s="83"/>
      <c r="E6" s="60"/>
      <c r="F6" s="75"/>
      <c r="G6" s="83"/>
      <c r="H6" s="60"/>
      <c r="I6" s="75"/>
      <c r="J6" s="60"/>
      <c r="K6" s="18"/>
    </row>
    <row r="7" spans="1:11" ht="49.15" customHeight="1" x14ac:dyDescent="0.25">
      <c r="A7" s="92"/>
      <c r="B7" s="60"/>
      <c r="C7" s="75"/>
      <c r="D7" s="83"/>
      <c r="E7" s="60"/>
      <c r="F7" s="75"/>
      <c r="G7" s="83"/>
      <c r="H7" s="60"/>
      <c r="I7" s="75"/>
      <c r="J7" s="60"/>
      <c r="K7" s="18"/>
    </row>
    <row r="8" spans="1:11" ht="19.149999999999999" customHeight="1" x14ac:dyDescent="0.25">
      <c r="A8" s="10"/>
      <c r="B8" s="10"/>
      <c r="C8" s="10"/>
      <c r="D8" s="10"/>
      <c r="E8" s="10"/>
      <c r="F8" s="10"/>
      <c r="G8" s="10"/>
      <c r="H8" s="10"/>
      <c r="I8" s="10"/>
      <c r="J8" s="10"/>
      <c r="K8" s="11"/>
    </row>
    <row r="9" spans="1:11" ht="49.15" customHeight="1" x14ac:dyDescent="0.25">
      <c r="A9" s="86" t="s">
        <v>175</v>
      </c>
      <c r="B9" s="55"/>
      <c r="C9" s="55"/>
      <c r="D9" s="55"/>
      <c r="E9" s="55"/>
      <c r="F9" s="55"/>
      <c r="G9" s="55"/>
      <c r="H9" s="55"/>
      <c r="I9" s="55"/>
      <c r="J9" s="55"/>
      <c r="K9" s="55"/>
    </row>
    <row r="10" spans="1:11" ht="16.149999999999999" customHeight="1" thickBot="1" x14ac:dyDescent="0.3">
      <c r="A10" s="10"/>
      <c r="B10" s="10"/>
      <c r="C10" s="10"/>
      <c r="D10" s="10"/>
      <c r="E10" s="10"/>
      <c r="F10" s="10"/>
      <c r="G10" s="10"/>
      <c r="H10" s="10"/>
      <c r="I10" s="10"/>
      <c r="J10" s="10"/>
      <c r="K10" s="11"/>
    </row>
    <row r="11" spans="1:11" ht="49.15" customHeight="1" x14ac:dyDescent="0.25">
      <c r="A11" s="72" t="s">
        <v>25</v>
      </c>
      <c r="B11" s="73"/>
      <c r="C11" s="102" t="s">
        <v>171</v>
      </c>
      <c r="D11" s="80"/>
      <c r="E11" s="73"/>
      <c r="F11" s="102" t="s">
        <v>176</v>
      </c>
      <c r="G11" s="80"/>
      <c r="H11" s="73"/>
      <c r="I11" s="91" t="s">
        <v>173</v>
      </c>
      <c r="J11" s="82"/>
      <c r="K11" s="11"/>
    </row>
    <row r="12" spans="1:11" ht="49.15" customHeight="1" x14ac:dyDescent="0.25">
      <c r="A12" s="92"/>
      <c r="B12" s="60"/>
      <c r="C12" s="75"/>
      <c r="D12" s="83"/>
      <c r="E12" s="60"/>
      <c r="F12" s="75"/>
      <c r="G12" s="83"/>
      <c r="H12" s="60"/>
      <c r="I12" s="89"/>
      <c r="J12" s="88"/>
      <c r="K12" s="11"/>
    </row>
    <row r="13" spans="1:11" ht="49.15" customHeight="1" x14ac:dyDescent="0.25">
      <c r="A13" s="92"/>
      <c r="B13" s="60"/>
      <c r="C13" s="75"/>
      <c r="D13" s="83"/>
      <c r="E13" s="60"/>
      <c r="F13" s="75"/>
      <c r="G13" s="83"/>
      <c r="H13" s="60"/>
      <c r="I13" s="89"/>
      <c r="J13" s="88"/>
      <c r="K13" s="11"/>
    </row>
    <row r="16" spans="1:11" ht="16.149999999999999" customHeight="1" x14ac:dyDescent="0.25">
      <c r="A16" s="54" t="s">
        <v>177</v>
      </c>
      <c r="B16" s="55"/>
      <c r="C16" s="55"/>
      <c r="D16" s="55"/>
      <c r="E16" s="55"/>
      <c r="F16" s="55"/>
      <c r="G16" s="55"/>
      <c r="H16" s="55"/>
      <c r="I16" s="55"/>
      <c r="J16" s="55"/>
    </row>
    <row r="17" spans="1:10" ht="16.149999999999999" customHeight="1" thickBot="1" x14ac:dyDescent="0.3"/>
    <row r="18" spans="1:10" ht="16.149999999999999" customHeight="1" x14ac:dyDescent="0.25">
      <c r="A18" s="8" t="s">
        <v>24</v>
      </c>
      <c r="B18" s="79" t="s">
        <v>178</v>
      </c>
      <c r="C18" s="80"/>
      <c r="D18" s="80"/>
      <c r="E18" s="80"/>
      <c r="F18" s="80"/>
      <c r="G18" s="73"/>
      <c r="H18" s="81" t="s">
        <v>179</v>
      </c>
      <c r="I18" s="80"/>
      <c r="J18" s="82"/>
    </row>
    <row r="19" spans="1:10" ht="48" customHeight="1" x14ac:dyDescent="0.25">
      <c r="A19" s="29">
        <v>1</v>
      </c>
      <c r="B19" s="84" t="s">
        <v>180</v>
      </c>
      <c r="C19" s="83"/>
      <c r="D19" s="83"/>
      <c r="E19" s="83"/>
      <c r="F19" s="83"/>
      <c r="G19" s="60"/>
      <c r="H19" s="87"/>
      <c r="I19" s="83"/>
      <c r="J19" s="88"/>
    </row>
    <row r="20" spans="1:10" ht="48" customHeight="1" x14ac:dyDescent="0.25">
      <c r="A20" s="29">
        <v>2</v>
      </c>
      <c r="B20" s="84" t="s">
        <v>181</v>
      </c>
      <c r="C20" s="83"/>
      <c r="D20" s="83"/>
      <c r="E20" s="83"/>
      <c r="F20" s="83"/>
      <c r="G20" s="60"/>
      <c r="H20" s="101" t="s">
        <v>265</v>
      </c>
      <c r="I20" s="83"/>
      <c r="J20" s="88"/>
    </row>
    <row r="21" spans="1:10" ht="48" customHeight="1" x14ac:dyDescent="0.25">
      <c r="A21" s="29">
        <v>3</v>
      </c>
      <c r="B21" s="84" t="s">
        <v>182</v>
      </c>
      <c r="C21" s="83"/>
      <c r="D21" s="83"/>
      <c r="E21" s="83"/>
      <c r="F21" s="83"/>
      <c r="G21" s="60"/>
      <c r="H21" s="87"/>
      <c r="I21" s="83"/>
      <c r="J21" s="88"/>
    </row>
    <row r="22" spans="1:10" ht="48" customHeight="1" x14ac:dyDescent="0.25">
      <c r="A22" s="28">
        <v>4</v>
      </c>
      <c r="B22" s="76" t="s">
        <v>193</v>
      </c>
      <c r="C22" s="77"/>
      <c r="D22" s="77"/>
      <c r="E22" s="77"/>
      <c r="F22" s="77"/>
      <c r="G22" s="78"/>
      <c r="H22" s="47" t="s">
        <v>265</v>
      </c>
      <c r="I22" s="27"/>
      <c r="J22" s="21"/>
    </row>
    <row r="23" spans="1:10" ht="48" customHeight="1" x14ac:dyDescent="0.25">
      <c r="A23" s="28">
        <v>5</v>
      </c>
      <c r="B23" s="76" t="s">
        <v>183</v>
      </c>
      <c r="C23" s="77"/>
      <c r="D23" s="77"/>
      <c r="E23" s="77"/>
      <c r="F23" s="77"/>
      <c r="G23" s="78"/>
      <c r="H23" s="47" t="s">
        <v>266</v>
      </c>
      <c r="I23" s="27"/>
      <c r="J23" s="21"/>
    </row>
    <row r="24" spans="1:10" ht="48" customHeight="1" x14ac:dyDescent="0.25">
      <c r="A24" s="28">
        <v>6</v>
      </c>
      <c r="B24" s="76" t="s">
        <v>194</v>
      </c>
      <c r="C24" s="77"/>
      <c r="D24" s="77"/>
      <c r="E24" s="77"/>
      <c r="F24" s="77"/>
      <c r="G24" s="78"/>
      <c r="H24" s="47" t="s">
        <v>265</v>
      </c>
      <c r="I24" s="27"/>
      <c r="J24" s="21"/>
    </row>
    <row r="25" spans="1:10" ht="48" customHeight="1" x14ac:dyDescent="0.25">
      <c r="A25" s="19"/>
      <c r="B25" s="85"/>
      <c r="C25" s="83"/>
      <c r="D25" s="83"/>
      <c r="E25" s="83"/>
      <c r="F25" s="83"/>
      <c r="G25" s="60"/>
      <c r="H25" s="87"/>
      <c r="I25" s="83"/>
      <c r="J25" s="88"/>
    </row>
    <row r="26" spans="1:10" ht="48" customHeight="1" x14ac:dyDescent="0.25">
      <c r="A26" s="19"/>
      <c r="B26" s="85"/>
      <c r="C26" s="83"/>
      <c r="D26" s="83"/>
      <c r="E26" s="83"/>
      <c r="F26" s="83"/>
      <c r="G26" s="60"/>
      <c r="H26" s="87"/>
      <c r="I26" s="83"/>
      <c r="J26" s="88"/>
    </row>
    <row r="27" spans="1:10" ht="48" customHeight="1" x14ac:dyDescent="0.25">
      <c r="A27" s="19"/>
      <c r="B27" s="85"/>
      <c r="C27" s="83"/>
      <c r="D27" s="83"/>
      <c r="E27" s="83"/>
      <c r="F27" s="83"/>
      <c r="G27" s="60"/>
      <c r="H27" s="87"/>
      <c r="I27" s="83"/>
      <c r="J27" s="88"/>
    </row>
    <row r="28" spans="1:10" ht="49.15" customHeight="1" thickBot="1" x14ac:dyDescent="0.3">
      <c r="A28" s="20"/>
      <c r="B28" s="94"/>
      <c r="C28" s="95"/>
      <c r="D28" s="95"/>
      <c r="E28" s="95"/>
      <c r="F28" s="95"/>
      <c r="G28" s="96"/>
      <c r="H28" s="97"/>
      <c r="I28" s="98"/>
      <c r="J28" s="99"/>
    </row>
    <row r="30" spans="1:10" ht="102" customHeight="1" x14ac:dyDescent="0.25">
      <c r="A30" s="93" t="s">
        <v>184</v>
      </c>
      <c r="B30" s="55"/>
      <c r="C30" s="55"/>
      <c r="D30" s="55"/>
      <c r="E30" s="55"/>
      <c r="F30" s="55"/>
      <c r="G30" s="55"/>
      <c r="H30" s="55"/>
      <c r="I30" s="55"/>
      <c r="J30" s="55"/>
    </row>
    <row r="33" spans="1:10" x14ac:dyDescent="0.25">
      <c r="A33" s="74" t="s">
        <v>185</v>
      </c>
      <c r="B33" s="55"/>
      <c r="C33" s="55"/>
      <c r="D33" s="55"/>
      <c r="E33" s="90" t="s">
        <v>214</v>
      </c>
      <c r="F33" s="55"/>
      <c r="G33" s="55"/>
      <c r="H33" s="55"/>
      <c r="I33" s="55"/>
      <c r="J33" s="55"/>
    </row>
    <row r="35" spans="1:10" x14ac:dyDescent="0.25">
      <c r="A35" s="74" t="s">
        <v>186</v>
      </c>
      <c r="B35" s="55"/>
      <c r="C35" s="55"/>
      <c r="D35" s="55"/>
      <c r="E35" s="90" t="s">
        <v>209</v>
      </c>
      <c r="F35" s="55"/>
      <c r="G35" s="55"/>
      <c r="H35" s="55"/>
      <c r="I35" s="55"/>
      <c r="J35" s="55"/>
    </row>
    <row r="82" spans="1:1" ht="15.75" x14ac:dyDescent="0.25">
      <c r="A82" t="s">
        <v>187</v>
      </c>
    </row>
  </sheetData>
  <mergeCells count="51">
    <mergeCell ref="A2:K3"/>
    <mergeCell ref="B26:G26"/>
    <mergeCell ref="A6:B6"/>
    <mergeCell ref="B20:G20"/>
    <mergeCell ref="H20:J20"/>
    <mergeCell ref="C11:E11"/>
    <mergeCell ref="I5:J5"/>
    <mergeCell ref="H25:J25"/>
    <mergeCell ref="A12:B12"/>
    <mergeCell ref="F11:H11"/>
    <mergeCell ref="C5:E5"/>
    <mergeCell ref="A13:B13"/>
    <mergeCell ref="F7:H7"/>
    <mergeCell ref="H26:J26"/>
    <mergeCell ref="F5:H5"/>
    <mergeCell ref="C13:E13"/>
    <mergeCell ref="A30:J30"/>
    <mergeCell ref="B28:G28"/>
    <mergeCell ref="H28:J28"/>
    <mergeCell ref="H27:J27"/>
    <mergeCell ref="B21:G21"/>
    <mergeCell ref="B22:G22"/>
    <mergeCell ref="C6:E6"/>
    <mergeCell ref="F6:H6"/>
    <mergeCell ref="B25:G25"/>
    <mergeCell ref="A16:J16"/>
    <mergeCell ref="F12:H12"/>
    <mergeCell ref="B24:G24"/>
    <mergeCell ref="H19:J19"/>
    <mergeCell ref="I11:J11"/>
    <mergeCell ref="F13:H13"/>
    <mergeCell ref="A11:B11"/>
    <mergeCell ref="I6:J6"/>
    <mergeCell ref="I13:J13"/>
    <mergeCell ref="A7:B7"/>
    <mergeCell ref="A5:B5"/>
    <mergeCell ref="A35:D35"/>
    <mergeCell ref="I7:J7"/>
    <mergeCell ref="B23:G23"/>
    <mergeCell ref="B18:G18"/>
    <mergeCell ref="H18:J18"/>
    <mergeCell ref="A33:D33"/>
    <mergeCell ref="C7:E7"/>
    <mergeCell ref="B19:G19"/>
    <mergeCell ref="B27:G27"/>
    <mergeCell ref="A9:K9"/>
    <mergeCell ref="H21:J21"/>
    <mergeCell ref="I12:J12"/>
    <mergeCell ref="E33:J33"/>
    <mergeCell ref="C12:E12"/>
    <mergeCell ref="E35:J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Bendrieji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cp:lastPrinted>2025-10-16T07:32:46Z</cp:lastPrinted>
  <dcterms:created xsi:type="dcterms:W3CDTF">2023-04-04T12:16:45Z</dcterms:created>
  <dcterms:modified xsi:type="dcterms:W3CDTF">2025-11-02T21:23:51Z</dcterms:modified>
</cp:coreProperties>
</file>