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66925"/>
  <mc:AlternateContent xmlns:mc="http://schemas.openxmlformats.org/markup-compatibility/2006">
    <mc:Choice Requires="x15">
      <x15ac:absPath xmlns:x15ac="http://schemas.microsoft.com/office/spreadsheetml/2010/11/ac" url="C:\DALIA\KONKURSAI 2023\3. LAKD perėjos_nuo 2023.10.26\Šiaulių apskr.-2_2023.11.07\KP_Šiaulių apskr.-2_sąmatos KONKURSUI\"/>
    </mc:Choice>
  </mc:AlternateContent>
  <xr:revisionPtr revIDLastSave="0" documentId="13_ncr:1_{7B15A120-42E5-4034-9EE9-308020A250C9}" xr6:coauthVersionLast="47" xr6:coauthVersionMax="47" xr10:uidLastSave="{00000000-0000-0000-0000-000000000000}"/>
  <bookViews>
    <workbookView xWindow="-108" yWindow="-108" windowWidth="23256" windowHeight="12456" activeTab="11" xr2:uid="{6BC1EAF5-0D01-43F1-AE22-A39552859E42}"/>
  </bookViews>
  <sheets>
    <sheet name="DKZ1" sheetId="4" r:id="rId1"/>
    <sheet name="DKZ2" sheetId="21" r:id="rId2"/>
    <sheet name="DKZ3" sheetId="6" r:id="rId3"/>
    <sheet name="DKZ4" sheetId="7" r:id="rId4"/>
    <sheet name="DKZ5" sheetId="8" r:id="rId5"/>
    <sheet name="DKZ6" sheetId="9" r:id="rId6"/>
    <sheet name="DKZ7" sheetId="10" r:id="rId7"/>
    <sheet name="DKZ8" sheetId="11" r:id="rId8"/>
    <sheet name="DKZ9" sheetId="12" r:id="rId9"/>
    <sheet name="DKZ10" sheetId="13" r:id="rId10"/>
    <sheet name="DKZ11" sheetId="14" r:id="rId11"/>
    <sheet name="SANTRAUKA" sheetId="22" r:id="rId12"/>
  </sheets>
  <definedNames>
    <definedName name="__DdeLink__12319_354989701" localSheetId="0">'DKZ1'!$B$37</definedName>
    <definedName name="__DdeLink__12319_354989701" localSheetId="9">'DKZ10'!$B$26</definedName>
    <definedName name="__DdeLink__12319_354989701" localSheetId="10">'DKZ11'!#REF!</definedName>
    <definedName name="__DdeLink__12319_354989701" localSheetId="2">'DKZ3'!$B$38</definedName>
    <definedName name="__DdeLink__12319_354989701" localSheetId="3">'DKZ4'!$B$40</definedName>
    <definedName name="__DdeLink__12319_354989701" localSheetId="4">'DKZ5'!$B$39</definedName>
    <definedName name="__DdeLink__12319_354989701" localSheetId="5">'DKZ6'!#REF!</definedName>
    <definedName name="__DdeLink__12319_354989701" localSheetId="6">'DKZ7'!$B$40</definedName>
    <definedName name="__DdeLink__12319_354989701" localSheetId="7">'DKZ8'!$B$39</definedName>
    <definedName name="__DdeLink__12319_354989701" localSheetId="8">'DKZ9'!$B$42</definedName>
    <definedName name="__DdeLink__12321_354989701_Copy_1" localSheetId="0">'DKZ1'!$D$50</definedName>
    <definedName name="__DdeLink__12321_354989701_Copy_1" localSheetId="9">'DKZ10'!$D$40</definedName>
    <definedName name="__DdeLink__12321_354989701_Copy_1" localSheetId="10">'DKZ11'!#REF!</definedName>
    <definedName name="__DdeLink__12321_354989701_Copy_1" localSheetId="2">'DKZ3'!$D$52</definedName>
    <definedName name="__DdeLink__12321_354989701_Copy_1" localSheetId="3">'DKZ4'!$D$54</definedName>
    <definedName name="__DdeLink__12321_354989701_Copy_1" localSheetId="4">'DKZ5'!$D$54</definedName>
    <definedName name="__DdeLink__12321_354989701_Copy_1" localSheetId="5">'DKZ6'!$D$36</definedName>
    <definedName name="__DdeLink__12321_354989701_Copy_1" localSheetId="6">'DKZ7'!$D$54</definedName>
    <definedName name="__DdeLink__12321_354989701_Copy_1" localSheetId="7">'DKZ8'!$D$53</definedName>
    <definedName name="__DdeLink__12321_354989701_Copy_1" localSheetId="8">'DKZ9'!$D$56</definedName>
    <definedName name="__DdeLink__12321_354989701_Copy_3" localSheetId="0">'DKZ1'!$D$50</definedName>
    <definedName name="__DdeLink__12321_354989701_Copy_3" localSheetId="9">'DKZ10'!$D$40</definedName>
    <definedName name="__DdeLink__12321_354989701_Copy_3" localSheetId="10">'DKZ11'!#REF!</definedName>
    <definedName name="__DdeLink__12321_354989701_Copy_3" localSheetId="2">'DKZ3'!$D$52</definedName>
    <definedName name="__DdeLink__12321_354989701_Copy_3" localSheetId="3">'DKZ4'!$D$54</definedName>
    <definedName name="__DdeLink__12321_354989701_Copy_3" localSheetId="4">'DKZ5'!$D$54</definedName>
    <definedName name="__DdeLink__12321_354989701_Copy_3" localSheetId="5">'DKZ6'!$D$36</definedName>
    <definedName name="__DdeLink__12321_354989701_Copy_3" localSheetId="6">'DKZ7'!$D$54</definedName>
    <definedName name="__DdeLink__12321_354989701_Copy_3" localSheetId="7">'DKZ8'!$D$53</definedName>
    <definedName name="__DdeLink__12321_354989701_Copy_3" localSheetId="8">'DKZ9'!$D$56</definedName>
    <definedName name="__DdeLink__3079_1289581934" localSheetId="0">'DKZ1'!$D$44</definedName>
    <definedName name="__DdeLink__3079_1289581934" localSheetId="9">'DKZ10'!$D$33</definedName>
    <definedName name="__DdeLink__3079_1289581934" localSheetId="10">'DKZ11'!#REF!</definedName>
    <definedName name="__DdeLink__3079_1289581934" localSheetId="2">'DKZ3'!$D$45</definedName>
    <definedName name="__DdeLink__3079_1289581934" localSheetId="3">'DKZ4'!$D$47</definedName>
    <definedName name="__DdeLink__3079_1289581934" localSheetId="4">'DKZ5'!$D$46</definedName>
    <definedName name="__DdeLink__3079_1289581934" localSheetId="5">'DKZ6'!#REF!</definedName>
    <definedName name="__DdeLink__3079_1289581934" localSheetId="6">'DKZ7'!$D$47</definedName>
    <definedName name="__DdeLink__3079_1289581934" localSheetId="7">'DKZ8'!$D$46</definedName>
    <definedName name="__DdeLink__3079_1289581934" localSheetId="8">'DKZ9'!$D$49</definedName>
    <definedName name="__DdeLink__3079_1289581934_Copy_1" localSheetId="0">'DKZ1'!$D$45</definedName>
    <definedName name="__DdeLink__3079_1289581934_Copy_1" localSheetId="9">'DKZ10'!$D$34</definedName>
    <definedName name="__DdeLink__3079_1289581934_Copy_1" localSheetId="10">'DKZ11'!#REF!</definedName>
    <definedName name="__DdeLink__3079_1289581934_Copy_1" localSheetId="2">'DKZ3'!$D$46</definedName>
    <definedName name="__DdeLink__3079_1289581934_Copy_1" localSheetId="3">'DKZ4'!$D$48</definedName>
    <definedName name="__DdeLink__3079_1289581934_Copy_1" localSheetId="4">'DKZ5'!$D$47</definedName>
    <definedName name="__DdeLink__3079_1289581934_Copy_1" localSheetId="5">'DKZ6'!$D$34</definedName>
    <definedName name="__DdeLink__3079_1289581934_Copy_1" localSheetId="6">'DKZ7'!$D$48</definedName>
    <definedName name="__DdeLink__3079_1289581934_Copy_1" localSheetId="7">'DKZ8'!$D$47</definedName>
    <definedName name="__DdeLink__3079_1289581934_Copy_1" localSheetId="8">'DKZ9'!$D$50</definedName>
    <definedName name="__DdeLink__58460_1875833527" localSheetId="0">'DKZ1'!$D$49</definedName>
    <definedName name="__DdeLink__58460_1875833527" localSheetId="9">'DKZ10'!$D$38</definedName>
    <definedName name="__DdeLink__58460_1875833527" localSheetId="10">'DKZ11'!#REF!</definedName>
    <definedName name="__DdeLink__58460_1875833527" localSheetId="2">'DKZ3'!$D$50</definedName>
    <definedName name="__DdeLink__58460_1875833527" localSheetId="3">'DKZ4'!$D$52</definedName>
    <definedName name="__DdeLink__58460_1875833527" localSheetId="4">'DKZ5'!$D$51</definedName>
    <definedName name="__DdeLink__58460_1875833527" localSheetId="5">'DKZ6'!#REF!</definedName>
    <definedName name="__DdeLink__58460_1875833527" localSheetId="6">'DKZ7'!$D$52</definedName>
    <definedName name="__DdeLink__58460_1875833527" localSheetId="7">'DKZ8'!$D$51</definedName>
    <definedName name="__DdeLink__58460_1875833527" localSheetId="8">'DKZ9'!$D$54</definedName>
    <definedName name="__DdeLink__90579_2061264166_Copy_1_Copy_" localSheetId="9">'DKZ10'!$D$41</definedName>
    <definedName name="__DdeLink__90579_2061264166_Copy_1_Copy_" localSheetId="10">'DKZ11'!#REF!</definedName>
    <definedName name="__DdeLink__90579_2061264166_Copy_1_Copy_" localSheetId="2">'DKZ3'!$D$53</definedName>
    <definedName name="__DdeLink__90579_2061264166_Copy_1_Copy_" localSheetId="3">'DKZ4'!$D$55</definedName>
    <definedName name="__DdeLink__90579_2061264166_Copy_1_Copy_" localSheetId="4">'DKZ5'!$D$55</definedName>
    <definedName name="__DdeLink__90579_2061264166_Copy_1_Copy_" localSheetId="5">'DKZ6'!$D$37</definedName>
    <definedName name="__DdeLink__90579_2061264166_Copy_1_Copy_" localSheetId="6">'DKZ7'!$D$55</definedName>
    <definedName name="__DdeLink__90579_2061264166_Copy_1_Copy_" localSheetId="7">'DKZ8'!$D$54</definedName>
    <definedName name="__DdeLink__90579_2061264166_Copy_1_Copy_" localSheetId="8">'DKZ9'!$D$57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2" l="1"/>
  <c r="G6" i="12"/>
  <c r="C7" i="22" l="1"/>
  <c r="C6" i="22"/>
  <c r="G25" i="21"/>
  <c r="G24" i="21"/>
  <c r="G23" i="21"/>
  <c r="G22" i="21"/>
  <c r="G21" i="21"/>
  <c r="G20" i="21"/>
  <c r="G19" i="21"/>
  <c r="G50" i="21"/>
  <c r="G49" i="21"/>
  <c r="G48" i="21"/>
  <c r="G47" i="21"/>
  <c r="I50" i="21" s="1"/>
  <c r="G46" i="21"/>
  <c r="G45" i="21"/>
  <c r="G44" i="21"/>
  <c r="G42" i="21"/>
  <c r="G41" i="21"/>
  <c r="G40" i="21"/>
  <c r="G39" i="21"/>
  <c r="G38" i="21"/>
  <c r="G37" i="21"/>
  <c r="G36" i="21"/>
  <c r="G35" i="21"/>
  <c r="G34" i="21"/>
  <c r="G33" i="21"/>
  <c r="I42" i="21" s="1"/>
  <c r="G32" i="21"/>
  <c r="G31" i="21"/>
  <c r="I32" i="21" s="1"/>
  <c r="G30" i="21"/>
  <c r="G29" i="21"/>
  <c r="G28" i="21"/>
  <c r="G27" i="21"/>
  <c r="I30" i="21" s="1"/>
  <c r="G26" i="21"/>
  <c r="G18" i="21"/>
  <c r="G17" i="21"/>
  <c r="G16" i="21"/>
  <c r="G15" i="21"/>
  <c r="G14" i="21"/>
  <c r="I16" i="21" s="1"/>
  <c r="G13" i="21"/>
  <c r="G12" i="21"/>
  <c r="G11" i="21"/>
  <c r="G10" i="21"/>
  <c r="G9" i="21"/>
  <c r="G8" i="21"/>
  <c r="G7" i="21"/>
  <c r="G6" i="21"/>
  <c r="G5" i="21"/>
  <c r="I26" i="21" l="1"/>
  <c r="G51" i="21"/>
  <c r="I13" i="21"/>
  <c r="G41" i="12" l="1"/>
  <c r="G5" i="14"/>
  <c r="G23" i="13" l="1"/>
  <c r="G39" i="12" l="1"/>
  <c r="G36" i="11" l="1"/>
  <c r="G37" i="10" l="1"/>
  <c r="G32" i="9" l="1"/>
  <c r="G36" i="8" l="1"/>
  <c r="G37" i="7" l="1"/>
  <c r="G35" i="6" l="1"/>
  <c r="G34" i="4" l="1"/>
  <c r="G20" i="12" l="1"/>
  <c r="G18" i="12"/>
  <c r="G11" i="9"/>
  <c r="G9" i="8"/>
  <c r="G12" i="8" l="1"/>
  <c r="G29" i="4" l="1"/>
  <c r="G30" i="4"/>
  <c r="G31" i="4"/>
  <c r="G32" i="4"/>
  <c r="G8" i="4"/>
  <c r="G6" i="4"/>
  <c r="G32" i="7" l="1"/>
  <c r="G42" i="13"/>
  <c r="G58" i="12"/>
  <c r="G55" i="11"/>
  <c r="G56" i="10"/>
  <c r="G38" i="9"/>
  <c r="G56" i="8"/>
  <c r="G56" i="7"/>
  <c r="G54" i="6"/>
  <c r="G52" i="4"/>
  <c r="G5" i="13"/>
  <c r="G5" i="12"/>
  <c r="G5" i="11"/>
  <c r="G5" i="10"/>
  <c r="G5" i="9"/>
  <c r="G5" i="8"/>
  <c r="G5" i="7"/>
  <c r="G5" i="6"/>
  <c r="G5" i="4"/>
  <c r="G7" i="14" l="1"/>
  <c r="G8" i="14"/>
  <c r="G9" i="14"/>
  <c r="G10" i="14"/>
  <c r="G11" i="14"/>
  <c r="G12" i="14"/>
  <c r="G6" i="14"/>
  <c r="G13" i="14" l="1"/>
  <c r="C16" i="22" s="1"/>
  <c r="I9" i="14"/>
  <c r="I12" i="14"/>
  <c r="I11" i="14"/>
  <c r="G7" i="13" l="1"/>
  <c r="G8" i="13"/>
  <c r="G9" i="13"/>
  <c r="G10" i="13"/>
  <c r="G11" i="13"/>
  <c r="G12" i="13"/>
  <c r="G13" i="13"/>
  <c r="G14" i="13"/>
  <c r="G15" i="13"/>
  <c r="G16" i="13"/>
  <c r="G17" i="13"/>
  <c r="G18" i="13"/>
  <c r="G19" i="13"/>
  <c r="G20" i="13"/>
  <c r="G21" i="13"/>
  <c r="G22" i="13"/>
  <c r="G24" i="13"/>
  <c r="I24" i="13" s="1"/>
  <c r="G25" i="13"/>
  <c r="G26" i="13"/>
  <c r="G27" i="13"/>
  <c r="G28" i="13"/>
  <c r="G29" i="13"/>
  <c r="G30" i="13"/>
  <c r="G31" i="13"/>
  <c r="G32" i="13"/>
  <c r="G33" i="13"/>
  <c r="G34" i="13"/>
  <c r="G35" i="13"/>
  <c r="G36" i="13"/>
  <c r="G37" i="13"/>
  <c r="G38" i="13"/>
  <c r="G39" i="13"/>
  <c r="G40" i="13"/>
  <c r="G41" i="13"/>
  <c r="G6" i="13"/>
  <c r="I20" i="13" l="1"/>
  <c r="G43" i="13"/>
  <c r="C15" i="22" s="1"/>
  <c r="I11" i="13"/>
  <c r="I42" i="13"/>
  <c r="I22" i="13"/>
  <c r="I13" i="13"/>
  <c r="I34" i="13"/>
  <c r="G9" i="12"/>
  <c r="G10" i="12"/>
  <c r="G11" i="12"/>
  <c r="G12" i="12"/>
  <c r="G13" i="12"/>
  <c r="G14" i="12"/>
  <c r="G15" i="12"/>
  <c r="G16" i="12"/>
  <c r="G17" i="12"/>
  <c r="G19" i="12"/>
  <c r="G21" i="12"/>
  <c r="G22" i="12"/>
  <c r="G23" i="12"/>
  <c r="G24" i="12"/>
  <c r="G25" i="12"/>
  <c r="G26" i="12"/>
  <c r="G27" i="12"/>
  <c r="G28" i="12"/>
  <c r="G29" i="12"/>
  <c r="G30" i="12"/>
  <c r="G31" i="12"/>
  <c r="G32" i="12"/>
  <c r="G33" i="12"/>
  <c r="G34" i="12"/>
  <c r="G35" i="12"/>
  <c r="G36" i="12"/>
  <c r="G37" i="12"/>
  <c r="G38" i="12"/>
  <c r="G40" i="12"/>
  <c r="I40" i="12" s="1"/>
  <c r="G42" i="12"/>
  <c r="G43" i="12"/>
  <c r="G44" i="12"/>
  <c r="G45" i="12"/>
  <c r="G46" i="12"/>
  <c r="G47" i="12"/>
  <c r="G48" i="12"/>
  <c r="G49" i="12"/>
  <c r="G50" i="12"/>
  <c r="G51" i="12"/>
  <c r="G52" i="12"/>
  <c r="G53" i="12"/>
  <c r="G54" i="12"/>
  <c r="G55" i="12"/>
  <c r="G56" i="12"/>
  <c r="G57" i="12"/>
  <c r="G8" i="12"/>
  <c r="I20" i="12" l="1"/>
  <c r="I35" i="12"/>
  <c r="I26" i="12"/>
  <c r="I15" i="12"/>
  <c r="I58" i="12"/>
  <c r="I13" i="12"/>
  <c r="G59" i="12"/>
  <c r="C14" i="22" s="1"/>
  <c r="I38" i="12"/>
  <c r="I50" i="12"/>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7" i="11"/>
  <c r="I37" i="11" s="1"/>
  <c r="G38" i="11"/>
  <c r="G39" i="11"/>
  <c r="G40" i="11"/>
  <c r="G41" i="11"/>
  <c r="G42" i="11"/>
  <c r="G43" i="11"/>
  <c r="G44" i="11"/>
  <c r="G45" i="11"/>
  <c r="G46" i="11"/>
  <c r="G47" i="11"/>
  <c r="G48" i="11"/>
  <c r="G49" i="11"/>
  <c r="G50" i="11"/>
  <c r="G51" i="11"/>
  <c r="G52" i="11"/>
  <c r="G53" i="11"/>
  <c r="G54" i="11"/>
  <c r="G6" i="11"/>
  <c r="I13" i="11" l="1"/>
  <c r="I55" i="11"/>
  <c r="I16" i="11"/>
  <c r="G56" i="11"/>
  <c r="C13" i="22" s="1"/>
  <c r="I35" i="11"/>
  <c r="I22" i="11"/>
  <c r="I31" i="11"/>
  <c r="I11" i="11"/>
  <c r="I47" i="11"/>
  <c r="G7" i="10"/>
  <c r="G8" i="10"/>
  <c r="G9" i="10"/>
  <c r="G10" i="10"/>
  <c r="G11" i="10"/>
  <c r="G12" i="10"/>
  <c r="G13" i="10"/>
  <c r="I14" i="10" s="1"/>
  <c r="G14" i="10"/>
  <c r="G15" i="10"/>
  <c r="G16" i="10"/>
  <c r="G17" i="10"/>
  <c r="G18" i="10"/>
  <c r="G19" i="10"/>
  <c r="G20" i="10"/>
  <c r="G21" i="10"/>
  <c r="G22" i="10"/>
  <c r="G23" i="10"/>
  <c r="G24" i="10"/>
  <c r="G25" i="10"/>
  <c r="G26" i="10"/>
  <c r="G27" i="10"/>
  <c r="G28" i="10"/>
  <c r="G29" i="10"/>
  <c r="G30" i="10"/>
  <c r="G31" i="10"/>
  <c r="G32" i="10"/>
  <c r="G33" i="10"/>
  <c r="G34" i="10"/>
  <c r="G35" i="10"/>
  <c r="G36" i="10"/>
  <c r="G38" i="10"/>
  <c r="I38" i="10" s="1"/>
  <c r="G39" i="10"/>
  <c r="G40" i="10"/>
  <c r="G41" i="10"/>
  <c r="G42" i="10"/>
  <c r="G43" i="10"/>
  <c r="G44" i="10"/>
  <c r="G45" i="10"/>
  <c r="G46" i="10"/>
  <c r="G47" i="10"/>
  <c r="G48" i="10"/>
  <c r="G49" i="10"/>
  <c r="G50" i="10"/>
  <c r="G51" i="10"/>
  <c r="G52" i="10"/>
  <c r="G53" i="10"/>
  <c r="G54" i="10"/>
  <c r="G55" i="10"/>
  <c r="G6" i="10"/>
  <c r="I56" i="10" l="1"/>
  <c r="I12" i="10"/>
  <c r="G57" i="10"/>
  <c r="C12" i="22" s="1"/>
  <c r="I23" i="10"/>
  <c r="I36" i="10"/>
  <c r="I48" i="10"/>
  <c r="I32" i="10"/>
  <c r="I17" i="10"/>
  <c r="G7" i="9"/>
  <c r="G8" i="9"/>
  <c r="G9" i="9"/>
  <c r="G10" i="9"/>
  <c r="G12" i="9"/>
  <c r="G13" i="9"/>
  <c r="G14" i="9"/>
  <c r="G15" i="9"/>
  <c r="G16" i="9"/>
  <c r="G17" i="9"/>
  <c r="G18" i="9"/>
  <c r="G19" i="9"/>
  <c r="G20" i="9"/>
  <c r="G21" i="9"/>
  <c r="G22" i="9"/>
  <c r="G23" i="9"/>
  <c r="G24" i="9"/>
  <c r="G25" i="9"/>
  <c r="G26" i="9"/>
  <c r="G27" i="9"/>
  <c r="G28" i="9"/>
  <c r="G29" i="9"/>
  <c r="G30" i="9"/>
  <c r="G31" i="9"/>
  <c r="G33" i="9"/>
  <c r="I33" i="9" s="1"/>
  <c r="G34" i="9"/>
  <c r="I34" i="9" s="1"/>
  <c r="G35" i="9"/>
  <c r="G36" i="9"/>
  <c r="G37" i="9"/>
  <c r="G6" i="9"/>
  <c r="G39" i="9" l="1"/>
  <c r="C11" i="22" s="1"/>
  <c r="I38" i="9"/>
  <c r="I16" i="9"/>
  <c r="I13" i="9"/>
  <c r="I22" i="9"/>
  <c r="I31" i="9"/>
  <c r="I27" i="9"/>
  <c r="G7" i="8"/>
  <c r="G8" i="8"/>
  <c r="G10" i="8"/>
  <c r="G11" i="8"/>
  <c r="G13" i="8"/>
  <c r="G14" i="8"/>
  <c r="I14" i="8" s="1"/>
  <c r="G15" i="8"/>
  <c r="G16" i="8"/>
  <c r="G17" i="8"/>
  <c r="G18" i="8"/>
  <c r="G19" i="8"/>
  <c r="G20" i="8"/>
  <c r="G21" i="8"/>
  <c r="G22" i="8"/>
  <c r="G23" i="8"/>
  <c r="G24" i="8"/>
  <c r="G25" i="8"/>
  <c r="G26" i="8"/>
  <c r="G27" i="8"/>
  <c r="G28" i="8"/>
  <c r="G29" i="8"/>
  <c r="G30" i="8"/>
  <c r="G31" i="8"/>
  <c r="G32" i="8"/>
  <c r="G33" i="8"/>
  <c r="G34" i="8"/>
  <c r="G35" i="8"/>
  <c r="G37" i="8"/>
  <c r="I37" i="8" s="1"/>
  <c r="G38" i="8"/>
  <c r="G39" i="8"/>
  <c r="G40" i="8"/>
  <c r="G41" i="8"/>
  <c r="G42" i="8"/>
  <c r="G43" i="8"/>
  <c r="G44" i="8"/>
  <c r="G45" i="8"/>
  <c r="G46" i="8"/>
  <c r="G47" i="8"/>
  <c r="G48" i="8"/>
  <c r="G49" i="8"/>
  <c r="G50" i="8"/>
  <c r="G51" i="8"/>
  <c r="G52" i="8"/>
  <c r="G53" i="8"/>
  <c r="G54" i="8"/>
  <c r="G55" i="8"/>
  <c r="G6" i="8"/>
  <c r="I56" i="8" l="1"/>
  <c r="G57" i="8"/>
  <c r="C10" i="22" s="1"/>
  <c r="I31" i="8"/>
  <c r="I23" i="8"/>
  <c r="I47" i="8"/>
  <c r="I35" i="8"/>
  <c r="I17" i="8"/>
  <c r="I13" i="8"/>
  <c r="G7" i="7"/>
  <c r="G8" i="7"/>
  <c r="G9" i="7"/>
  <c r="G10" i="7"/>
  <c r="G11" i="7"/>
  <c r="G12" i="7"/>
  <c r="G13" i="7"/>
  <c r="G14" i="7"/>
  <c r="G15" i="7"/>
  <c r="I15" i="7" s="1"/>
  <c r="G16" i="7"/>
  <c r="G17" i="7"/>
  <c r="G18" i="7"/>
  <c r="G19" i="7"/>
  <c r="G20" i="7"/>
  <c r="G21" i="7"/>
  <c r="G22" i="7"/>
  <c r="G23" i="7"/>
  <c r="G24" i="7"/>
  <c r="G25" i="7"/>
  <c r="G26" i="7"/>
  <c r="G27" i="7"/>
  <c r="G28" i="7"/>
  <c r="G29" i="7"/>
  <c r="G30" i="7"/>
  <c r="G31" i="7"/>
  <c r="G33" i="7"/>
  <c r="G34" i="7"/>
  <c r="G35" i="7"/>
  <c r="G36" i="7"/>
  <c r="G38" i="7"/>
  <c r="I38" i="7" s="1"/>
  <c r="G39" i="7"/>
  <c r="G40" i="7"/>
  <c r="G41" i="7"/>
  <c r="G42" i="7"/>
  <c r="G43" i="7"/>
  <c r="G44" i="7"/>
  <c r="G45" i="7"/>
  <c r="G46" i="7"/>
  <c r="G47" i="7"/>
  <c r="G48" i="7"/>
  <c r="G49" i="7"/>
  <c r="G50" i="7"/>
  <c r="G51" i="7"/>
  <c r="G52" i="7"/>
  <c r="G53" i="7"/>
  <c r="G54" i="7"/>
  <c r="G55" i="7"/>
  <c r="G6" i="7"/>
  <c r="I24" i="7" l="1"/>
  <c r="I32" i="7"/>
  <c r="G57" i="7"/>
  <c r="C9" i="22" s="1"/>
  <c r="I56" i="7"/>
  <c r="I12" i="7"/>
  <c r="I48" i="7"/>
  <c r="I36" i="7"/>
  <c r="I14" i="7"/>
  <c r="I18" i="7"/>
  <c r="G7" i="6"/>
  <c r="G8" i="6"/>
  <c r="G9" i="6"/>
  <c r="G10" i="6"/>
  <c r="G11" i="6"/>
  <c r="G12" i="6"/>
  <c r="I13" i="6" s="1"/>
  <c r="G13" i="6"/>
  <c r="G14" i="6"/>
  <c r="G15" i="6"/>
  <c r="G16" i="6"/>
  <c r="G17" i="6"/>
  <c r="G18" i="6"/>
  <c r="G19" i="6"/>
  <c r="G20" i="6"/>
  <c r="G21" i="6"/>
  <c r="G22" i="6"/>
  <c r="G23" i="6"/>
  <c r="G24" i="6"/>
  <c r="G25" i="6"/>
  <c r="G26" i="6"/>
  <c r="G27" i="6"/>
  <c r="G28" i="6"/>
  <c r="G29" i="6"/>
  <c r="G30" i="6"/>
  <c r="G31" i="6"/>
  <c r="G32" i="6"/>
  <c r="G33" i="6"/>
  <c r="G34" i="6"/>
  <c r="G36" i="6"/>
  <c r="I36" i="6" s="1"/>
  <c r="G37" i="6"/>
  <c r="G38" i="6"/>
  <c r="G39" i="6"/>
  <c r="G40" i="6"/>
  <c r="G41" i="6"/>
  <c r="G42" i="6"/>
  <c r="G43" i="6"/>
  <c r="G44" i="6"/>
  <c r="G45" i="6"/>
  <c r="G46" i="6"/>
  <c r="G47" i="6"/>
  <c r="G48" i="6"/>
  <c r="G49" i="6"/>
  <c r="G50" i="6"/>
  <c r="G51" i="6"/>
  <c r="G52" i="6"/>
  <c r="G53" i="6"/>
  <c r="G6" i="6"/>
  <c r="I54" i="6" l="1"/>
  <c r="I46" i="6"/>
  <c r="G55" i="6"/>
  <c r="C8" i="22" s="1"/>
  <c r="C17" i="22" s="1"/>
  <c r="I22" i="6"/>
  <c r="I30" i="6"/>
  <c r="I34" i="6"/>
  <c r="I11" i="6"/>
  <c r="I16" i="6"/>
  <c r="G9" i="4" l="1"/>
  <c r="G10" i="4"/>
  <c r="G11" i="4"/>
  <c r="G12" i="4"/>
  <c r="G13" i="4"/>
  <c r="G14" i="4"/>
  <c r="G15" i="4"/>
  <c r="I15" i="4" s="1"/>
  <c r="G16" i="4"/>
  <c r="G17" i="4"/>
  <c r="G18" i="4"/>
  <c r="G19" i="4"/>
  <c r="G20" i="4"/>
  <c r="G21" i="4"/>
  <c r="G22" i="4"/>
  <c r="G23" i="4"/>
  <c r="G24" i="4"/>
  <c r="G25" i="4"/>
  <c r="G26" i="4"/>
  <c r="G27" i="4"/>
  <c r="G28" i="4"/>
  <c r="G33" i="4"/>
  <c r="G35" i="4"/>
  <c r="I35" i="4" s="1"/>
  <c r="G36" i="4"/>
  <c r="G37" i="4"/>
  <c r="G38" i="4"/>
  <c r="G39" i="4"/>
  <c r="G40" i="4"/>
  <c r="G41" i="4"/>
  <c r="G42" i="4"/>
  <c r="G43" i="4"/>
  <c r="G44" i="4"/>
  <c r="G45" i="4"/>
  <c r="G46" i="4"/>
  <c r="G47" i="4"/>
  <c r="G48" i="4"/>
  <c r="G49" i="4"/>
  <c r="G50" i="4"/>
  <c r="G51" i="4"/>
  <c r="G7" i="4"/>
  <c r="I13" i="4" l="1"/>
  <c r="I18" i="4"/>
  <c r="I52" i="4"/>
  <c r="G53" i="4"/>
  <c r="I14" i="4"/>
  <c r="I33" i="4"/>
  <c r="I26" i="4"/>
  <c r="I45" i="4"/>
</calcChain>
</file>

<file path=xl/sharedStrings.xml><?xml version="1.0" encoding="utf-8"?>
<sst xmlns="http://schemas.openxmlformats.org/spreadsheetml/2006/main" count="2154" uniqueCount="241">
  <si>
    <t>Skyrius</t>
  </si>
  <si>
    <t>Eilės Nr.</t>
  </si>
  <si>
    <t>Darbo pavadinimas, aprašymas</t>
  </si>
  <si>
    <t>Mato vnt.</t>
  </si>
  <si>
    <t>Kiekis</t>
  </si>
  <si>
    <t>Iš viso, Eur be PVM</t>
  </si>
  <si>
    <t>1. Paruošiamieji darbai</t>
  </si>
  <si>
    <t>vnt.</t>
  </si>
  <si>
    <t>m</t>
  </si>
  <si>
    <t>2.2</t>
  </si>
  <si>
    <t>2.4</t>
  </si>
  <si>
    <t>3.1</t>
  </si>
  <si>
    <t>Iš viso skyriuje 3, Eur be PVM</t>
  </si>
  <si>
    <t>5.1</t>
  </si>
  <si>
    <t>kompl.</t>
  </si>
  <si>
    <t>Signalinės juostos klojimas</t>
  </si>
  <si>
    <t>Iš viso skyriuje 4, Eur be PVM</t>
  </si>
  <si>
    <t>Iš viso skyriuje 2, Eur be PVM</t>
  </si>
  <si>
    <t>Iš viso skyriuje 1, Eur be PVM</t>
  </si>
  <si>
    <t>Iš viso skyriuje 5, Eur be PVM</t>
  </si>
  <si>
    <t>DARBŲ KIEKIŲ ŽINIARAŠČIŲ SANTRAUKA</t>
  </si>
  <si>
    <t>Darbų kiekių žin. nr.</t>
  </si>
  <si>
    <t>Žiniaraščio pavadinimas</t>
  </si>
  <si>
    <t>Vertė, EUR be PVM</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</si>
  <si>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</si>
  <si>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</si>
  <si>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</si>
  <si>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IŠ VISO ŽINIARAŠTYJE 1, EUR BE PVM</t>
  </si>
  <si>
    <t>3.12</t>
  </si>
  <si>
    <t>4.3</t>
  </si>
  <si>
    <t>1.8</t>
  </si>
  <si>
    <t>IŠ VISO ŽINIARAŠTYJE 2, EUR BE PVM</t>
  </si>
  <si>
    <t>IŠ VISO ŽINIARAŠTYJE 3, EUR BE PVM</t>
  </si>
  <si>
    <r>
      <t>m</t>
    </r>
    <r>
      <rPr>
        <vertAlign val="superscript"/>
        <sz val="11"/>
        <color theme="1"/>
        <rFont val="Times New Roman"/>
        <family val="1"/>
      </rPr>
      <t>2</t>
    </r>
  </si>
  <si>
    <t>1.9</t>
  </si>
  <si>
    <t>Naudoto asfalto granulių pakrovimas ir išvežimas į sandėliavimo aikštelę antriniam panaudojimui rangovo pasirinktu atstumu</t>
  </si>
  <si>
    <r>
      <t>m</t>
    </r>
    <r>
      <rPr>
        <vertAlign val="superscript"/>
        <sz val="11"/>
        <color theme="1"/>
        <rFont val="Times New Roman"/>
        <family val="1"/>
      </rPr>
      <t>3</t>
    </r>
  </si>
  <si>
    <t>1.10</t>
  </si>
  <si>
    <t>Esamo pagrindo iš nesurištųjų mineralinių medžiagų išardymas ir išvežimas rangovo pasirinktu atstumu</t>
  </si>
  <si>
    <t>1.24</t>
  </si>
  <si>
    <t>Esamų kelio ženklų skydų demontavimas ir išvežimas į užsakovo nurodytą vietą</t>
  </si>
  <si>
    <t>1.25</t>
  </si>
  <si>
    <t>Esamų vienstiebių kelio ženklų metalinių atramų ant monolitinių betoninių atramų išardymas  ir išvežimas į užsakovo nurodytą vietą</t>
  </si>
  <si>
    <t>1.36</t>
  </si>
  <si>
    <t>Horizontaliojo dangos ženklinimo pašalinimas</t>
  </si>
  <si>
    <t>2. Žemės sankasa</t>
  </si>
  <si>
    <t>Dirvožemio pašalinimas ir išvežimas rangovo pasirinktu atstumu (perteklinio)</t>
  </si>
  <si>
    <t>Grunto kasimas, pakrovimas ir išvežimas rangovo pasirinktu atstumu (perteklinio)</t>
  </si>
  <si>
    <t>3. Vandens nuleidimas</t>
  </si>
  <si>
    <t>4. Kelio dangos kontrukcija</t>
  </si>
  <si>
    <t>Skaldos pagrindo sluoksnio įrengimas (fr. 0/45)</t>
  </si>
  <si>
    <t>4.8</t>
  </si>
  <si>
    <t>Asfalto apatinio sluoksnio įrengimas (AC 16 AS, h=8 cm)</t>
  </si>
  <si>
    <t>4.9</t>
  </si>
  <si>
    <t>Asfalto viršutinio sluoksnio įrengimas (AC 11 VS, h=4 cm)</t>
  </si>
  <si>
    <t>9.  Pėsčiųjų, dviračių takai, šaligatviai</t>
  </si>
  <si>
    <t>9.9</t>
  </si>
  <si>
    <t>Apsauginio šalčiui atsparaus sluoksnio įrengimas</t>
  </si>
  <si>
    <t>9.11</t>
  </si>
  <si>
    <t>Skaldos pagrindo sluoksnio įrengimas (fr. 0/45), h – 15cm</t>
  </si>
  <si>
    <t>9.13</t>
  </si>
  <si>
    <t>Asfalto pagrindo sluoksnio įrengimas  (AC 16 PD, h=8cm)</t>
  </si>
  <si>
    <t>9.19</t>
  </si>
  <si>
    <t>Pasluoksnio įrengimas iš nesurištųjų mineralinių medžiagų mišinio fr. 0/5, h – 3 cm</t>
  </si>
  <si>
    <t>9.20</t>
  </si>
  <si>
    <t>Bordiūrų įrengimas (100x30x15)</t>
  </si>
  <si>
    <t>9.21</t>
  </si>
  <si>
    <t>Įspėjamųjų ir vedimo paviršių įrengimas (20x10x8 cm geltonos spalvos)</t>
  </si>
  <si>
    <t>9. Pėsčiųjų, dviračių takai, šaligatviai</t>
  </si>
  <si>
    <t>9.22</t>
  </si>
  <si>
    <t>Bituminės sandarinimo juostos įrengimas prie betoninių bortų</t>
  </si>
  <si>
    <t>9.23</t>
  </si>
  <si>
    <t>Bordiūro įrengimas (100x20x8 cm)</t>
  </si>
  <si>
    <t>Iš viso skyriuje 9, Eur be PVM</t>
  </si>
  <si>
    <t>10. Eismo organizavimo priemonės</t>
  </si>
  <si>
    <t>10.1</t>
  </si>
  <si>
    <t>Standartinių kelio ženklų įrengimas (RA2) (dydžio grupė – 1)</t>
  </si>
  <si>
    <t>10.5</t>
  </si>
  <si>
    <t>Horizontalaus ženklinimo įrengimas</t>
  </si>
  <si>
    <t>10.15</t>
  </si>
  <si>
    <t>Esamų kelio ženklų perkėlimas ant kryptinio apšvietimo atramų</t>
  </si>
  <si>
    <t>Iš viso skyriuje 10, Eur be PVM</t>
  </si>
  <si>
    <t>12. Kiti darbai</t>
  </si>
  <si>
    <t>12.1</t>
  </si>
  <si>
    <t>Iš viso skyriuje 12, Eur be PVM</t>
  </si>
  <si>
    <t xml:space="preserve">13. ITS priemonės </t>
  </si>
  <si>
    <t>13.11</t>
  </si>
  <si>
    <t>Laikančiosios konstrukcijos (atramos, gembės, santvaros) ir pamato įrengimas</t>
  </si>
  <si>
    <t>13.12</t>
  </si>
  <si>
    <t>Tranšėjos kasimas, užpylimas ir tankinimas</t>
  </si>
  <si>
    <t>13.13</t>
  </si>
  <si>
    <t>Vamzdžio tiesimas paruoštoje tranšėjoje</t>
  </si>
  <si>
    <t>13.14</t>
  </si>
  <si>
    <t>Vamzdžio tiesimas uždaru būdu</t>
  </si>
  <si>
    <t>13.15</t>
  </si>
  <si>
    <t>Kabelio tiesimas konstrukcijomis</t>
  </si>
  <si>
    <t>13.16</t>
  </si>
  <si>
    <t>Kabelio tiesimas vamzdžiuose, blokuose, laidadėžėse</t>
  </si>
  <si>
    <t>13.17</t>
  </si>
  <si>
    <t>13.18</t>
  </si>
  <si>
    <t>Įžeminimo įrengimas ir varžos matavimas</t>
  </si>
  <si>
    <t>13.19</t>
  </si>
  <si>
    <t>Įrangos derinimo, paleidimo darbai</t>
  </si>
  <si>
    <t>13.20</t>
  </si>
  <si>
    <t>Aplinkos sutvarkymas ir žolės atsodinimas</t>
  </si>
  <si>
    <t>Iš viso skyriuje 13, Eur be PVM</t>
  </si>
  <si>
    <t>14. Inžineriniai tinklai</t>
  </si>
  <si>
    <t>14.6.1</t>
  </si>
  <si>
    <t>Apšvietimo atramų įrengimas</t>
  </si>
  <si>
    <t>14.6.2</t>
  </si>
  <si>
    <t>Šviestuvų įrengimas</t>
  </si>
  <si>
    <t>14.6.5</t>
  </si>
  <si>
    <t>Automatinio jungiklio montavimas</t>
  </si>
  <si>
    <t>14.6.6</t>
  </si>
  <si>
    <t>Atsišakojimų gnybtynų montavimas apšvietimo atramose</t>
  </si>
  <si>
    <t>14.6.7</t>
  </si>
  <si>
    <t>Kabelio izoliacijos varžų matavimas</t>
  </si>
  <si>
    <t>14.6.8</t>
  </si>
  <si>
    <t>Fazinio ir nulinio laidų grandinės varžos matavimai</t>
  </si>
  <si>
    <t>Iš viso skyriuje 14, Eur be PVM</t>
  </si>
  <si>
    <r>
      <t>Vieneto kaina, Eur be PVM  (</t>
    </r>
    <r>
      <rPr>
        <sz val="11"/>
        <color rgb="FFFF0000"/>
        <rFont val="Times New Roman"/>
        <family val="1"/>
        <charset val="186"/>
      </rPr>
      <t>pildo Tiekėjas</t>
    </r>
    <r>
      <rPr>
        <sz val="11"/>
        <rFont val="Times New Roman"/>
        <family val="1"/>
      </rPr>
      <t>)</t>
    </r>
  </si>
  <si>
    <t>IŠ VISO ŽINIARAŠTYJE 4, EUR BE PVM</t>
  </si>
  <si>
    <t>Asfaltbetonio dangos nufrezavimas arba išlaužimas</t>
  </si>
  <si>
    <t>1.14</t>
  </si>
  <si>
    <t>Esamų betoninių bortų bei betono pagrindo po bortais išardymas ir išvežimas rangovo pasirinktu atstumu</t>
  </si>
  <si>
    <t>1.37</t>
  </si>
  <si>
    <t>Esamų inžinerinių tinklų šulinių liukų aukščio koregavimas gelžbetoniniais reguliavimo žiedais</t>
  </si>
  <si>
    <t>9.1</t>
  </si>
  <si>
    <t>Dirvožemio pašalinimas, išvežimas į laikiną sandėliavimo aikštelę rangovo pasirinktu atstumu ir atvežimas šlaitų, griovio dugno tvirtinimui</t>
  </si>
  <si>
    <t xml:space="preserve">Apsauginio šalčiui atsparaus sluoksnio įrengimas </t>
  </si>
  <si>
    <t>Asfalto pagrindo sluoksnio įrengimas (AC 16 PD, h – 8cm)</t>
  </si>
  <si>
    <t>9.15</t>
  </si>
  <si>
    <t>Kelkraščio viršutinio sluoksnio įrengimas</t>
  </si>
  <si>
    <t>Bordiūro įrengimas (100x15x30)</t>
  </si>
  <si>
    <t>Įspėjamųjų ir vedimo paviršių įrengimas (20x10x8 cm )</t>
  </si>
  <si>
    <t>Bordiūro įrengimas (100x8x20 cm)</t>
  </si>
  <si>
    <t>10.4</t>
  </si>
  <si>
    <t>Apsauginių kelio atitvarų sistemos įrengimas (H1 W4 A)</t>
  </si>
  <si>
    <t>km</t>
  </si>
  <si>
    <t>14.6.11</t>
  </si>
  <si>
    <t>AVS įrengimas</t>
  </si>
  <si>
    <t>IŠ VISO ŽINIARAŠTYJE 5, EUR BE PVM</t>
  </si>
  <si>
    <t>5. Skiriamosios, saugos salelės, žiedinių sankryžų vidiniai žiedai</t>
  </si>
  <si>
    <t>Trinkelių dangos įrengimas (20x10x8)</t>
  </si>
  <si>
    <t>5.3</t>
  </si>
  <si>
    <t>5.4</t>
  </si>
  <si>
    <t>5.8</t>
  </si>
  <si>
    <t>5.9</t>
  </si>
  <si>
    <t>5.10</t>
  </si>
  <si>
    <r>
      <t>Apsauginio šalčiui atsparaus sluoksnio įrengimas</t>
    </r>
    <r>
      <rPr>
        <b/>
        <sz val="11"/>
        <color theme="1"/>
        <rFont val="Times New Roman"/>
        <family val="1"/>
      </rPr>
      <t xml:space="preserve"> </t>
    </r>
  </si>
  <si>
    <t>Skaldos pagrindo sluoksnio įrengimas (h – 15 cm)</t>
  </si>
  <si>
    <t>10.16</t>
  </si>
  <si>
    <t>Kelio ženklo atramos (skersmuo – 76,1 mm, sienutės storis – 2,0 mm) kartu su pamatu įrengimas</t>
  </si>
  <si>
    <r>
      <t>Vieneto kaina, Eur be PVM  (</t>
    </r>
    <r>
      <rPr>
        <sz val="11"/>
        <color rgb="FFFF0000"/>
        <rFont val="Times New Roman"/>
        <family val="1"/>
        <charset val="186"/>
      </rPr>
      <t>pildo Tiekėjas</t>
    </r>
    <r>
      <rPr>
        <sz val="11"/>
        <rFont val="Times New Roman"/>
        <family val="1"/>
        <charset val="186"/>
      </rPr>
      <t>)</t>
    </r>
  </si>
  <si>
    <t>IŠ VISO ŽINIARAŠTYJE 6, EUR BE PVM</t>
  </si>
  <si>
    <t>3. Vandes nuvedimas</t>
  </si>
  <si>
    <r>
      <t>Trinkelių dangos įrengimas</t>
    </r>
    <r>
      <rPr>
        <b/>
        <sz val="11"/>
        <color theme="1"/>
        <rFont val="Times New Roman"/>
        <family val="1"/>
      </rPr>
      <t xml:space="preserve"> </t>
    </r>
    <r>
      <rPr>
        <sz val="11"/>
        <color theme="1"/>
        <rFont val="Times New Roman"/>
        <family val="1"/>
      </rPr>
      <t>(20x10x8)</t>
    </r>
  </si>
  <si>
    <t>Asfalto pagrindo sluoksnio įrengimas (AC 16 PD h-8cm)</t>
  </si>
  <si>
    <t>9.18</t>
  </si>
  <si>
    <t>Plokščių dangos įrengimas</t>
  </si>
  <si>
    <t>Bordiūro įrengimas (100x30x15 cm)</t>
  </si>
  <si>
    <t>Įspėjamųjų ir vedimo paviršių įrengimas (20x10x8 geltonos spalvos)</t>
  </si>
  <si>
    <t>14.6.12</t>
  </si>
  <si>
    <t>IŠ VISO ŽINIARAŠTYJE 7, EUR BE PVM</t>
  </si>
  <si>
    <t>Įspėjamųjų ir vedimo paviršių įrengimas (20x10x8 cm raudonos spalvos)</t>
  </si>
  <si>
    <t>Standartinių kelio ženklo įrengimas</t>
  </si>
  <si>
    <t>Oro linijos gnybtų montavimas</t>
  </si>
  <si>
    <t>IŠ VISO ŽINIARAŠTYJE 8, EUR BE PVM</t>
  </si>
  <si>
    <t>Trinkelių dangos įrengimas (20x20x8)</t>
  </si>
  <si>
    <t>9.24</t>
  </si>
  <si>
    <t>Esamos betoninių plytelių dangos atstatymas</t>
  </si>
  <si>
    <t>Šviestuvų (žiburio) įrengimas</t>
  </si>
  <si>
    <t>IŠ VISO ŽINIARAŠTYJE 9, EUR BE PVM</t>
  </si>
  <si>
    <t>IŠ VISO ŽINIARAŠTYJE 10, EUR BE PVM</t>
  </si>
  <si>
    <t>1.29</t>
  </si>
  <si>
    <t>Esamų g/b konstrukcijų išardymas (pralaidos ir k.t.) ir išvežimas rangovo pasirinktu atstumu</t>
  </si>
  <si>
    <t>IŠ VISO ŽINIARAŠTYJE 11, EUR BE PVM</t>
  </si>
  <si>
    <t>9.17</t>
  </si>
  <si>
    <t>1.28</t>
  </si>
  <si>
    <t xml:space="preserve">Horizontaliojo ženklinimo įrengimas </t>
  </si>
  <si>
    <t>Kelio Nr. 159 Užventis-Šaukėnai-Kuršėnai 31, 652 km</t>
  </si>
  <si>
    <t>Kelio Nr. 159 Užventis-Šaukėnai-Kuršėnai 32,363 km</t>
  </si>
  <si>
    <t>Kelio Nr. 159 Užventis-Šaukėnai-Kuršėnai 33,028 km</t>
  </si>
  <si>
    <t>Kelio Nr. 159 Užventis-Šaukėnai-Kuršėnai 33,235 km</t>
  </si>
  <si>
    <t xml:space="preserve">Kelio Nr. 159 Užventis-Šaukėnai-Kuršėnai 34, 847 km </t>
  </si>
  <si>
    <t>Kelio Nr. 159 Užventis-Šaukėnai-Kuršėnai 35,432 km</t>
  </si>
  <si>
    <t>Kelio Nr. 159 Užventis-Šaukėnai-Kuršėnai 35,885 km</t>
  </si>
  <si>
    <t>Kelio Nr. 159 Užventis–Šaukėnai–Kuršėnai 36,393 km</t>
  </si>
  <si>
    <t>Kelio Nr. 159 Užventis-Šaukėnai-Kuršėnai 36,89 km</t>
  </si>
  <si>
    <t>Kelio Nr. 159 Užventis-Šaukėnai-Kuršėnai 39,823 km</t>
  </si>
  <si>
    <t>Kelio Nr. 159 Užventis-Šaukėnai-Kuršėnai 35,533 km</t>
  </si>
  <si>
    <t>Nr. 1 Kelio Nr. 159 Užventis-Šaukėnai-Kuršėnai 31, 652 km</t>
  </si>
  <si>
    <t>Nr. 11 Kelio Nr. 159 Užventis-Šaukėnai-Kuršėnai 35,533 km</t>
  </si>
  <si>
    <t>Nr. 10 Kelio Nr. 159 Užventis-Šaukėnai-Kuršėnai 39,823 km</t>
  </si>
  <si>
    <t>Nr. 2 Kelio Nr. 159 Užventis-Šaukėnai-Kuršėnai 32,363 km</t>
  </si>
  <si>
    <t>Nr. 3 Kelio Nr. 159 Užventis-Šaukėnai-Kuršėnai 33,028 km</t>
  </si>
  <si>
    <t>Nr. 4 Kelio Nr. 159 Užventis-Šaukėnai-Kuršėnai 33,235 km</t>
  </si>
  <si>
    <t xml:space="preserve">Nr. 5 Kelio Nr. 159 Užventis-Šaukėnai-Kuršėnai 34, 847 km </t>
  </si>
  <si>
    <t>Nr. 6 Kelio Nr. 159 Užventis-Šaukėnai-Kuršėnai 35,432 km</t>
  </si>
  <si>
    <t>Nr. 7 Kelio Nr. 159 Užventis-Šaukėnai-Kuršėnai 35,885 km</t>
  </si>
  <si>
    <t>Nr. 8 Kelio Nr. 159 Užventis–Šaukėnai–Kuršėnai 36,393 km</t>
  </si>
  <si>
    <t>Nr. 9 Kelio Nr. 159 Užventis-Šaukėnai-Kuršėnai 36,89 km</t>
  </si>
  <si>
    <t>1.1</t>
  </si>
  <si>
    <t>Trasos nužymėjimas</t>
  </si>
  <si>
    <t xml:space="preserve">Išpildomoji nuotrauka </t>
  </si>
  <si>
    <t>14.6.9</t>
  </si>
  <si>
    <t>Išpildomoji nuotrauka</t>
  </si>
  <si>
    <t>14.6.13</t>
  </si>
  <si>
    <t xml:space="preserve">Lietaus nuotekų surinkimo šulinėlio DN700 įrengimas su grotelių tipo dangčiu, įskaitant PP vamzdžio prijungimą, žemės darbus, dangos atstatymą </t>
  </si>
  <si>
    <t>Esamų paviršinio vandens surinkimo tinklų šulinių išardymas ir išvežimas rangovo pasirinktu atstumu</t>
  </si>
  <si>
    <t>Skaldos pagrindo sluoksnio įrengimas (fr. 0/45) Hvid.-15 cm</t>
  </si>
  <si>
    <r>
      <t>m</t>
    </r>
    <r>
      <rPr>
        <vertAlign val="superscript"/>
        <sz val="11"/>
        <rFont val="Times New Roman"/>
        <family val="1"/>
      </rPr>
      <t>3</t>
    </r>
  </si>
  <si>
    <t>1.38</t>
  </si>
  <si>
    <t>Vandens latakų įrengimas (aukščiai H120 mm, H175 mm, apkrovų klasė E600, pločiai B1 100 mm, B2 235 mm) ant betono pagrindo (pado plotis - 0,335 m, aukštis - 0,15 cm)</t>
  </si>
  <si>
    <t>Žemės sankasos įrengimas, papildomai atsivežant gruntą rangovo pasirinktu atstumu</t>
  </si>
  <si>
    <t>Šlaitų ir griovio dugno sutvirtinimas, žole apželdinant dirvožemio sluoksnį</t>
  </si>
  <si>
    <t>Asfalto dangos nufrezavimas arba išlaužimas (esamas greičio mažinimo kalnelis)</t>
  </si>
  <si>
    <t xml:space="preserve">4 cm storio asfalto dangos sluoksnio nufrezavimas arba išlaužimas (kelio danga) </t>
  </si>
  <si>
    <r>
      <t>m</t>
    </r>
    <r>
      <rPr>
        <vertAlign val="superscript"/>
        <sz val="11"/>
        <color theme="1"/>
        <rFont val="Times New Roman"/>
        <family val="1"/>
      </rPr>
      <t>3</t>
    </r>
    <r>
      <rPr>
        <sz val="11"/>
        <color theme="1"/>
        <rFont val="Calibri"/>
        <family val="2"/>
        <scheme val="minor"/>
      </rPr>
      <t/>
    </r>
  </si>
  <si>
    <t xml:space="preserve">Asfalto dangos sluoksnio nufrezavimas arba išlaužimas (tako danga) </t>
  </si>
  <si>
    <t>1.8.1</t>
  </si>
  <si>
    <t>1.8.2</t>
  </si>
  <si>
    <t>1.8.3</t>
  </si>
  <si>
    <t>10.12.1</t>
  </si>
  <si>
    <t>10.12.2</t>
  </si>
  <si>
    <t>10.12.3</t>
  </si>
  <si>
    <t>Asfalto apatinio sluoksnio gruntavimas</t>
  </si>
  <si>
    <t>Iškilios greičio valdymo priemonės įrengimas (h-8 cm, plotas - 86 m2)</t>
  </si>
  <si>
    <t>Plytelių dangos įrengimas</t>
  </si>
  <si>
    <t>1.11</t>
  </si>
  <si>
    <t>Betoninių plytelių/trinkelių dangų išardymas ir išvežimas rangovo pasirinktu atstumu</t>
  </si>
  <si>
    <t>Esamų g/b konstrukcijų (laiptų) išardymas ir išvežimas rangovo pasirinktu atstumu</t>
  </si>
  <si>
    <t>4.8.1</t>
  </si>
  <si>
    <t>4.9.1</t>
  </si>
  <si>
    <t>4.9.2</t>
  </si>
  <si>
    <t>Asfalto viršutinio sluoksnio įrengimas (AC 11 VS, h=4 cm, ties naikinamu iškiliuoju greičio mažinimo kalneliu)</t>
  </si>
  <si>
    <t>Asfalto viršutinio sluoksnio įrengimas (AC 11 VS, h=4 cm, ties bordiūrais)</t>
  </si>
  <si>
    <t>Statinio kadastrinių duomenų bylų patikslinimas</t>
  </si>
  <si>
    <t>12.2</t>
  </si>
  <si>
    <t xml:space="preserve">Valstybinės reikšmės krašto kelio Nr. 159 Užventis-Šaukėnai-Kuršėnai ties 31,652 km, 32,363 km, 33,028 km, 33,235 km, 34,847 km, 35,432 km, 35,533 km, 35,885 km, 36,393 km, 36,89 km ir 39,823 km paprastasis remontas, sutvarkant pėsčiųjų perėjas – Šiaulių apskritis Nr. 2	</t>
  </si>
  <si>
    <t xml:space="preserve">Valstybinės reikšmės krašto kelio Nr. 159 Užventis-Šaukėnai-Kuršėnai ties 31,652 km, 32,363 km, 33,028 km, 33,235 km, 34,847 km, 35,432 km, 35,533 km, 35,885 km, 36,393 km, 36,89 km ir 39,823 km paprastasis remontas, sutvarkant pėsčiųjų perėjas – Šiaulių apskritis Nr.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</si>
</sst>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charset val="186"/>
      <scheme val="minor"/>
    </font>
    <font>
      <sz val="11"/>
      <color theme="1"/>
      <name val="Calibri"/>
      <family val="2"/>
      <scheme val="minor"/>
    </font>
    <font>
      <sz val="11"/>
      <color rgb="FF000000"/>
      <name val="Calibri"/>
      <family val="2"/>
      <charset val="186"/>
    </font>
    <font>
      <b/>
      <sz val="11"/>
      <color rgb="FF00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b/>
      <sz val="12"/>
      <color rgb="FF000000"/>
      <name val="Times New Roman"/>
      <family val="1"/>
      <charset val="186"/>
    </font>
    <font>
      <i/>
      <sz val="11"/>
      <name val="Times New Roman"/>
      <family val="1"/>
      <charset val="186"/>
    </font>
    <font>
      <b/>
      <sz val="10"/>
      <name val="Times New Roman"/>
      <family val="1"/>
      <charset val="186"/>
    </font>
    <font>
      <sz val="10"/>
      <name val="Times New Roman"/>
      <family val="1"/>
      <charset val="186"/>
    </font>
    <font>
      <i/>
      <sz val="10"/>
      <name val="Times New Roman"/>
      <family val="1"/>
      <charset val="186"/>
    </font>
    <font>
      <b/>
      <sz val="12"/>
      <name val="Times New Roman"/>
      <family val="1"/>
    </font>
    <font>
      <sz val="11"/>
      <name val="Times New Roman"/>
      <family val="1"/>
    </font>
    <font>
      <i/>
      <sz val="11"/>
      <name val="Times New Roman"/>
      <family val="1"/>
    </font>
    <font>
      <sz val="11"/>
      <color theme="1"/>
      <name val="Times New Roman"/>
      <family val="1"/>
    </font>
    <font>
      <vertAlign val="superscript"/>
      <sz val="11"/>
      <color theme="1"/>
      <name val="Times New Roman"/>
      <family val="1"/>
    </font>
    <font>
      <sz val="11"/>
      <color rgb="FF000000"/>
      <name val="Times New Roman"/>
      <family val="1"/>
    </font>
    <font>
      <b/>
      <sz val="11"/>
      <name val="Times New Roman"/>
      <family val="1"/>
    </font>
    <font>
      <i/>
      <sz val="11"/>
      <color theme="1"/>
      <name val="Times New Roman"/>
      <family val="1"/>
    </font>
    <font>
      <i/>
      <sz val="11"/>
      <color theme="1"/>
      <name val="Times New Roman"/>
      <family val="1"/>
      <charset val="186"/>
    </font>
    <font>
      <b/>
      <sz val="11"/>
      <color theme="1"/>
      <name val="Times New Roman"/>
      <family val="1"/>
    </font>
    <font>
      <sz val="8"/>
      <name val="Calibri"/>
      <family val="2"/>
      <charset val="186"/>
      <scheme val="minor"/>
    </font>
    <font>
      <vertAlign val="superscript"/>
      <sz val="11"/>
      <name val="Times New Roman"/>
      <family val="1"/>
    </font>
    <font>
      <sz val="10"/>
      <name val="TimesLT"/>
      <charset val="186"/>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0" fontId="2" fillId="0" borderId="0" applyNumberFormat="0" applyBorder="0" applyProtection="0"/>
    <xf numFmtId="0" fontId="2" fillId="0" borderId="0" applyNumberFormat="0" applyBorder="0" applyProtection="0"/>
    <xf numFmtId="0" fontId="2" fillId="0" borderId="0"/>
    <xf numFmtId="0" fontId="2" fillId="0" borderId="0"/>
    <xf numFmtId="0" fontId="25" fillId="0" borderId="0"/>
  </cellStyleXfs>
  <cellXfs count="125">
    <xf numFmtId="0" fontId="0" fillId="0" borderId="0" xfId="0"/>
    <xf numFmtId="0" fontId="4" fillId="0" borderId="0" xfId="4" applyFont="1" applyAlignment="1">
      <alignment vertical="center"/>
    </xf>
    <xf numFmtId="0" fontId="4" fillId="0" borderId="0" xfId="4" applyFont="1" applyAlignment="1">
      <alignment vertical="center" wrapText="1"/>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4" fillId="0" borderId="0" xfId="4" applyFont="1" applyAlignment="1">
      <alignment horizontal="center" vertical="center"/>
    </xf>
    <xf numFmtId="0" fontId="7" fillId="0" borderId="0" xfId="0" applyFont="1" applyAlignment="1" applyProtection="1">
      <alignment horizontal="center" vertical="center"/>
      <protection locked="0"/>
    </xf>
    <xf numFmtId="0" fontId="6" fillId="0" borderId="0" xfId="0" applyFont="1" applyProtection="1">
      <protection locked="0"/>
    </xf>
    <xf numFmtId="4" fontId="4" fillId="0" borderId="0" xfId="4" applyNumberFormat="1" applyFont="1" applyAlignment="1">
      <alignment horizontal="right" vertical="center"/>
    </xf>
    <xf numFmtId="0" fontId="13" fillId="0" borderId="7" xfId="1" applyFont="1" applyBorder="1" applyAlignment="1" applyProtection="1">
      <alignment horizontal="center" vertical="center" wrapText="1"/>
    </xf>
    <xf numFmtId="0" fontId="13" fillId="0" borderId="5" xfId="1" applyFont="1" applyBorder="1" applyAlignment="1" applyProtection="1">
      <alignment horizontal="center" vertical="center" wrapText="1"/>
    </xf>
    <xf numFmtId="0" fontId="14" fillId="0" borderId="0" xfId="0" applyFont="1" applyProtection="1">
      <protection locked="0"/>
    </xf>
    <xf numFmtId="0" fontId="14" fillId="0" borderId="1" xfId="2" applyFont="1" applyBorder="1" applyAlignment="1" applyProtection="1">
      <alignment horizontal="center" vertical="center" wrapText="1"/>
    </xf>
    <xf numFmtId="0" fontId="14" fillId="0" borderId="1" xfId="1" applyFont="1" applyBorder="1" applyAlignment="1" applyProtection="1">
      <alignment horizontal="center" vertical="center" wrapText="1"/>
    </xf>
    <xf numFmtId="4" fontId="14" fillId="4" borderId="1" xfId="3" applyNumberFormat="1" applyFont="1" applyFill="1" applyBorder="1" applyAlignment="1" applyProtection="1">
      <alignment horizontal="center" vertical="center" wrapText="1"/>
      <protection locked="0"/>
    </xf>
    <xf numFmtId="4" fontId="14" fillId="4" borderId="1" xfId="0" applyNumberFormat="1" applyFont="1" applyFill="1" applyBorder="1" applyAlignment="1" applyProtection="1">
      <alignment horizontal="center" vertical="center" wrapText="1"/>
      <protection locked="0"/>
    </xf>
    <xf numFmtId="4" fontId="14" fillId="4" borderId="1" xfId="4" applyNumberFormat="1" applyFont="1" applyFill="1" applyBorder="1" applyAlignment="1" applyProtection="1">
      <alignment horizontal="center" vertical="center" wrapText="1"/>
      <protection locked="0"/>
    </xf>
    <xf numFmtId="0" fontId="14" fillId="0" borderId="0" xfId="4" applyFont="1" applyAlignment="1">
      <alignment horizontal="center" vertical="center"/>
    </xf>
    <xf numFmtId="0" fontId="14" fillId="0" borderId="3" xfId="3" applyFont="1" applyBorder="1" applyAlignment="1">
      <alignment horizontal="center" vertical="center" wrapText="1"/>
    </xf>
    <xf numFmtId="4" fontId="19" fillId="0" borderId="0" xfId="4" applyNumberFormat="1" applyFont="1" applyAlignment="1">
      <alignment horizontal="right" vertical="center" wrapText="1"/>
    </xf>
    <xf numFmtId="4" fontId="14" fillId="0" borderId="0" xfId="4" applyNumberFormat="1" applyFont="1" applyAlignment="1">
      <alignment horizontal="center" vertical="center"/>
    </xf>
    <xf numFmtId="0" fontId="5" fillId="0" borderId="0" xfId="4" applyFont="1" applyAlignment="1">
      <alignment vertical="center"/>
    </xf>
    <xf numFmtId="4" fontId="4" fillId="0" borderId="4" xfId="3" applyNumberFormat="1" applyFont="1" applyBorder="1" applyAlignment="1">
      <alignment horizontal="center" vertical="center" wrapText="1"/>
    </xf>
    <xf numFmtId="0" fontId="19" fillId="0" borderId="0" xfId="4" applyFont="1" applyAlignment="1">
      <alignment vertical="center" wrapText="1"/>
    </xf>
    <xf numFmtId="0" fontId="14" fillId="0" borderId="0" xfId="0" applyFont="1" applyAlignment="1">
      <alignment wrapText="1"/>
    </xf>
    <xf numFmtId="0" fontId="16" fillId="0" borderId="0" xfId="0" applyFont="1" applyAlignment="1">
      <alignment horizontal="center" vertical="center"/>
    </xf>
    <xf numFmtId="0" fontId="7" fillId="0" borderId="0" xfId="0" applyFont="1" applyAlignment="1">
      <alignment horizontal="center" vertical="center"/>
    </xf>
    <xf numFmtId="0" fontId="7" fillId="0" borderId="4" xfId="0" applyFont="1" applyBorder="1"/>
    <xf numFmtId="0" fontId="15" fillId="0" borderId="0" xfId="0" applyFont="1" applyAlignment="1">
      <alignment vertical="center" wrapText="1"/>
    </xf>
    <xf numFmtId="0" fontId="20" fillId="0" borderId="0" xfId="0" applyFont="1" applyAlignment="1">
      <alignment horizontal="center" vertical="center"/>
    </xf>
    <xf numFmtId="0" fontId="21" fillId="0" borderId="0" xfId="0" applyFont="1" applyAlignment="1">
      <alignment vertical="center" wrapText="1"/>
    </xf>
    <xf numFmtId="0" fontId="21" fillId="0" borderId="0" xfId="0" applyFont="1" applyAlignment="1">
      <alignment vertical="center"/>
    </xf>
    <xf numFmtId="0" fontId="21" fillId="0" borderId="0" xfId="0" applyFont="1" applyAlignment="1">
      <alignment horizontal="center" vertical="center"/>
    </xf>
    <xf numFmtId="0" fontId="21" fillId="0" borderId="4" xfId="0" applyFont="1" applyBorder="1" applyAlignment="1">
      <alignment vertical="center"/>
    </xf>
    <xf numFmtId="0" fontId="15" fillId="0" borderId="0" xfId="0" applyFont="1" applyAlignment="1">
      <alignment horizontal="left" vertical="center" wrapText="1"/>
    </xf>
    <xf numFmtId="0" fontId="20" fillId="0" borderId="0" xfId="0" applyFont="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horizontal="center" vertical="center" wrapText="1"/>
    </xf>
    <xf numFmtId="0" fontId="21" fillId="0" borderId="4" xfId="0" applyFont="1" applyBorder="1" applyAlignment="1">
      <alignment horizontal="left" vertical="center" wrapText="1"/>
    </xf>
    <xf numFmtId="0" fontId="14" fillId="0" borderId="1" xfId="2" applyFont="1" applyBorder="1" applyAlignment="1" applyProtection="1">
      <alignment horizontal="center" wrapText="1"/>
    </xf>
    <xf numFmtId="0" fontId="14" fillId="0" borderId="0" xfId="4" applyFont="1" applyAlignment="1">
      <alignment horizontal="center"/>
    </xf>
    <xf numFmtId="4" fontId="14" fillId="0" borderId="0" xfId="4" applyNumberFormat="1" applyFont="1" applyAlignment="1">
      <alignment horizontal="center"/>
    </xf>
    <xf numFmtId="0" fontId="5" fillId="0" borderId="0" xfId="4" applyFont="1" applyAlignment="1">
      <alignment horizontal="right" vertical="center"/>
    </xf>
    <xf numFmtId="0" fontId="16" fillId="0" borderId="0" xfId="0" applyFont="1" applyAlignment="1">
      <alignment horizontal="center"/>
    </xf>
    <xf numFmtId="0" fontId="7" fillId="0" borderId="0" xfId="0" applyFont="1" applyAlignment="1">
      <alignment horizontal="right"/>
    </xf>
    <xf numFmtId="0" fontId="20" fillId="0" borderId="0" xfId="0" applyFont="1" applyAlignment="1">
      <alignment horizontal="center"/>
    </xf>
    <xf numFmtId="0" fontId="21" fillId="0" borderId="0" xfId="0" applyFont="1" applyAlignment="1">
      <alignment horizontal="right" vertical="center"/>
    </xf>
    <xf numFmtId="0" fontId="20" fillId="0" borderId="0" xfId="0" applyFont="1" applyAlignment="1">
      <alignment horizontal="center" wrapText="1"/>
    </xf>
    <xf numFmtId="0" fontId="21" fillId="0" borderId="0" xfId="0" applyFont="1" applyAlignment="1">
      <alignment horizontal="right" vertical="center" wrapText="1"/>
    </xf>
    <xf numFmtId="0" fontId="14" fillId="0" borderId="1" xfId="2" applyNumberFormat="1" applyFont="1" applyBorder="1" applyAlignment="1" applyProtection="1">
      <alignment horizontal="center" vertical="center" wrapText="1"/>
    </xf>
    <xf numFmtId="0" fontId="5" fillId="0" borderId="0" xfId="0" applyFont="1" applyProtection="1">
      <protection locked="0"/>
    </xf>
    <xf numFmtId="0" fontId="5" fillId="0" borderId="1" xfId="2" applyFont="1" applyBorder="1" applyAlignment="1" applyProtection="1">
      <alignment horizontal="center" vertical="center" wrapText="1"/>
    </xf>
    <xf numFmtId="0" fontId="5" fillId="0" borderId="1" xfId="1" applyFont="1" applyBorder="1" applyAlignment="1" applyProtection="1">
      <alignment horizontal="center" vertical="center" wrapText="1"/>
    </xf>
    <xf numFmtId="4" fontId="5" fillId="4" borderId="1" xfId="3"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4" fontId="5" fillId="4" borderId="1" xfId="4" applyNumberFormat="1" applyFont="1" applyFill="1" applyBorder="1" applyAlignment="1" applyProtection="1">
      <alignment horizontal="center" vertical="center" wrapText="1"/>
      <protection locked="0"/>
    </xf>
    <xf numFmtId="0" fontId="5" fillId="0" borderId="1" xfId="3" applyFont="1" applyBorder="1" applyAlignment="1">
      <alignment horizontal="center" vertical="center" wrapText="1"/>
    </xf>
    <xf numFmtId="0" fontId="5" fillId="0" borderId="1" xfId="2" applyNumberFormat="1" applyFont="1" applyBorder="1" applyAlignment="1" applyProtection="1">
      <alignment horizontal="center" vertical="center" wrapText="1"/>
    </xf>
    <xf numFmtId="0" fontId="5" fillId="0" borderId="3" xfId="3" applyFont="1" applyBorder="1" applyAlignment="1">
      <alignment horizontal="center" vertical="center" wrapText="1"/>
    </xf>
    <xf numFmtId="0" fontId="19" fillId="0" borderId="7" xfId="1" applyFont="1" applyBorder="1" applyAlignment="1" applyProtection="1">
      <alignment horizontal="center" vertical="center" wrapText="1"/>
    </xf>
    <xf numFmtId="0" fontId="19" fillId="0" borderId="5" xfId="1" applyFont="1" applyBorder="1" applyAlignment="1" applyProtection="1">
      <alignment horizontal="center" vertical="center" wrapText="1"/>
    </xf>
    <xf numFmtId="0" fontId="5" fillId="0" borderId="0" xfId="4" applyFont="1" applyAlignment="1">
      <alignment horizontal="center" vertical="center"/>
    </xf>
    <xf numFmtId="0" fontId="7" fillId="0" borderId="0" xfId="0" applyFont="1" applyAlignment="1">
      <alignment horizontal="center"/>
    </xf>
    <xf numFmtId="0" fontId="16" fillId="0" borderId="0" xfId="4" applyFont="1" applyAlignment="1">
      <alignment vertical="center" wrapText="1"/>
    </xf>
    <xf numFmtId="0" fontId="14" fillId="0" borderId="6" xfId="3" applyFont="1" applyBorder="1" applyAlignment="1">
      <alignment horizontal="center" vertical="center" wrapText="1"/>
    </xf>
    <xf numFmtId="4" fontId="14" fillId="4" borderId="3" xfId="4" applyNumberFormat="1" applyFont="1" applyFill="1" applyBorder="1" applyAlignment="1" applyProtection="1">
      <alignment horizontal="center" vertical="center" wrapText="1"/>
      <protection locked="0"/>
    </xf>
    <xf numFmtId="49" fontId="9"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2" fontId="5" fillId="0" borderId="1" xfId="0" applyNumberFormat="1" applyFont="1" applyBorder="1" applyAlignment="1">
      <alignment horizontal="center" vertical="center"/>
    </xf>
    <xf numFmtId="49" fontId="15"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 xfId="0" applyFont="1" applyBorder="1" applyAlignment="1">
      <alignment horizontal="center" vertical="center" wrapText="1"/>
    </xf>
    <xf numFmtId="49" fontId="15" fillId="0" borderId="1" xfId="4" applyNumberFormat="1" applyFont="1" applyBorder="1" applyAlignment="1">
      <alignment horizontal="center" vertical="center" wrapText="1"/>
    </xf>
    <xf numFmtId="49" fontId="14" fillId="0" borderId="1" xfId="4" applyNumberFormat="1" applyFont="1" applyBorder="1" applyAlignment="1">
      <alignment horizontal="center" vertical="center" wrapText="1"/>
    </xf>
    <xf numFmtId="0" fontId="14" fillId="0" borderId="1" xfId="4" applyFont="1" applyBorder="1" applyAlignment="1">
      <alignment horizontal="left" vertical="center" wrapText="1"/>
    </xf>
    <xf numFmtId="0" fontId="14" fillId="0" borderId="0" xfId="4" applyFont="1" applyAlignment="1">
      <alignment vertical="center" wrapText="1"/>
    </xf>
    <xf numFmtId="0" fontId="14" fillId="0" borderId="0" xfId="4" applyFont="1" applyAlignment="1">
      <alignment vertical="center"/>
    </xf>
    <xf numFmtId="0" fontId="14" fillId="0" borderId="0" xfId="0" applyFont="1"/>
    <xf numFmtId="4" fontId="5" fillId="0" borderId="1" xfId="0" applyNumberFormat="1" applyFont="1" applyBorder="1" applyAlignment="1">
      <alignment horizontal="center" vertical="center" wrapText="1"/>
    </xf>
    <xf numFmtId="0" fontId="6" fillId="0" borderId="0" xfId="0" applyFont="1"/>
    <xf numFmtId="4" fontId="14" fillId="0" borderId="1" xfId="0" applyNumberFormat="1" applyFont="1" applyBorder="1" applyAlignment="1">
      <alignment horizontal="center" vertical="center" wrapText="1"/>
    </xf>
    <xf numFmtId="4" fontId="14" fillId="0" borderId="1" xfId="0" applyNumberFormat="1" applyFont="1" applyBorder="1" applyAlignment="1">
      <alignment horizontal="center" vertical="center"/>
    </xf>
    <xf numFmtId="4" fontId="14" fillId="0" borderId="0" xfId="0" applyNumberFormat="1" applyFont="1" applyAlignment="1">
      <alignment horizontal="center" vertical="center" wrapText="1"/>
    </xf>
    <xf numFmtId="4" fontId="14" fillId="0" borderId="0" xfId="0" applyNumberFormat="1" applyFont="1" applyAlignment="1">
      <alignment horizontal="center" vertical="center"/>
    </xf>
    <xf numFmtId="0" fontId="7" fillId="0" borderId="0" xfId="0" applyFont="1" applyAlignment="1">
      <alignment wrapText="1"/>
    </xf>
    <xf numFmtId="4" fontId="14" fillId="0" borderId="3" xfId="3" applyNumberFormat="1" applyFont="1" applyBorder="1" applyAlignment="1">
      <alignment horizontal="center" vertical="center" wrapText="1"/>
    </xf>
    <xf numFmtId="0" fontId="16" fillId="0" borderId="1" xfId="0" applyFont="1" applyBorder="1" applyAlignment="1">
      <alignment horizontal="center" wrapText="1"/>
    </xf>
    <xf numFmtId="49" fontId="14" fillId="0" borderId="1" xfId="4" applyNumberFormat="1" applyFont="1" applyBorder="1" applyAlignment="1">
      <alignment horizontal="center" wrapText="1"/>
    </xf>
    <xf numFmtId="0" fontId="14" fillId="0" borderId="1" xfId="0" applyFont="1" applyBorder="1" applyAlignment="1">
      <alignment horizontal="center"/>
    </xf>
    <xf numFmtId="0" fontId="14" fillId="0" borderId="0" xfId="4" applyFont="1" applyAlignment="1">
      <alignment horizontal="right" vertical="center"/>
    </xf>
    <xf numFmtId="0" fontId="14" fillId="0" borderId="0" xfId="0" applyFont="1" applyAlignment="1">
      <alignment horizontal="center" vertical="center" wrapText="1"/>
    </xf>
    <xf numFmtId="0" fontId="20" fillId="0" borderId="1" xfId="0" applyFont="1" applyBorder="1" applyAlignment="1">
      <alignment horizontal="center" vertical="center" wrapText="1"/>
    </xf>
    <xf numFmtId="49" fontId="9" fillId="0" borderId="1" xfId="4" applyNumberFormat="1" applyFont="1" applyBorder="1" applyAlignment="1">
      <alignment horizontal="center" vertical="center" wrapText="1"/>
    </xf>
    <xf numFmtId="0" fontId="5" fillId="0" borderId="1" xfId="4" applyFont="1" applyBorder="1" applyAlignment="1">
      <alignment horizontal="left" vertical="center" wrapText="1"/>
    </xf>
    <xf numFmtId="0" fontId="5" fillId="0" borderId="1" xfId="0" applyFont="1" applyBorder="1" applyAlignment="1">
      <alignment horizontal="center" vertical="center" wrapText="1"/>
    </xf>
    <xf numFmtId="0" fontId="14" fillId="0" borderId="1" xfId="0" applyFont="1" applyBorder="1" applyAlignment="1">
      <alignment horizontal="center" vertical="center"/>
    </xf>
    <xf numFmtId="0" fontId="5" fillId="0" borderId="0" xfId="4" applyFont="1" applyAlignment="1">
      <alignment vertical="center" wrapText="1"/>
    </xf>
    <xf numFmtId="0" fontId="5" fillId="0" borderId="0" xfId="0" applyFont="1"/>
    <xf numFmtId="4" fontId="5" fillId="0" borderId="1" xfId="0" applyNumberFormat="1" applyFont="1" applyBorder="1" applyAlignment="1">
      <alignment horizontal="center" vertical="center"/>
    </xf>
    <xf numFmtId="4" fontId="5" fillId="0" borderId="0" xfId="0" applyNumberFormat="1" applyFont="1" applyAlignment="1">
      <alignment horizontal="center" vertical="center" wrapText="1"/>
    </xf>
    <xf numFmtId="4" fontId="5" fillId="0" borderId="0" xfId="0" applyNumberFormat="1" applyFont="1" applyAlignment="1">
      <alignment horizontal="center" vertical="center"/>
    </xf>
    <xf numFmtId="4" fontId="5" fillId="0" borderId="1" xfId="3" applyNumberFormat="1" applyFont="1" applyBorder="1" applyAlignment="1">
      <alignment horizontal="center" vertical="center" wrapText="1"/>
    </xf>
    <xf numFmtId="0" fontId="5" fillId="0" borderId="0" xfId="0" applyFont="1" applyAlignment="1">
      <alignment horizontal="center" vertical="center" wrapText="1"/>
    </xf>
    <xf numFmtId="4" fontId="5" fillId="0" borderId="2" xfId="0" applyNumberFormat="1" applyFont="1" applyBorder="1" applyAlignment="1">
      <alignment horizontal="center" vertical="center" wrapText="1"/>
    </xf>
    <xf numFmtId="4" fontId="5" fillId="0" borderId="3" xfId="3" applyNumberFormat="1" applyFont="1" applyBorder="1" applyAlignment="1">
      <alignment horizontal="center" vertical="center" wrapText="1"/>
    </xf>
    <xf numFmtId="0" fontId="18" fillId="0" borderId="1" xfId="0" applyFont="1" applyBorder="1" applyAlignment="1">
      <alignment horizontal="justify" vertical="center" wrapText="1"/>
    </xf>
    <xf numFmtId="0" fontId="18" fillId="0" borderId="1" xfId="0" applyFont="1" applyBorder="1" applyAlignment="1">
      <alignment horizontal="center" vertical="center" wrapText="1"/>
    </xf>
    <xf numFmtId="1" fontId="5"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4" fontId="11" fillId="0" borderId="1" xfId="0" applyNumberFormat="1" applyFont="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left" vertical="center" wrapText="1"/>
    </xf>
    <xf numFmtId="0" fontId="10" fillId="0" borderId="1" xfId="0" applyFont="1" applyBorder="1" applyAlignment="1">
      <alignment horizontal="right" vertical="center"/>
    </xf>
    <xf numFmtId="4" fontId="10" fillId="0" borderId="1" xfId="0" applyNumberFormat="1" applyFont="1" applyBorder="1" applyAlignment="1">
      <alignment horizontal="center" vertical="center"/>
    </xf>
    <xf numFmtId="0" fontId="8" fillId="2" borderId="0" xfId="1" applyFont="1" applyFill="1" applyAlignment="1" applyProtection="1">
      <alignment horizontal="center" vertical="center" wrapText="1"/>
    </xf>
    <xf numFmtId="0" fontId="14" fillId="3" borderId="1" xfId="1" applyFont="1" applyFill="1" applyBorder="1" applyAlignment="1" applyProtection="1">
      <alignment horizontal="center" vertical="center"/>
    </xf>
    <xf numFmtId="0" fontId="5" fillId="3" borderId="1" xfId="1" applyFont="1" applyFill="1" applyBorder="1" applyAlignment="1" applyProtection="1">
      <alignment horizontal="center" vertical="center"/>
    </xf>
    <xf numFmtId="0" fontId="3" fillId="3" borderId="1" xfId="1" applyFont="1" applyFill="1" applyBorder="1" applyAlignment="1" applyProtection="1">
      <alignment horizontal="center" vertical="center"/>
    </xf>
    <xf numFmtId="0" fontId="12" fillId="0" borderId="0" xfId="0" applyFont="1" applyAlignment="1">
      <alignment horizontal="left" vertical="center" wrapText="1"/>
    </xf>
  </cellXfs>
  <cellStyles count="6">
    <cellStyle name="Įprastas" xfId="0" builtinId="0"/>
    <cellStyle name="Įprastas 2" xfId="5" xr:uid="{DF84ED3E-6A81-4DEA-A2CC-D245D5484C34}"/>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4F8EF-F987-4354-90C1-DAF1D04DA3E9}">
  <dimension ref="A1:I59"/>
  <sheetViews>
    <sheetView topLeftCell="A49" zoomScale="85" zoomScaleNormal="85" workbookViewId="0">
      <selection activeCell="H54" sqref="H54"/>
    </sheetView>
  </sheetViews>
  <sheetFormatPr defaultColWidth="9.21875" defaultRowHeight="13.8"/>
  <cols>
    <col min="1" max="1" width="39.77734375" style="26" customWidth="1"/>
    <col min="2" max="2" width="10.5546875" style="27" customWidth="1"/>
    <col min="3" max="3" width="54" style="6" customWidth="1"/>
    <col min="4" max="4" width="9.21875" style="5"/>
    <col min="5" max="5" width="16.21875" style="5" customWidth="1"/>
    <col min="6" max="6" width="20.77734375" style="8" customWidth="1"/>
    <col min="7" max="7" width="14.77734375" style="29" customWidth="1"/>
    <col min="8" max="8" width="21.5546875" style="9" customWidth="1"/>
    <col min="9" max="9" width="16.21875" style="3" customWidth="1"/>
    <col min="10" max="16384" width="9.21875" style="3"/>
  </cols>
  <sheetData>
    <row r="1" spans="1:9" ht="46.5" customHeight="1">
      <c r="A1" s="120" t="s">
        <v>239</v>
      </c>
      <c r="B1" s="120"/>
      <c r="C1" s="120"/>
      <c r="D1" s="120"/>
      <c r="E1" s="120"/>
      <c r="F1" s="120"/>
      <c r="G1" s="120"/>
    </row>
    <row r="2" spans="1:9" ht="21.75" customHeight="1">
      <c r="A2" s="11"/>
      <c r="B2" s="11"/>
      <c r="C2" s="11"/>
      <c r="D2" s="11"/>
      <c r="E2" s="11"/>
      <c r="F2" s="11"/>
      <c r="G2" s="12"/>
    </row>
    <row r="3" spans="1:9" ht="21.75" customHeight="1">
      <c r="A3" s="121" t="s">
        <v>191</v>
      </c>
      <c r="B3" s="121"/>
      <c r="C3" s="121"/>
      <c r="D3" s="121"/>
      <c r="E3" s="121"/>
      <c r="F3" s="121"/>
      <c r="G3" s="121"/>
      <c r="H3" s="13"/>
      <c r="I3" s="13"/>
    </row>
    <row r="4" spans="1:9" ht="27.6">
      <c r="A4" s="14" t="s">
        <v>0</v>
      </c>
      <c r="B4" s="14" t="s">
        <v>1</v>
      </c>
      <c r="C4" s="14" t="s">
        <v>2</v>
      </c>
      <c r="D4" s="14" t="s">
        <v>3</v>
      </c>
      <c r="E4" s="51" t="s">
        <v>4</v>
      </c>
      <c r="F4" s="15" t="s">
        <v>120</v>
      </c>
      <c r="G4" s="15" t="s">
        <v>5</v>
      </c>
      <c r="H4" s="82"/>
      <c r="I4" s="82"/>
    </row>
    <row r="5" spans="1:9" ht="30" customHeight="1">
      <c r="A5" s="68" t="s">
        <v>6</v>
      </c>
      <c r="B5" s="69" t="s">
        <v>202</v>
      </c>
      <c r="C5" s="70" t="s">
        <v>203</v>
      </c>
      <c r="D5" s="69" t="s">
        <v>14</v>
      </c>
      <c r="E5" s="71">
        <v>1</v>
      </c>
      <c r="F5" s="16">
        <v>269.47000000000003</v>
      </c>
      <c r="G5" s="83">
        <f t="shared" ref="G5:G6" si="0">ROUND((E5*F5),2)</f>
        <v>269.47000000000003</v>
      </c>
      <c r="H5" s="84"/>
      <c r="I5" s="5"/>
    </row>
    <row r="6" spans="1:9" ht="30" customHeight="1">
      <c r="A6" s="72" t="s">
        <v>6</v>
      </c>
      <c r="B6" s="73" t="s">
        <v>220</v>
      </c>
      <c r="C6" s="74" t="s">
        <v>216</v>
      </c>
      <c r="D6" s="73" t="s">
        <v>33</v>
      </c>
      <c r="E6" s="73">
        <v>86</v>
      </c>
      <c r="F6" s="16">
        <v>9.02</v>
      </c>
      <c r="G6" s="85">
        <f t="shared" si="0"/>
        <v>775.72</v>
      </c>
      <c r="H6" s="84"/>
      <c r="I6" s="5"/>
    </row>
    <row r="7" spans="1:9" ht="29.25" customHeight="1">
      <c r="A7" s="72" t="s">
        <v>6</v>
      </c>
      <c r="B7" s="73" t="s">
        <v>221</v>
      </c>
      <c r="C7" s="74" t="s">
        <v>217</v>
      </c>
      <c r="D7" s="73" t="s">
        <v>33</v>
      </c>
      <c r="E7" s="73">
        <v>94</v>
      </c>
      <c r="F7" s="16">
        <v>9.02</v>
      </c>
      <c r="G7" s="85">
        <f t="shared" ref="G7:G51" si="1">ROUND((E7*F7),2)</f>
        <v>847.88</v>
      </c>
      <c r="H7" s="82"/>
      <c r="I7" s="82"/>
    </row>
    <row r="8" spans="1:9" ht="29.25" customHeight="1">
      <c r="A8" s="72" t="s">
        <v>6</v>
      </c>
      <c r="B8" s="73" t="s">
        <v>222</v>
      </c>
      <c r="C8" s="74" t="s">
        <v>219</v>
      </c>
      <c r="D8" s="73" t="s">
        <v>33</v>
      </c>
      <c r="E8" s="73">
        <v>5</v>
      </c>
      <c r="F8" s="16">
        <v>9.02</v>
      </c>
      <c r="G8" s="85">
        <f t="shared" ref="G8" si="2">ROUND((E8*F8),2)</f>
        <v>45.1</v>
      </c>
      <c r="H8" s="82"/>
      <c r="I8" s="82"/>
    </row>
    <row r="9" spans="1:9" ht="29.25" customHeight="1">
      <c r="A9" s="72" t="s">
        <v>6</v>
      </c>
      <c r="B9" s="73" t="s">
        <v>34</v>
      </c>
      <c r="C9" s="74" t="s">
        <v>35</v>
      </c>
      <c r="D9" s="73" t="s">
        <v>36</v>
      </c>
      <c r="E9" s="73">
        <v>13</v>
      </c>
      <c r="F9" s="16">
        <v>102.6</v>
      </c>
      <c r="G9" s="85">
        <f t="shared" si="1"/>
        <v>1333.8</v>
      </c>
      <c r="H9" s="82"/>
      <c r="I9" s="82"/>
    </row>
    <row r="10" spans="1:9" ht="29.25" customHeight="1">
      <c r="A10" s="72" t="s">
        <v>6</v>
      </c>
      <c r="B10" s="73" t="s">
        <v>37</v>
      </c>
      <c r="C10" s="74" t="s">
        <v>38</v>
      </c>
      <c r="D10" s="73" t="s">
        <v>36</v>
      </c>
      <c r="E10" s="73">
        <v>3.5</v>
      </c>
      <c r="F10" s="16">
        <v>27.15</v>
      </c>
      <c r="G10" s="85">
        <f t="shared" si="1"/>
        <v>95.03</v>
      </c>
      <c r="H10" s="82"/>
      <c r="I10" s="82"/>
    </row>
    <row r="11" spans="1:9" ht="29.25" customHeight="1">
      <c r="A11" s="72" t="s">
        <v>6</v>
      </c>
      <c r="B11" s="73" t="s">
        <v>39</v>
      </c>
      <c r="C11" s="74" t="s">
        <v>40</v>
      </c>
      <c r="D11" s="73" t="s">
        <v>7</v>
      </c>
      <c r="E11" s="73">
        <v>6</v>
      </c>
      <c r="F11" s="16">
        <v>7.37</v>
      </c>
      <c r="G11" s="85">
        <f t="shared" si="1"/>
        <v>44.22</v>
      </c>
      <c r="H11" s="82"/>
      <c r="I11" s="82"/>
    </row>
    <row r="12" spans="1:9" ht="29.25" customHeight="1">
      <c r="A12" s="72" t="s">
        <v>6</v>
      </c>
      <c r="B12" s="73" t="s">
        <v>41</v>
      </c>
      <c r="C12" s="74" t="s">
        <v>42</v>
      </c>
      <c r="D12" s="73" t="s">
        <v>7</v>
      </c>
      <c r="E12" s="73">
        <v>2</v>
      </c>
      <c r="F12" s="16">
        <v>13.33</v>
      </c>
      <c r="G12" s="85">
        <f t="shared" si="1"/>
        <v>26.66</v>
      </c>
      <c r="H12" s="82"/>
      <c r="I12" s="82"/>
    </row>
    <row r="13" spans="1:9" ht="49.5" customHeight="1">
      <c r="A13" s="72" t="s">
        <v>6</v>
      </c>
      <c r="B13" s="73" t="s">
        <v>43</v>
      </c>
      <c r="C13" s="74" t="s">
        <v>44</v>
      </c>
      <c r="D13" s="73" t="s">
        <v>33</v>
      </c>
      <c r="E13" s="73">
        <v>25</v>
      </c>
      <c r="F13" s="16">
        <v>29</v>
      </c>
      <c r="G13" s="85">
        <f t="shared" si="1"/>
        <v>725</v>
      </c>
      <c r="H13" s="85" t="s">
        <v>18</v>
      </c>
      <c r="I13" s="86">
        <f>ROUND(SUM(G5:G13),2)</f>
        <v>4162.88</v>
      </c>
    </row>
    <row r="14" spans="1:9" ht="49.5" customHeight="1">
      <c r="A14" s="72" t="s">
        <v>45</v>
      </c>
      <c r="B14" s="73" t="s">
        <v>10</v>
      </c>
      <c r="C14" s="74" t="s">
        <v>47</v>
      </c>
      <c r="D14" s="73" t="s">
        <v>36</v>
      </c>
      <c r="E14" s="73">
        <v>15</v>
      </c>
      <c r="F14" s="16">
        <v>28.54</v>
      </c>
      <c r="G14" s="85">
        <f t="shared" si="1"/>
        <v>428.1</v>
      </c>
      <c r="H14" s="85" t="s">
        <v>17</v>
      </c>
      <c r="I14" s="86">
        <f>ROUND(SUM(G14:G14),2)</f>
        <v>428.1</v>
      </c>
    </row>
    <row r="15" spans="1:9" ht="49.5" customHeight="1">
      <c r="A15" s="72" t="s">
        <v>48</v>
      </c>
      <c r="B15" s="73" t="s">
        <v>28</v>
      </c>
      <c r="C15" s="75" t="s">
        <v>213</v>
      </c>
      <c r="D15" s="73" t="s">
        <v>8</v>
      </c>
      <c r="E15" s="73">
        <v>6</v>
      </c>
      <c r="F15" s="16">
        <v>417.44</v>
      </c>
      <c r="G15" s="85">
        <f t="shared" si="1"/>
        <v>2504.64</v>
      </c>
      <c r="H15" s="85" t="s">
        <v>12</v>
      </c>
      <c r="I15" s="86">
        <f>ROUND(SUM(G15),2)</f>
        <v>2504.64</v>
      </c>
    </row>
    <row r="16" spans="1:9" ht="49.5" customHeight="1">
      <c r="A16" s="72" t="s">
        <v>49</v>
      </c>
      <c r="B16" s="73" t="s">
        <v>29</v>
      </c>
      <c r="C16" s="75" t="s">
        <v>210</v>
      </c>
      <c r="D16" s="73" t="s">
        <v>33</v>
      </c>
      <c r="E16" s="73">
        <v>6</v>
      </c>
      <c r="F16" s="16">
        <v>64.75</v>
      </c>
      <c r="G16" s="85">
        <f t="shared" si="1"/>
        <v>388.5</v>
      </c>
      <c r="H16" s="87"/>
      <c r="I16" s="88"/>
    </row>
    <row r="17" spans="1:9" ht="49.5" customHeight="1">
      <c r="A17" s="72" t="s">
        <v>49</v>
      </c>
      <c r="B17" s="73" t="s">
        <v>51</v>
      </c>
      <c r="C17" s="74" t="s">
        <v>52</v>
      </c>
      <c r="D17" s="73" t="s">
        <v>33</v>
      </c>
      <c r="E17" s="73">
        <v>3</v>
      </c>
      <c r="F17" s="16">
        <v>84.42</v>
      </c>
      <c r="G17" s="85">
        <f t="shared" si="1"/>
        <v>253.26</v>
      </c>
      <c r="H17" s="87"/>
      <c r="I17" s="88"/>
    </row>
    <row r="18" spans="1:9" ht="49.5" customHeight="1">
      <c r="A18" s="72" t="s">
        <v>49</v>
      </c>
      <c r="B18" s="73" t="s">
        <v>53</v>
      </c>
      <c r="C18" s="74" t="s">
        <v>54</v>
      </c>
      <c r="D18" s="73" t="s">
        <v>33</v>
      </c>
      <c r="E18" s="73">
        <v>8</v>
      </c>
      <c r="F18" s="16">
        <v>75.709999999999994</v>
      </c>
      <c r="G18" s="85">
        <f t="shared" si="1"/>
        <v>605.67999999999995</v>
      </c>
      <c r="H18" s="85" t="s">
        <v>16</v>
      </c>
      <c r="I18" s="86">
        <f>ROUND(SUM(G16:G18),2)</f>
        <v>1247.44</v>
      </c>
    </row>
    <row r="19" spans="1:9" ht="49.5" customHeight="1">
      <c r="A19" s="72" t="s">
        <v>55</v>
      </c>
      <c r="B19" s="73" t="s">
        <v>56</v>
      </c>
      <c r="C19" s="74" t="s">
        <v>57</v>
      </c>
      <c r="D19" s="76" t="s">
        <v>211</v>
      </c>
      <c r="E19" s="73">
        <v>4.5999999999999996</v>
      </c>
      <c r="F19" s="16">
        <v>84.49</v>
      </c>
      <c r="G19" s="85">
        <f t="shared" si="1"/>
        <v>388.65</v>
      </c>
      <c r="H19" s="87"/>
      <c r="I19" s="88"/>
    </row>
    <row r="20" spans="1:9" s="4" customFormat="1" ht="36.75" customHeight="1">
      <c r="A20" s="72" t="s">
        <v>55</v>
      </c>
      <c r="B20" s="73" t="s">
        <v>58</v>
      </c>
      <c r="C20" s="74" t="s">
        <v>59</v>
      </c>
      <c r="D20" s="73" t="s">
        <v>33</v>
      </c>
      <c r="E20" s="76">
        <v>23.4</v>
      </c>
      <c r="F20" s="17">
        <v>64.75</v>
      </c>
      <c r="G20" s="85">
        <f t="shared" si="1"/>
        <v>1515.15</v>
      </c>
      <c r="H20" s="87"/>
      <c r="I20" s="88"/>
    </row>
    <row r="21" spans="1:9" s="4" customFormat="1" ht="36.75" customHeight="1">
      <c r="A21" s="72" t="s">
        <v>55</v>
      </c>
      <c r="B21" s="73" t="s">
        <v>60</v>
      </c>
      <c r="C21" s="74" t="s">
        <v>61</v>
      </c>
      <c r="D21" s="73" t="s">
        <v>33</v>
      </c>
      <c r="E21" s="73">
        <v>21</v>
      </c>
      <c r="F21" s="17">
        <v>53.21</v>
      </c>
      <c r="G21" s="85">
        <f t="shared" si="1"/>
        <v>1117.4100000000001</v>
      </c>
      <c r="H21" s="87"/>
      <c r="I21" s="88"/>
    </row>
    <row r="22" spans="1:9" s="4" customFormat="1" ht="36.75" customHeight="1">
      <c r="A22" s="72" t="s">
        <v>55</v>
      </c>
      <c r="B22" s="73" t="s">
        <v>62</v>
      </c>
      <c r="C22" s="74" t="s">
        <v>63</v>
      </c>
      <c r="D22" s="73" t="s">
        <v>33</v>
      </c>
      <c r="E22" s="76">
        <v>8.6999999999999993</v>
      </c>
      <c r="F22" s="17">
        <v>7.85</v>
      </c>
      <c r="G22" s="85">
        <f t="shared" si="1"/>
        <v>68.3</v>
      </c>
      <c r="H22" s="87"/>
      <c r="I22" s="88"/>
    </row>
    <row r="23" spans="1:9" s="4" customFormat="1" ht="36.75" customHeight="1">
      <c r="A23" s="72" t="s">
        <v>55</v>
      </c>
      <c r="B23" s="73" t="s">
        <v>64</v>
      </c>
      <c r="C23" s="74" t="s">
        <v>65</v>
      </c>
      <c r="D23" s="73" t="s">
        <v>8</v>
      </c>
      <c r="E23" s="73">
        <v>20</v>
      </c>
      <c r="F23" s="17">
        <v>72.010000000000005</v>
      </c>
      <c r="G23" s="85">
        <f t="shared" si="1"/>
        <v>1440.2</v>
      </c>
      <c r="H23" s="87"/>
      <c r="I23" s="88"/>
    </row>
    <row r="24" spans="1:9" s="4" customFormat="1" ht="36.75" customHeight="1">
      <c r="A24" s="72" t="s">
        <v>55</v>
      </c>
      <c r="B24" s="73" t="s">
        <v>66</v>
      </c>
      <c r="C24" s="74" t="s">
        <v>67</v>
      </c>
      <c r="D24" s="73" t="s">
        <v>33</v>
      </c>
      <c r="E24" s="73">
        <v>8.6999999999999993</v>
      </c>
      <c r="F24" s="17">
        <v>73.8</v>
      </c>
      <c r="G24" s="85">
        <f t="shared" si="1"/>
        <v>642.05999999999995</v>
      </c>
      <c r="H24" s="87"/>
      <c r="I24" s="88"/>
    </row>
    <row r="25" spans="1:9" s="4" customFormat="1">
      <c r="A25" s="72" t="s">
        <v>68</v>
      </c>
      <c r="B25" s="73" t="s">
        <v>69</v>
      </c>
      <c r="C25" s="74" t="s">
        <v>70</v>
      </c>
      <c r="D25" s="73" t="s">
        <v>8</v>
      </c>
      <c r="E25" s="73">
        <v>20</v>
      </c>
      <c r="F25" s="18">
        <v>4.24</v>
      </c>
      <c r="G25" s="85">
        <f t="shared" si="1"/>
        <v>84.8</v>
      </c>
      <c r="H25" s="87"/>
      <c r="I25" s="88"/>
    </row>
    <row r="26" spans="1:9" s="4" customFormat="1" ht="27.6">
      <c r="A26" s="72" t="s">
        <v>55</v>
      </c>
      <c r="B26" s="73" t="s">
        <v>71</v>
      </c>
      <c r="C26" s="74" t="s">
        <v>72</v>
      </c>
      <c r="D26" s="73" t="s">
        <v>8</v>
      </c>
      <c r="E26" s="73">
        <v>21</v>
      </c>
      <c r="F26" s="18">
        <v>54.08</v>
      </c>
      <c r="G26" s="85">
        <f t="shared" si="1"/>
        <v>1135.68</v>
      </c>
      <c r="H26" s="85" t="s">
        <v>73</v>
      </c>
      <c r="I26" s="86">
        <f>ROUND(SUM(G19:G26),2)</f>
        <v>6392.25</v>
      </c>
    </row>
    <row r="27" spans="1:9" s="4" customFormat="1">
      <c r="A27" s="72" t="s">
        <v>74</v>
      </c>
      <c r="B27" s="73" t="s">
        <v>75</v>
      </c>
      <c r="C27" s="74" t="s">
        <v>76</v>
      </c>
      <c r="D27" s="73" t="s">
        <v>7</v>
      </c>
      <c r="E27" s="73">
        <v>2</v>
      </c>
      <c r="F27" s="18">
        <v>48.74</v>
      </c>
      <c r="G27" s="85">
        <f t="shared" si="1"/>
        <v>97.48</v>
      </c>
      <c r="H27" s="87"/>
      <c r="I27" s="88"/>
    </row>
    <row r="28" spans="1:9" s="4" customFormat="1" ht="16.8">
      <c r="A28" s="72" t="s">
        <v>74</v>
      </c>
      <c r="B28" s="73" t="s">
        <v>77</v>
      </c>
      <c r="C28" s="74" t="s">
        <v>78</v>
      </c>
      <c r="D28" s="73" t="s">
        <v>33</v>
      </c>
      <c r="E28" s="73">
        <v>25</v>
      </c>
      <c r="F28" s="18">
        <v>49</v>
      </c>
      <c r="G28" s="85">
        <f t="shared" si="1"/>
        <v>1225</v>
      </c>
      <c r="H28" s="87"/>
      <c r="I28" s="88"/>
    </row>
    <row r="29" spans="1:9" s="4" customFormat="1" ht="27.6">
      <c r="A29" s="72" t="s">
        <v>74</v>
      </c>
      <c r="B29" s="73">
        <v>10.119999999999999</v>
      </c>
      <c r="C29" s="74" t="s">
        <v>227</v>
      </c>
      <c r="D29" s="73" t="s">
        <v>7</v>
      </c>
      <c r="E29" s="73">
        <v>1</v>
      </c>
      <c r="F29" s="18"/>
      <c r="G29" s="85">
        <f t="shared" ref="G29:G32" si="3">ROUND((E29*F29),2)</f>
        <v>0</v>
      </c>
      <c r="H29" s="87"/>
      <c r="I29" s="88"/>
    </row>
    <row r="30" spans="1:9" s="4" customFormat="1" ht="16.8">
      <c r="A30" s="72" t="s">
        <v>74</v>
      </c>
      <c r="B30" s="73" t="s">
        <v>223</v>
      </c>
      <c r="C30" s="74" t="s">
        <v>52</v>
      </c>
      <c r="D30" s="73" t="s">
        <v>33</v>
      </c>
      <c r="E30" s="73">
        <v>86</v>
      </c>
      <c r="F30" s="18">
        <v>66.31</v>
      </c>
      <c r="G30" s="85">
        <f t="shared" si="3"/>
        <v>5702.66</v>
      </c>
      <c r="H30" s="87"/>
      <c r="I30" s="88"/>
    </row>
    <row r="31" spans="1:9" s="4" customFormat="1" ht="16.8">
      <c r="A31" s="72" t="s">
        <v>74</v>
      </c>
      <c r="B31" s="73" t="s">
        <v>224</v>
      </c>
      <c r="C31" s="74" t="s">
        <v>226</v>
      </c>
      <c r="D31" s="73" t="s">
        <v>33</v>
      </c>
      <c r="E31" s="73">
        <v>86</v>
      </c>
      <c r="F31" s="18">
        <v>3.02</v>
      </c>
      <c r="G31" s="85">
        <f t="shared" si="3"/>
        <v>259.72000000000003</v>
      </c>
      <c r="H31" s="87"/>
      <c r="I31" s="88"/>
    </row>
    <row r="32" spans="1:9" s="4" customFormat="1" ht="16.8">
      <c r="A32" s="72" t="s">
        <v>74</v>
      </c>
      <c r="B32" s="73" t="s">
        <v>225</v>
      </c>
      <c r="C32" s="74" t="s">
        <v>54</v>
      </c>
      <c r="D32" s="73" t="s">
        <v>33</v>
      </c>
      <c r="E32" s="73">
        <v>86</v>
      </c>
      <c r="F32" s="18">
        <v>57.18</v>
      </c>
      <c r="G32" s="85">
        <f t="shared" si="3"/>
        <v>4917.4799999999996</v>
      </c>
      <c r="H32" s="87"/>
      <c r="I32" s="88"/>
    </row>
    <row r="33" spans="1:9" s="4" customFormat="1" ht="27.6">
      <c r="A33" s="72" t="s">
        <v>74</v>
      </c>
      <c r="B33" s="73" t="s">
        <v>79</v>
      </c>
      <c r="C33" s="74" t="s">
        <v>80</v>
      </c>
      <c r="D33" s="73" t="s">
        <v>7</v>
      </c>
      <c r="E33" s="73">
        <v>4</v>
      </c>
      <c r="F33" s="18">
        <v>16.809999999999999</v>
      </c>
      <c r="G33" s="85">
        <f t="shared" si="1"/>
        <v>67.239999999999995</v>
      </c>
      <c r="H33" s="85" t="s">
        <v>81</v>
      </c>
      <c r="I33" s="86">
        <f>ROUND(SUM(G27:G33),2)</f>
        <v>12269.58</v>
      </c>
    </row>
    <row r="34" spans="1:9" s="4" customFormat="1">
      <c r="A34" s="77" t="s">
        <v>82</v>
      </c>
      <c r="B34" s="73" t="s">
        <v>83</v>
      </c>
      <c r="C34" s="74" t="s">
        <v>204</v>
      </c>
      <c r="D34" s="76" t="s">
        <v>14</v>
      </c>
      <c r="E34" s="76">
        <v>1</v>
      </c>
      <c r="F34" s="18">
        <v>505.26</v>
      </c>
      <c r="G34" s="85">
        <f t="shared" si="1"/>
        <v>505.26</v>
      </c>
      <c r="H34" s="89"/>
      <c r="I34" s="89"/>
    </row>
    <row r="35" spans="1:9" s="4" customFormat="1" ht="27.6">
      <c r="A35" s="77" t="s">
        <v>82</v>
      </c>
      <c r="B35" s="78" t="s">
        <v>83</v>
      </c>
      <c r="C35" s="79" t="s">
        <v>237</v>
      </c>
      <c r="D35" s="76" t="s">
        <v>14</v>
      </c>
      <c r="E35" s="76">
        <v>1</v>
      </c>
      <c r="F35" s="18">
        <v>534.75</v>
      </c>
      <c r="G35" s="85">
        <f t="shared" si="1"/>
        <v>534.75</v>
      </c>
      <c r="H35" s="85" t="s">
        <v>84</v>
      </c>
      <c r="I35" s="86">
        <f>ROUND(SUM(G34:G35),2)</f>
        <v>1040.01</v>
      </c>
    </row>
    <row r="36" spans="1:9" s="4" customFormat="1" ht="30.75" customHeight="1">
      <c r="A36" s="77" t="s">
        <v>85</v>
      </c>
      <c r="B36" s="69" t="s">
        <v>86</v>
      </c>
      <c r="C36" s="74" t="s">
        <v>87</v>
      </c>
      <c r="D36" s="73" t="s">
        <v>7</v>
      </c>
      <c r="E36" s="73">
        <v>2</v>
      </c>
      <c r="F36" s="18">
        <v>371.7</v>
      </c>
      <c r="G36" s="85">
        <f t="shared" si="1"/>
        <v>743.4</v>
      </c>
      <c r="H36" s="87"/>
      <c r="I36" s="88"/>
    </row>
    <row r="37" spans="1:9" s="4" customFormat="1" ht="30.75" customHeight="1">
      <c r="A37" s="77" t="s">
        <v>85</v>
      </c>
      <c r="B37" s="69" t="s">
        <v>88</v>
      </c>
      <c r="C37" s="74" t="s">
        <v>89</v>
      </c>
      <c r="D37" s="73" t="s">
        <v>8</v>
      </c>
      <c r="E37" s="73">
        <v>64</v>
      </c>
      <c r="F37" s="18">
        <v>21.24</v>
      </c>
      <c r="G37" s="85">
        <f t="shared" si="1"/>
        <v>1359.36</v>
      </c>
      <c r="H37" s="87"/>
      <c r="I37" s="88"/>
    </row>
    <row r="38" spans="1:9" s="4" customFormat="1" ht="30.75" customHeight="1">
      <c r="A38" s="77" t="s">
        <v>85</v>
      </c>
      <c r="B38" s="69" t="s">
        <v>90</v>
      </c>
      <c r="C38" s="74" t="s">
        <v>91</v>
      </c>
      <c r="D38" s="73" t="s">
        <v>8</v>
      </c>
      <c r="E38" s="73">
        <v>64</v>
      </c>
      <c r="F38" s="18">
        <v>2.12</v>
      </c>
      <c r="G38" s="85">
        <f t="shared" si="1"/>
        <v>135.68</v>
      </c>
      <c r="H38" s="87"/>
      <c r="I38" s="88"/>
    </row>
    <row r="39" spans="1:9" s="4" customFormat="1" ht="30.75" customHeight="1">
      <c r="A39" s="77" t="s">
        <v>85</v>
      </c>
      <c r="B39" s="69" t="s">
        <v>92</v>
      </c>
      <c r="C39" s="74" t="s">
        <v>93</v>
      </c>
      <c r="D39" s="73" t="s">
        <v>8</v>
      </c>
      <c r="E39" s="73">
        <v>14</v>
      </c>
      <c r="F39" s="18">
        <v>53.1</v>
      </c>
      <c r="G39" s="85">
        <f t="shared" si="1"/>
        <v>743.4</v>
      </c>
      <c r="H39" s="87"/>
      <c r="I39" s="88"/>
    </row>
    <row r="40" spans="1:9" s="4" customFormat="1" ht="30.75" customHeight="1">
      <c r="A40" s="77" t="s">
        <v>85</v>
      </c>
      <c r="B40" s="69" t="s">
        <v>94</v>
      </c>
      <c r="C40" s="74" t="s">
        <v>95</v>
      </c>
      <c r="D40" s="73" t="s">
        <v>8</v>
      </c>
      <c r="E40" s="73">
        <v>10</v>
      </c>
      <c r="F40" s="18">
        <v>2.12</v>
      </c>
      <c r="G40" s="85">
        <f t="shared" si="1"/>
        <v>21.2</v>
      </c>
      <c r="H40" s="87"/>
      <c r="I40" s="88"/>
    </row>
    <row r="41" spans="1:9" s="4" customFormat="1" ht="30.75" customHeight="1">
      <c r="A41" s="77" t="s">
        <v>85</v>
      </c>
      <c r="B41" s="69" t="s">
        <v>96</v>
      </c>
      <c r="C41" s="74" t="s">
        <v>97</v>
      </c>
      <c r="D41" s="73" t="s">
        <v>8</v>
      </c>
      <c r="E41" s="73">
        <v>78</v>
      </c>
      <c r="F41" s="18">
        <v>2.12</v>
      </c>
      <c r="G41" s="85">
        <f t="shared" si="1"/>
        <v>165.36</v>
      </c>
      <c r="H41" s="87"/>
      <c r="I41" s="88"/>
    </row>
    <row r="42" spans="1:9" s="4" customFormat="1" ht="30.75" customHeight="1">
      <c r="A42" s="77" t="s">
        <v>85</v>
      </c>
      <c r="B42" s="69" t="s">
        <v>98</v>
      </c>
      <c r="C42" s="74" t="s">
        <v>15</v>
      </c>
      <c r="D42" s="73" t="s">
        <v>8</v>
      </c>
      <c r="E42" s="73">
        <v>64</v>
      </c>
      <c r="F42" s="18">
        <v>0.11</v>
      </c>
      <c r="G42" s="85">
        <f t="shared" si="1"/>
        <v>7.04</v>
      </c>
      <c r="H42" s="87"/>
      <c r="I42" s="88"/>
    </row>
    <row r="43" spans="1:9" s="4" customFormat="1" ht="30.75" customHeight="1">
      <c r="A43" s="77" t="s">
        <v>85</v>
      </c>
      <c r="B43" s="69" t="s">
        <v>99</v>
      </c>
      <c r="C43" s="74" t="s">
        <v>100</v>
      </c>
      <c r="D43" s="73" t="s">
        <v>14</v>
      </c>
      <c r="E43" s="73">
        <v>2</v>
      </c>
      <c r="F43" s="18">
        <v>212.4</v>
      </c>
      <c r="G43" s="85">
        <f t="shared" si="1"/>
        <v>424.8</v>
      </c>
      <c r="H43" s="87"/>
      <c r="I43" s="88"/>
    </row>
    <row r="44" spans="1:9" s="4" customFormat="1" ht="30.75" customHeight="1">
      <c r="A44" s="77" t="s">
        <v>85</v>
      </c>
      <c r="B44" s="69" t="s">
        <v>101</v>
      </c>
      <c r="C44" s="74" t="s">
        <v>102</v>
      </c>
      <c r="D44" s="73" t="s">
        <v>14</v>
      </c>
      <c r="E44" s="73">
        <v>1</v>
      </c>
      <c r="F44" s="18">
        <v>159.30000000000001</v>
      </c>
      <c r="G44" s="85">
        <f t="shared" si="1"/>
        <v>159.30000000000001</v>
      </c>
      <c r="H44" s="87"/>
      <c r="I44" s="88"/>
    </row>
    <row r="45" spans="1:9" s="4" customFormat="1" ht="30.75" customHeight="1">
      <c r="A45" s="77" t="s">
        <v>85</v>
      </c>
      <c r="B45" s="69" t="s">
        <v>103</v>
      </c>
      <c r="C45" s="74" t="s">
        <v>104</v>
      </c>
      <c r="D45" s="73" t="s">
        <v>14</v>
      </c>
      <c r="E45" s="73">
        <v>1</v>
      </c>
      <c r="F45" s="18">
        <v>106.2</v>
      </c>
      <c r="G45" s="85">
        <f t="shared" si="1"/>
        <v>106.2</v>
      </c>
      <c r="H45" s="85" t="s">
        <v>105</v>
      </c>
      <c r="I45" s="86">
        <f>ROUND(SUM(G36:G45),2)</f>
        <v>3865.74</v>
      </c>
    </row>
    <row r="46" spans="1:9" s="4" customFormat="1" ht="30.75" customHeight="1">
      <c r="A46" s="77" t="s">
        <v>106</v>
      </c>
      <c r="B46" s="69" t="s">
        <v>107</v>
      </c>
      <c r="C46" s="74" t="s">
        <v>108</v>
      </c>
      <c r="D46" s="73" t="s">
        <v>7</v>
      </c>
      <c r="E46" s="73">
        <v>2</v>
      </c>
      <c r="F46" s="18">
        <v>902.7</v>
      </c>
      <c r="G46" s="85">
        <f t="shared" si="1"/>
        <v>1805.4</v>
      </c>
      <c r="H46" s="87"/>
      <c r="I46" s="88"/>
    </row>
    <row r="47" spans="1:9" s="4" customFormat="1" ht="30.75" customHeight="1">
      <c r="A47" s="77" t="s">
        <v>106</v>
      </c>
      <c r="B47" s="69" t="s">
        <v>109</v>
      </c>
      <c r="C47" s="74" t="s">
        <v>110</v>
      </c>
      <c r="D47" s="73" t="s">
        <v>7</v>
      </c>
      <c r="E47" s="73">
        <v>2</v>
      </c>
      <c r="F47" s="18">
        <v>371.7</v>
      </c>
      <c r="G47" s="85">
        <f t="shared" si="1"/>
        <v>743.4</v>
      </c>
      <c r="H47" s="87"/>
      <c r="I47" s="88"/>
    </row>
    <row r="48" spans="1:9" s="4" customFormat="1" ht="30.75" customHeight="1">
      <c r="A48" s="77" t="s">
        <v>106</v>
      </c>
      <c r="B48" s="69" t="s">
        <v>111</v>
      </c>
      <c r="C48" s="74" t="s">
        <v>112</v>
      </c>
      <c r="D48" s="73" t="s">
        <v>7</v>
      </c>
      <c r="E48" s="73">
        <v>3</v>
      </c>
      <c r="F48" s="18">
        <v>26.55</v>
      </c>
      <c r="G48" s="85">
        <f t="shared" si="1"/>
        <v>79.650000000000006</v>
      </c>
      <c r="H48" s="87"/>
      <c r="I48" s="88"/>
    </row>
    <row r="49" spans="1:9" s="4" customFormat="1" ht="30.75" customHeight="1">
      <c r="A49" s="77" t="s">
        <v>106</v>
      </c>
      <c r="B49" s="69" t="s">
        <v>113</v>
      </c>
      <c r="C49" s="74" t="s">
        <v>114</v>
      </c>
      <c r="D49" s="73" t="s">
        <v>14</v>
      </c>
      <c r="E49" s="73">
        <v>2</v>
      </c>
      <c r="F49" s="18">
        <v>58.41</v>
      </c>
      <c r="G49" s="85">
        <f t="shared" si="1"/>
        <v>116.82</v>
      </c>
      <c r="H49" s="87"/>
      <c r="I49" s="88"/>
    </row>
    <row r="50" spans="1:9" s="4" customFormat="1" ht="30.75" customHeight="1">
      <c r="A50" s="77" t="s">
        <v>106</v>
      </c>
      <c r="B50" s="69" t="s">
        <v>115</v>
      </c>
      <c r="C50" s="74" t="s">
        <v>116</v>
      </c>
      <c r="D50" s="73" t="s">
        <v>14</v>
      </c>
      <c r="E50" s="73">
        <v>2</v>
      </c>
      <c r="F50" s="18">
        <v>26.55</v>
      </c>
      <c r="G50" s="85">
        <f t="shared" si="1"/>
        <v>53.1</v>
      </c>
      <c r="H50" s="87"/>
      <c r="I50" s="88"/>
    </row>
    <row r="51" spans="1:9" s="4" customFormat="1" ht="30.75" customHeight="1">
      <c r="A51" s="77" t="s">
        <v>106</v>
      </c>
      <c r="B51" s="69" t="s">
        <v>117</v>
      </c>
      <c r="C51" s="74" t="s">
        <v>118</v>
      </c>
      <c r="D51" s="73" t="s">
        <v>14</v>
      </c>
      <c r="E51" s="73">
        <v>2</v>
      </c>
      <c r="F51" s="18">
        <v>26.55</v>
      </c>
      <c r="G51" s="85">
        <f t="shared" si="1"/>
        <v>53.1</v>
      </c>
      <c r="H51" s="89"/>
      <c r="I51" s="89"/>
    </row>
    <row r="52" spans="1:9" ht="44.25" customHeight="1">
      <c r="A52" s="77" t="s">
        <v>106</v>
      </c>
      <c r="B52" s="69" t="s">
        <v>205</v>
      </c>
      <c r="C52" s="79" t="s">
        <v>204</v>
      </c>
      <c r="D52" s="76" t="s">
        <v>14</v>
      </c>
      <c r="E52" s="76">
        <v>1</v>
      </c>
      <c r="F52" s="18">
        <v>437.9</v>
      </c>
      <c r="G52" s="85">
        <f t="shared" ref="G52" si="4">ROUND((E52*F52),2)</f>
        <v>437.9</v>
      </c>
      <c r="H52" s="85" t="s">
        <v>119</v>
      </c>
      <c r="I52" s="86">
        <f>ROUND(SUM(G46:G52),2)</f>
        <v>3289.37</v>
      </c>
    </row>
    <row r="53" spans="1:9" ht="61.2" customHeight="1">
      <c r="A53" s="80"/>
      <c r="B53" s="19"/>
      <c r="C53" s="80"/>
      <c r="D53" s="81"/>
      <c r="E53" s="81"/>
      <c r="F53" s="20" t="s">
        <v>27</v>
      </c>
      <c r="G53" s="90">
        <f>SUM(G5:G52)</f>
        <v>35200.01</v>
      </c>
      <c r="H53" s="84"/>
      <c r="I53" s="5"/>
    </row>
    <row r="54" spans="1:9">
      <c r="A54" s="21"/>
      <c r="B54" s="22"/>
      <c r="C54" s="10"/>
      <c r="D54" s="10"/>
      <c r="E54" s="23"/>
      <c r="F54" s="7"/>
      <c r="G54" s="24"/>
    </row>
    <row r="55" spans="1:9">
      <c r="A55" s="25"/>
      <c r="B55" s="19"/>
      <c r="C55" s="2"/>
      <c r="D55" s="1"/>
      <c r="E55" s="23"/>
      <c r="F55" s="7"/>
      <c r="G55" s="24"/>
    </row>
    <row r="56" spans="1:9">
      <c r="A56" s="25"/>
      <c r="B56" s="19"/>
      <c r="C56" s="2"/>
      <c r="D56" s="1"/>
      <c r="E56" s="23"/>
      <c r="F56" s="28"/>
    </row>
    <row r="57" spans="1:9">
      <c r="F57" s="34"/>
      <c r="G57" s="35"/>
    </row>
    <row r="58" spans="1:9" ht="26.25" customHeight="1">
      <c r="A58" s="30"/>
      <c r="B58" s="31"/>
      <c r="C58" s="32"/>
      <c r="D58" s="33"/>
      <c r="E58" s="33"/>
      <c r="F58" s="39"/>
      <c r="G58" s="40"/>
    </row>
    <row r="59" spans="1:9">
      <c r="A59" s="36"/>
      <c r="B59" s="37"/>
      <c r="C59" s="38"/>
      <c r="D59" s="38"/>
      <c r="E59" s="32"/>
    </row>
  </sheetData>
  <mergeCells count="2">
    <mergeCell ref="A1:G1"/>
    <mergeCell ref="A3:G3"/>
  </mergeCells>
  <phoneticPr fontId="2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4A3DE-1AB4-46F6-ADA3-111A8012C26C}">
  <dimension ref="A1:I49"/>
  <sheetViews>
    <sheetView topLeftCell="B19" zoomScale="80" zoomScaleNormal="80" workbookViewId="0">
      <selection activeCell="I38" sqref="I38"/>
    </sheetView>
  </sheetViews>
  <sheetFormatPr defaultColWidth="9.21875" defaultRowHeight="13.8"/>
  <cols>
    <col min="1" max="1" width="39.77734375" style="26" customWidth="1"/>
    <col min="2" max="2" width="10.5546875" style="27" customWidth="1"/>
    <col min="3" max="3" width="71.77734375" style="6" customWidth="1"/>
    <col min="4" max="4" width="9.21875" style="5"/>
    <col min="5" max="5" width="16.21875" style="64" customWidth="1"/>
    <col min="6" max="6" width="20.77734375" style="8" customWidth="1"/>
    <col min="7" max="7" width="14.77734375" style="29" customWidth="1"/>
    <col min="8" max="8" width="21.5546875" style="9" customWidth="1"/>
    <col min="9" max="9" width="16.21875" style="3" customWidth="1"/>
    <col min="10" max="16384" width="9.21875" style="3"/>
  </cols>
  <sheetData>
    <row r="1" spans="1:9" ht="66.75" customHeight="1">
      <c r="A1" s="120" t="s">
        <v>239</v>
      </c>
      <c r="B1" s="120"/>
      <c r="C1" s="120"/>
      <c r="D1" s="120"/>
      <c r="E1" s="120"/>
      <c r="F1" s="120"/>
      <c r="G1" s="120"/>
    </row>
    <row r="2" spans="1:9" ht="28.5" customHeight="1">
      <c r="A2" s="11"/>
      <c r="B2" s="11"/>
      <c r="C2" s="11"/>
      <c r="D2" s="11"/>
      <c r="E2" s="11"/>
      <c r="F2" s="11"/>
      <c r="G2" s="12"/>
    </row>
    <row r="3" spans="1:9" ht="21.75" customHeight="1">
      <c r="A3" s="122" t="s">
        <v>193</v>
      </c>
      <c r="B3" s="122"/>
      <c r="C3" s="122"/>
      <c r="D3" s="122"/>
      <c r="E3" s="122"/>
      <c r="F3" s="122"/>
      <c r="G3" s="122"/>
      <c r="H3" s="52"/>
      <c r="I3" s="52"/>
    </row>
    <row r="4" spans="1:9" ht="27.6">
      <c r="A4" s="53" t="s">
        <v>0</v>
      </c>
      <c r="B4" s="14" t="s">
        <v>1</v>
      </c>
      <c r="C4" s="53" t="s">
        <v>2</v>
      </c>
      <c r="D4" s="53" t="s">
        <v>3</v>
      </c>
      <c r="E4" s="59" t="s">
        <v>4</v>
      </c>
      <c r="F4" s="54" t="s">
        <v>153</v>
      </c>
      <c r="G4" s="54" t="s">
        <v>5</v>
      </c>
      <c r="H4" s="102"/>
      <c r="I4" s="102"/>
    </row>
    <row r="5" spans="1:9">
      <c r="A5" s="68" t="s">
        <v>6</v>
      </c>
      <c r="B5" s="69" t="s">
        <v>202</v>
      </c>
      <c r="C5" s="70" t="s">
        <v>203</v>
      </c>
      <c r="D5" s="69" t="s">
        <v>14</v>
      </c>
      <c r="E5" s="71">
        <v>1</v>
      </c>
      <c r="F5" s="55">
        <v>269.47000000000003</v>
      </c>
      <c r="G5" s="83">
        <f t="shared" ref="G5" si="0">ROUND((E5*F5),2)</f>
        <v>269.47000000000003</v>
      </c>
      <c r="H5" s="84"/>
      <c r="I5" s="5"/>
    </row>
    <row r="6" spans="1:9" ht="29.25" customHeight="1">
      <c r="A6" s="68" t="s">
        <v>6</v>
      </c>
      <c r="B6" s="73" t="s">
        <v>30</v>
      </c>
      <c r="C6" s="74" t="s">
        <v>122</v>
      </c>
      <c r="D6" s="73" t="s">
        <v>33</v>
      </c>
      <c r="E6" s="73">
        <v>14</v>
      </c>
      <c r="F6" s="55">
        <v>9.02</v>
      </c>
      <c r="G6" s="83">
        <f t="shared" ref="G6:G41" si="1">ROUND((E6*F6),2)</f>
        <v>126.28</v>
      </c>
      <c r="H6" s="102"/>
      <c r="I6" s="102"/>
    </row>
    <row r="7" spans="1:9" ht="29.25" customHeight="1">
      <c r="A7" s="68" t="s">
        <v>6</v>
      </c>
      <c r="B7" s="73" t="s">
        <v>34</v>
      </c>
      <c r="C7" s="74" t="s">
        <v>35</v>
      </c>
      <c r="D7" s="73" t="s">
        <v>36</v>
      </c>
      <c r="E7" s="73">
        <v>0.9</v>
      </c>
      <c r="F7" s="55">
        <v>102.6</v>
      </c>
      <c r="G7" s="83">
        <f t="shared" si="1"/>
        <v>92.34</v>
      </c>
      <c r="H7" s="102"/>
      <c r="I7" s="102"/>
    </row>
    <row r="8" spans="1:9" ht="29.25" customHeight="1">
      <c r="A8" s="68" t="s">
        <v>6</v>
      </c>
      <c r="B8" s="73" t="s">
        <v>37</v>
      </c>
      <c r="C8" s="74" t="s">
        <v>38</v>
      </c>
      <c r="D8" s="73" t="s">
        <v>36</v>
      </c>
      <c r="E8" s="73">
        <v>2.1</v>
      </c>
      <c r="F8" s="55">
        <v>27.15</v>
      </c>
      <c r="G8" s="83">
        <f t="shared" si="1"/>
        <v>57.02</v>
      </c>
      <c r="H8" s="102"/>
      <c r="I8" s="102"/>
    </row>
    <row r="9" spans="1:9" ht="29.25" customHeight="1">
      <c r="A9" s="68" t="s">
        <v>6</v>
      </c>
      <c r="B9" s="73" t="s">
        <v>39</v>
      </c>
      <c r="C9" s="74" t="s">
        <v>40</v>
      </c>
      <c r="D9" s="73" t="s">
        <v>7</v>
      </c>
      <c r="E9" s="73">
        <v>4</v>
      </c>
      <c r="F9" s="55">
        <v>7.37</v>
      </c>
      <c r="G9" s="83">
        <f t="shared" si="1"/>
        <v>29.48</v>
      </c>
      <c r="H9" s="102"/>
      <c r="I9" s="102"/>
    </row>
    <row r="10" spans="1:9" ht="29.25" customHeight="1">
      <c r="A10" s="68" t="s">
        <v>6</v>
      </c>
      <c r="B10" s="73" t="s">
        <v>41</v>
      </c>
      <c r="C10" s="74" t="s">
        <v>42</v>
      </c>
      <c r="D10" s="73" t="s">
        <v>7</v>
      </c>
      <c r="E10" s="73">
        <v>2</v>
      </c>
      <c r="F10" s="55">
        <v>13.33</v>
      </c>
      <c r="G10" s="83">
        <f t="shared" si="1"/>
        <v>26.66</v>
      </c>
      <c r="H10" s="102"/>
      <c r="I10" s="102"/>
    </row>
    <row r="11" spans="1:9" ht="49.5" customHeight="1">
      <c r="A11" s="68" t="s">
        <v>6</v>
      </c>
      <c r="B11" s="73" t="s">
        <v>43</v>
      </c>
      <c r="C11" s="74" t="s">
        <v>44</v>
      </c>
      <c r="D11" s="73" t="s">
        <v>33</v>
      </c>
      <c r="E11" s="73">
        <v>14</v>
      </c>
      <c r="F11" s="55">
        <v>29</v>
      </c>
      <c r="G11" s="83">
        <f t="shared" si="1"/>
        <v>406</v>
      </c>
      <c r="H11" s="108" t="s">
        <v>18</v>
      </c>
      <c r="I11" s="103">
        <f>ROUND(SUM(G5:G11),2)</f>
        <v>1007.25</v>
      </c>
    </row>
    <row r="12" spans="1:9" ht="49.5" customHeight="1">
      <c r="A12" s="68" t="s">
        <v>45</v>
      </c>
      <c r="B12" s="73" t="s">
        <v>9</v>
      </c>
      <c r="C12" s="74" t="s">
        <v>46</v>
      </c>
      <c r="D12" s="73" t="s">
        <v>36</v>
      </c>
      <c r="E12" s="73">
        <v>8</v>
      </c>
      <c r="F12" s="55">
        <v>28.54</v>
      </c>
      <c r="G12" s="83">
        <f t="shared" si="1"/>
        <v>228.32</v>
      </c>
      <c r="H12" s="104"/>
      <c r="I12" s="105"/>
    </row>
    <row r="13" spans="1:9" ht="49.5" customHeight="1">
      <c r="A13" s="68" t="s">
        <v>45</v>
      </c>
      <c r="B13" s="73" t="s">
        <v>10</v>
      </c>
      <c r="C13" s="74" t="s">
        <v>47</v>
      </c>
      <c r="D13" s="73" t="s">
        <v>36</v>
      </c>
      <c r="E13" s="73">
        <v>15</v>
      </c>
      <c r="F13" s="55">
        <v>28.54</v>
      </c>
      <c r="G13" s="83">
        <f t="shared" si="1"/>
        <v>428.1</v>
      </c>
      <c r="H13" s="108" t="s">
        <v>17</v>
      </c>
      <c r="I13" s="103">
        <f>ROUND(SUM(G12:G13),2)</f>
        <v>656.42</v>
      </c>
    </row>
    <row r="14" spans="1:9" ht="49.5" customHeight="1">
      <c r="A14" s="68" t="s">
        <v>55</v>
      </c>
      <c r="B14" s="73" t="s">
        <v>56</v>
      </c>
      <c r="C14" s="74" t="s">
        <v>57</v>
      </c>
      <c r="D14" s="73" t="s">
        <v>36</v>
      </c>
      <c r="E14" s="73">
        <v>12</v>
      </c>
      <c r="F14" s="55">
        <v>84.49</v>
      </c>
      <c r="G14" s="83">
        <f t="shared" si="1"/>
        <v>1013.88</v>
      </c>
      <c r="H14" s="104"/>
      <c r="I14" s="105"/>
    </row>
    <row r="15" spans="1:9" s="4" customFormat="1" ht="36.75" customHeight="1">
      <c r="A15" s="68" t="s">
        <v>55</v>
      </c>
      <c r="B15" s="73" t="s">
        <v>58</v>
      </c>
      <c r="C15" s="74" t="s">
        <v>59</v>
      </c>
      <c r="D15" s="73" t="s">
        <v>33</v>
      </c>
      <c r="E15" s="73">
        <v>42</v>
      </c>
      <c r="F15" s="56">
        <v>64.75</v>
      </c>
      <c r="G15" s="83">
        <f t="shared" si="1"/>
        <v>2719.5</v>
      </c>
      <c r="H15" s="104"/>
      <c r="I15" s="105"/>
    </row>
    <row r="16" spans="1:9" s="4" customFormat="1" ht="36.75" customHeight="1">
      <c r="A16" s="68" t="s">
        <v>55</v>
      </c>
      <c r="B16" s="73" t="s">
        <v>60</v>
      </c>
      <c r="C16" s="74" t="s">
        <v>157</v>
      </c>
      <c r="D16" s="73" t="s">
        <v>33</v>
      </c>
      <c r="E16" s="73">
        <v>42</v>
      </c>
      <c r="F16" s="56">
        <v>80.63</v>
      </c>
      <c r="G16" s="83">
        <f t="shared" si="1"/>
        <v>3386.46</v>
      </c>
      <c r="H16" s="104"/>
      <c r="I16" s="105"/>
    </row>
    <row r="17" spans="1:9" s="4" customFormat="1" ht="36.75" customHeight="1">
      <c r="A17" s="68" t="s">
        <v>55</v>
      </c>
      <c r="B17" s="73" t="s">
        <v>131</v>
      </c>
      <c r="C17" s="74" t="s">
        <v>132</v>
      </c>
      <c r="D17" s="73" t="s">
        <v>33</v>
      </c>
      <c r="E17" s="73">
        <v>12</v>
      </c>
      <c r="F17" s="56">
        <v>14.76</v>
      </c>
      <c r="G17" s="83">
        <f t="shared" si="1"/>
        <v>177.12</v>
      </c>
      <c r="H17" s="104"/>
      <c r="I17" s="105"/>
    </row>
    <row r="18" spans="1:9" s="4" customFormat="1" ht="36.75" customHeight="1">
      <c r="A18" s="68" t="s">
        <v>55</v>
      </c>
      <c r="B18" s="73" t="s">
        <v>62</v>
      </c>
      <c r="C18" s="74" t="s">
        <v>63</v>
      </c>
      <c r="D18" s="73" t="s">
        <v>33</v>
      </c>
      <c r="E18" s="73">
        <v>10</v>
      </c>
      <c r="F18" s="56">
        <v>7.85</v>
      </c>
      <c r="G18" s="83">
        <f t="shared" si="1"/>
        <v>78.5</v>
      </c>
      <c r="H18" s="104"/>
      <c r="I18" s="105"/>
    </row>
    <row r="19" spans="1:9" s="4" customFormat="1" ht="36.75" customHeight="1">
      <c r="A19" s="68" t="s">
        <v>55</v>
      </c>
      <c r="B19" s="73" t="s">
        <v>66</v>
      </c>
      <c r="C19" s="74" t="s">
        <v>164</v>
      </c>
      <c r="D19" s="73" t="s">
        <v>33</v>
      </c>
      <c r="E19" s="73">
        <v>10</v>
      </c>
      <c r="F19" s="56">
        <v>73.8</v>
      </c>
      <c r="G19" s="83">
        <f t="shared" si="1"/>
        <v>738</v>
      </c>
      <c r="H19" s="104"/>
      <c r="I19" s="105"/>
    </row>
    <row r="20" spans="1:9" s="4" customFormat="1" ht="27.6">
      <c r="A20" s="68" t="s">
        <v>55</v>
      </c>
      <c r="B20" s="73" t="s">
        <v>71</v>
      </c>
      <c r="C20" s="74" t="s">
        <v>135</v>
      </c>
      <c r="D20" s="73" t="s">
        <v>8</v>
      </c>
      <c r="E20" s="73">
        <v>4</v>
      </c>
      <c r="F20" s="57">
        <v>50.11</v>
      </c>
      <c r="G20" s="83">
        <f t="shared" si="1"/>
        <v>200.44</v>
      </c>
      <c r="H20" s="108" t="s">
        <v>73</v>
      </c>
      <c r="I20" s="103">
        <f>ROUND(SUM(G14:G20),2)</f>
        <v>8313.9</v>
      </c>
    </row>
    <row r="21" spans="1:9" s="4" customFormat="1" ht="16.8">
      <c r="A21" s="68" t="s">
        <v>74</v>
      </c>
      <c r="B21" s="73" t="s">
        <v>77</v>
      </c>
      <c r="C21" s="74" t="s">
        <v>78</v>
      </c>
      <c r="D21" s="73" t="s">
        <v>33</v>
      </c>
      <c r="E21" s="73">
        <v>12</v>
      </c>
      <c r="F21" s="57">
        <v>49</v>
      </c>
      <c r="G21" s="83">
        <f t="shared" si="1"/>
        <v>588</v>
      </c>
      <c r="H21" s="104"/>
      <c r="I21" s="105"/>
    </row>
    <row r="22" spans="1:9" s="4" customFormat="1" ht="27.6">
      <c r="A22" s="68" t="s">
        <v>74</v>
      </c>
      <c r="B22" s="73" t="s">
        <v>79</v>
      </c>
      <c r="C22" s="74" t="s">
        <v>80</v>
      </c>
      <c r="D22" s="73" t="s">
        <v>7</v>
      </c>
      <c r="E22" s="73">
        <v>4</v>
      </c>
      <c r="F22" s="57">
        <v>16.809999999999999</v>
      </c>
      <c r="G22" s="83">
        <f t="shared" si="1"/>
        <v>67.239999999999995</v>
      </c>
      <c r="H22" s="108" t="s">
        <v>81</v>
      </c>
      <c r="I22" s="103">
        <f>ROUND(SUM(G21:G22),2)</f>
        <v>655.24</v>
      </c>
    </row>
    <row r="23" spans="1:9" s="4" customFormat="1">
      <c r="A23" s="97" t="s">
        <v>82</v>
      </c>
      <c r="B23" s="78" t="s">
        <v>83</v>
      </c>
      <c r="C23" s="98" t="s">
        <v>204</v>
      </c>
      <c r="D23" s="99" t="s">
        <v>14</v>
      </c>
      <c r="E23" s="99">
        <v>1</v>
      </c>
      <c r="F23" s="57">
        <v>505.26</v>
      </c>
      <c r="G23" s="83">
        <f t="shared" si="1"/>
        <v>505.26</v>
      </c>
      <c r="H23" s="89"/>
      <c r="I23" s="89"/>
    </row>
    <row r="24" spans="1:9" s="4" customFormat="1" ht="27.6">
      <c r="A24" s="97" t="s">
        <v>82</v>
      </c>
      <c r="B24" s="78" t="s">
        <v>238</v>
      </c>
      <c r="C24" s="98" t="s">
        <v>237</v>
      </c>
      <c r="D24" s="99" t="s">
        <v>14</v>
      </c>
      <c r="E24" s="99">
        <v>1</v>
      </c>
      <c r="F24" s="57">
        <v>534.74</v>
      </c>
      <c r="G24" s="83">
        <f t="shared" si="1"/>
        <v>534.74</v>
      </c>
      <c r="H24" s="108" t="s">
        <v>84</v>
      </c>
      <c r="I24" s="103">
        <f>ROUND(SUM(G23:G24),2)</f>
        <v>1040</v>
      </c>
    </row>
    <row r="25" spans="1:9" s="4" customFormat="1" ht="30.75" customHeight="1">
      <c r="A25" s="97" t="s">
        <v>85</v>
      </c>
      <c r="B25" s="100" t="s">
        <v>86</v>
      </c>
      <c r="C25" s="74" t="s">
        <v>87</v>
      </c>
      <c r="D25" s="73" t="s">
        <v>7</v>
      </c>
      <c r="E25" s="73">
        <v>2</v>
      </c>
      <c r="F25" s="57">
        <v>371.7</v>
      </c>
      <c r="G25" s="83">
        <f t="shared" si="1"/>
        <v>743.4</v>
      </c>
      <c r="H25" s="104"/>
      <c r="I25" s="105"/>
    </row>
    <row r="26" spans="1:9" s="4" customFormat="1" ht="30.75" customHeight="1">
      <c r="A26" s="97" t="s">
        <v>85</v>
      </c>
      <c r="B26" s="100" t="s">
        <v>88</v>
      </c>
      <c r="C26" s="74" t="s">
        <v>89</v>
      </c>
      <c r="D26" s="73" t="s">
        <v>8</v>
      </c>
      <c r="E26" s="73">
        <v>29</v>
      </c>
      <c r="F26" s="57">
        <v>21.24</v>
      </c>
      <c r="G26" s="83">
        <f t="shared" si="1"/>
        <v>615.96</v>
      </c>
      <c r="H26" s="104"/>
      <c r="I26" s="105"/>
    </row>
    <row r="27" spans="1:9" s="4" customFormat="1" ht="30.75" customHeight="1">
      <c r="A27" s="97" t="s">
        <v>85</v>
      </c>
      <c r="B27" s="100" t="s">
        <v>90</v>
      </c>
      <c r="C27" s="74" t="s">
        <v>91</v>
      </c>
      <c r="D27" s="73" t="s">
        <v>8</v>
      </c>
      <c r="E27" s="73">
        <v>29</v>
      </c>
      <c r="F27" s="57">
        <v>2.12</v>
      </c>
      <c r="G27" s="83">
        <f t="shared" si="1"/>
        <v>61.48</v>
      </c>
      <c r="H27" s="104"/>
      <c r="I27" s="105"/>
    </row>
    <row r="28" spans="1:9" s="4" customFormat="1" ht="30.75" customHeight="1">
      <c r="A28" s="97" t="s">
        <v>85</v>
      </c>
      <c r="B28" s="100" t="s">
        <v>92</v>
      </c>
      <c r="C28" s="74" t="s">
        <v>93</v>
      </c>
      <c r="D28" s="73" t="s">
        <v>8</v>
      </c>
      <c r="E28" s="73">
        <v>11</v>
      </c>
      <c r="F28" s="57">
        <v>53.1</v>
      </c>
      <c r="G28" s="83">
        <f t="shared" si="1"/>
        <v>584.1</v>
      </c>
      <c r="H28" s="104"/>
      <c r="I28" s="105"/>
    </row>
    <row r="29" spans="1:9" s="4" customFormat="1" ht="30.75" customHeight="1">
      <c r="A29" s="97" t="s">
        <v>85</v>
      </c>
      <c r="B29" s="100" t="s">
        <v>94</v>
      </c>
      <c r="C29" s="74" t="s">
        <v>95</v>
      </c>
      <c r="D29" s="73" t="s">
        <v>8</v>
      </c>
      <c r="E29" s="73">
        <v>10</v>
      </c>
      <c r="F29" s="57">
        <v>2.12</v>
      </c>
      <c r="G29" s="83">
        <f t="shared" si="1"/>
        <v>21.2</v>
      </c>
      <c r="H29" s="104"/>
      <c r="I29" s="105"/>
    </row>
    <row r="30" spans="1:9" s="4" customFormat="1" ht="30.75" customHeight="1">
      <c r="A30" s="97" t="s">
        <v>85</v>
      </c>
      <c r="B30" s="100" t="s">
        <v>96</v>
      </c>
      <c r="C30" s="74" t="s">
        <v>97</v>
      </c>
      <c r="D30" s="73" t="s">
        <v>8</v>
      </c>
      <c r="E30" s="73">
        <v>40</v>
      </c>
      <c r="F30" s="57">
        <v>2.12</v>
      </c>
      <c r="G30" s="83">
        <f t="shared" si="1"/>
        <v>84.8</v>
      </c>
      <c r="H30" s="104"/>
      <c r="I30" s="105"/>
    </row>
    <row r="31" spans="1:9" s="4" customFormat="1" ht="30.75" customHeight="1">
      <c r="A31" s="97" t="s">
        <v>85</v>
      </c>
      <c r="B31" s="100" t="s">
        <v>98</v>
      </c>
      <c r="C31" s="74" t="s">
        <v>15</v>
      </c>
      <c r="D31" s="73" t="s">
        <v>8</v>
      </c>
      <c r="E31" s="73">
        <v>29</v>
      </c>
      <c r="F31" s="57">
        <v>0.11</v>
      </c>
      <c r="G31" s="83">
        <f t="shared" si="1"/>
        <v>3.19</v>
      </c>
      <c r="H31" s="104"/>
      <c r="I31" s="105"/>
    </row>
    <row r="32" spans="1:9" s="4" customFormat="1" ht="30.75" customHeight="1">
      <c r="A32" s="97" t="s">
        <v>85</v>
      </c>
      <c r="B32" s="100" t="s">
        <v>99</v>
      </c>
      <c r="C32" s="74" t="s">
        <v>100</v>
      </c>
      <c r="D32" s="73" t="s">
        <v>14</v>
      </c>
      <c r="E32" s="73">
        <v>2</v>
      </c>
      <c r="F32" s="57">
        <v>212.4</v>
      </c>
      <c r="G32" s="83">
        <f t="shared" si="1"/>
        <v>424.8</v>
      </c>
      <c r="H32" s="104"/>
      <c r="I32" s="105"/>
    </row>
    <row r="33" spans="1:9" s="4" customFormat="1" ht="30.75" customHeight="1">
      <c r="A33" s="97" t="s">
        <v>85</v>
      </c>
      <c r="B33" s="100" t="s">
        <v>101</v>
      </c>
      <c r="C33" s="74" t="s">
        <v>102</v>
      </c>
      <c r="D33" s="73" t="s">
        <v>14</v>
      </c>
      <c r="E33" s="73">
        <v>1</v>
      </c>
      <c r="F33" s="57">
        <v>159.30000000000001</v>
      </c>
      <c r="G33" s="83">
        <f t="shared" si="1"/>
        <v>159.30000000000001</v>
      </c>
      <c r="H33" s="104"/>
      <c r="I33" s="105"/>
    </row>
    <row r="34" spans="1:9" s="4" customFormat="1" ht="30.75" customHeight="1">
      <c r="A34" s="97" t="s">
        <v>85</v>
      </c>
      <c r="B34" s="100" t="s">
        <v>103</v>
      </c>
      <c r="C34" s="74" t="s">
        <v>104</v>
      </c>
      <c r="D34" s="73" t="s">
        <v>14</v>
      </c>
      <c r="E34" s="73">
        <v>1</v>
      </c>
      <c r="F34" s="57">
        <v>84.96</v>
      </c>
      <c r="G34" s="83">
        <f t="shared" si="1"/>
        <v>84.96</v>
      </c>
      <c r="H34" s="108" t="s">
        <v>105</v>
      </c>
      <c r="I34" s="103">
        <f>ROUND(SUM(G25:G34),2)</f>
        <v>2783.19</v>
      </c>
    </row>
    <row r="35" spans="1:9" s="4" customFormat="1" ht="30.75" customHeight="1">
      <c r="A35" s="97" t="s">
        <v>106</v>
      </c>
      <c r="B35" s="100" t="s">
        <v>107</v>
      </c>
      <c r="C35" s="74" t="s">
        <v>108</v>
      </c>
      <c r="D35" s="73" t="s">
        <v>7</v>
      </c>
      <c r="E35" s="73">
        <v>2</v>
      </c>
      <c r="F35" s="57">
        <v>902.7</v>
      </c>
      <c r="G35" s="83">
        <f t="shared" si="1"/>
        <v>1805.4</v>
      </c>
      <c r="H35" s="104"/>
      <c r="I35" s="105"/>
    </row>
    <row r="36" spans="1:9" s="4" customFormat="1" ht="30.75" customHeight="1">
      <c r="A36" s="97" t="s">
        <v>106</v>
      </c>
      <c r="B36" s="100" t="s">
        <v>109</v>
      </c>
      <c r="C36" s="74" t="s">
        <v>110</v>
      </c>
      <c r="D36" s="73" t="s">
        <v>7</v>
      </c>
      <c r="E36" s="73">
        <v>2</v>
      </c>
      <c r="F36" s="57">
        <v>371.7</v>
      </c>
      <c r="G36" s="83">
        <f t="shared" si="1"/>
        <v>743.4</v>
      </c>
      <c r="H36" s="104"/>
      <c r="I36" s="105"/>
    </row>
    <row r="37" spans="1:9" s="4" customFormat="1" ht="30.75" customHeight="1">
      <c r="A37" s="97" t="s">
        <v>106</v>
      </c>
      <c r="B37" s="100" t="s">
        <v>111</v>
      </c>
      <c r="C37" s="74" t="s">
        <v>112</v>
      </c>
      <c r="D37" s="73" t="s">
        <v>7</v>
      </c>
      <c r="E37" s="73">
        <v>3</v>
      </c>
      <c r="F37" s="57">
        <v>26.55</v>
      </c>
      <c r="G37" s="83">
        <f t="shared" si="1"/>
        <v>79.650000000000006</v>
      </c>
      <c r="H37" s="104"/>
      <c r="I37" s="105"/>
    </row>
    <row r="38" spans="1:9" s="4" customFormat="1" ht="30.75" customHeight="1">
      <c r="A38" s="97" t="s">
        <v>106</v>
      </c>
      <c r="B38" s="100" t="s">
        <v>113</v>
      </c>
      <c r="C38" s="74" t="s">
        <v>114</v>
      </c>
      <c r="D38" s="73" t="s">
        <v>14</v>
      </c>
      <c r="E38" s="73">
        <v>2</v>
      </c>
      <c r="F38" s="57">
        <v>58.41</v>
      </c>
      <c r="G38" s="83">
        <f t="shared" si="1"/>
        <v>116.82</v>
      </c>
      <c r="H38" s="104"/>
      <c r="I38" s="105"/>
    </row>
    <row r="39" spans="1:9" s="4" customFormat="1" ht="30.75" customHeight="1">
      <c r="A39" s="97" t="s">
        <v>106</v>
      </c>
      <c r="B39" s="100" t="s">
        <v>115</v>
      </c>
      <c r="C39" s="74" t="s">
        <v>116</v>
      </c>
      <c r="D39" s="73" t="s">
        <v>14</v>
      </c>
      <c r="E39" s="73">
        <v>3</v>
      </c>
      <c r="F39" s="57">
        <v>26.55</v>
      </c>
      <c r="G39" s="83">
        <f t="shared" si="1"/>
        <v>79.650000000000006</v>
      </c>
      <c r="H39" s="104"/>
      <c r="I39" s="105"/>
    </row>
    <row r="40" spans="1:9" s="4" customFormat="1" ht="30.75" customHeight="1">
      <c r="A40" s="97" t="s">
        <v>106</v>
      </c>
      <c r="B40" s="100" t="s">
        <v>117</v>
      </c>
      <c r="C40" s="74" t="s">
        <v>118</v>
      </c>
      <c r="D40" s="73" t="s">
        <v>14</v>
      </c>
      <c r="E40" s="73">
        <v>3</v>
      </c>
      <c r="F40" s="57">
        <v>26.55</v>
      </c>
      <c r="G40" s="83">
        <f t="shared" si="1"/>
        <v>79.650000000000006</v>
      </c>
      <c r="H40" s="104"/>
      <c r="I40" s="105"/>
    </row>
    <row r="41" spans="1:9" s="4" customFormat="1" ht="30.75" customHeight="1">
      <c r="A41" s="97" t="s">
        <v>106</v>
      </c>
      <c r="B41" s="73" t="s">
        <v>162</v>
      </c>
      <c r="C41" s="74" t="s">
        <v>140</v>
      </c>
      <c r="D41" s="73" t="s">
        <v>14</v>
      </c>
      <c r="E41" s="73">
        <v>1</v>
      </c>
      <c r="F41" s="57">
        <v>1274.4000000000001</v>
      </c>
      <c r="G41" s="83">
        <f t="shared" si="1"/>
        <v>1274.4000000000001</v>
      </c>
      <c r="H41" s="89"/>
      <c r="I41" s="89"/>
    </row>
    <row r="42" spans="1:9" s="4" customFormat="1" ht="30.75" customHeight="1">
      <c r="A42" s="97" t="s">
        <v>106</v>
      </c>
      <c r="B42" s="73" t="s">
        <v>207</v>
      </c>
      <c r="C42" s="98" t="s">
        <v>204</v>
      </c>
      <c r="D42" s="99" t="s">
        <v>14</v>
      </c>
      <c r="E42" s="99">
        <v>1</v>
      </c>
      <c r="F42" s="57">
        <v>437.9</v>
      </c>
      <c r="G42" s="83">
        <f t="shared" ref="G42" si="2">ROUND((E42*F42),2)</f>
        <v>437.9</v>
      </c>
      <c r="H42" s="108" t="s">
        <v>119</v>
      </c>
      <c r="I42" s="103">
        <f>ROUND(SUM(G35:G42),2)</f>
        <v>4616.87</v>
      </c>
    </row>
    <row r="43" spans="1:9" ht="44.25" customHeight="1">
      <c r="A43" s="101"/>
      <c r="B43" s="19"/>
      <c r="C43" s="101"/>
      <c r="D43" s="23"/>
      <c r="E43" s="63"/>
      <c r="F43" s="60" t="s">
        <v>173</v>
      </c>
      <c r="G43" s="109">
        <f>SUM(G5:G42)</f>
        <v>19072.870000000006</v>
      </c>
      <c r="H43" s="107"/>
      <c r="I43" s="105"/>
    </row>
    <row r="44" spans="1:9" ht="20.25" customHeight="1">
      <c r="A44" s="21"/>
      <c r="B44" s="22"/>
      <c r="C44" s="10"/>
      <c r="D44" s="10"/>
      <c r="E44" s="63"/>
      <c r="F44" s="10"/>
      <c r="G44" s="24"/>
    </row>
    <row r="45" spans="1:9">
      <c r="A45" s="25"/>
      <c r="B45" s="19"/>
      <c r="C45" s="2"/>
      <c r="D45" s="1"/>
      <c r="E45" s="63"/>
      <c r="F45" s="7"/>
      <c r="G45" s="24"/>
    </row>
    <row r="46" spans="1:9">
      <c r="A46" s="25"/>
      <c r="B46" s="19"/>
      <c r="C46" s="2"/>
      <c r="D46" s="1"/>
      <c r="E46" s="63"/>
      <c r="F46" s="7"/>
      <c r="G46" s="24"/>
    </row>
    <row r="47" spans="1:9">
      <c r="F47" s="28"/>
    </row>
    <row r="48" spans="1:9">
      <c r="A48" s="30"/>
      <c r="B48" s="31"/>
      <c r="C48" s="32"/>
      <c r="D48" s="33"/>
      <c r="E48" s="34"/>
      <c r="F48" s="34"/>
      <c r="G48" s="35"/>
    </row>
    <row r="49" spans="1:7" ht="26.25" customHeight="1">
      <c r="A49" s="36"/>
      <c r="B49" s="37"/>
      <c r="C49" s="38"/>
      <c r="D49" s="38"/>
      <c r="E49" s="39"/>
      <c r="F49" s="39"/>
      <c r="G49" s="40"/>
    </row>
  </sheetData>
  <sheetProtection algorithmName="SHA-512" hashValue="v+iOnkOUGtsYTBOinRpK3LIqIK0C2bzhd4VBRpRxLyLILyH0F/Ao/cD7UMQtb355GHf1g4EeStue6K5v5InCzA==" saltValue="Mkr+qGKWuvwbcLsq3qt0bA==" spinCount="100000" sheet="1" objects="1" scenarios="1"/>
  <mergeCells count="2">
    <mergeCell ref="A1:G1"/>
    <mergeCell ref="A3:G3"/>
  </mergeCells>
  <phoneticPr fontId="23"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E73CF-68B3-4B4D-8943-750E37FD12D3}">
  <dimension ref="A1:I16"/>
  <sheetViews>
    <sheetView zoomScale="80" zoomScaleNormal="80" workbookViewId="0">
      <selection activeCell="F12" sqref="F12"/>
    </sheetView>
  </sheetViews>
  <sheetFormatPr defaultColWidth="9.21875" defaultRowHeight="13.8"/>
  <cols>
    <col min="1" max="1" width="39.77734375" style="26" customWidth="1"/>
    <col min="2" max="2" width="10.5546875" style="27" customWidth="1"/>
    <col min="3" max="3" width="71.77734375" style="6" customWidth="1"/>
    <col min="4" max="4" width="9.21875" style="5"/>
    <col min="5" max="5" width="16.21875" style="46" customWidth="1"/>
    <col min="6" max="6" width="20.77734375" style="8" customWidth="1"/>
    <col min="7" max="7" width="14.77734375" style="29" customWidth="1"/>
    <col min="8" max="8" width="21.5546875" style="9" customWidth="1"/>
    <col min="9" max="9" width="16.21875" style="3" customWidth="1"/>
    <col min="10" max="16384" width="9.21875" style="3"/>
  </cols>
  <sheetData>
    <row r="1" spans="1:9" ht="62.25" customHeight="1">
      <c r="A1" s="120" t="s">
        <v>239</v>
      </c>
      <c r="B1" s="120"/>
      <c r="C1" s="120"/>
      <c r="D1" s="120"/>
      <c r="E1" s="120"/>
      <c r="F1" s="120"/>
      <c r="G1" s="120"/>
    </row>
    <row r="2" spans="1:9" ht="21.75" customHeight="1">
      <c r="A2" s="61"/>
      <c r="B2" s="61"/>
      <c r="C2" s="61"/>
      <c r="D2" s="61"/>
      <c r="E2" s="61"/>
      <c r="F2" s="61"/>
      <c r="G2" s="62"/>
    </row>
    <row r="3" spans="1:9" ht="21.75" customHeight="1">
      <c r="A3" s="122" t="s">
        <v>192</v>
      </c>
      <c r="B3" s="122"/>
      <c r="C3" s="122"/>
      <c r="D3" s="122"/>
      <c r="E3" s="122"/>
      <c r="F3" s="122"/>
      <c r="G3" s="122"/>
      <c r="H3" s="52"/>
      <c r="I3" s="52"/>
    </row>
    <row r="4" spans="1:9" ht="27.6">
      <c r="A4" s="53" t="s">
        <v>0</v>
      </c>
      <c r="B4" s="14" t="s">
        <v>1</v>
      </c>
      <c r="C4" s="53" t="s">
        <v>2</v>
      </c>
      <c r="D4" s="53" t="s">
        <v>3</v>
      </c>
      <c r="E4" s="59" t="s">
        <v>4</v>
      </c>
      <c r="F4" s="54" t="s">
        <v>153</v>
      </c>
      <c r="G4" s="54" t="s">
        <v>5</v>
      </c>
      <c r="H4" s="102"/>
      <c r="I4" s="102"/>
    </row>
    <row r="5" spans="1:9">
      <c r="A5" s="68" t="s">
        <v>6</v>
      </c>
      <c r="B5" s="69" t="s">
        <v>202</v>
      </c>
      <c r="C5" s="70" t="s">
        <v>203</v>
      </c>
      <c r="D5" s="69" t="s">
        <v>14</v>
      </c>
      <c r="E5" s="71">
        <v>1</v>
      </c>
      <c r="F5" s="55">
        <v>269.47000000000003</v>
      </c>
      <c r="G5" s="83">
        <f>ROUND((E5*F5),2)</f>
        <v>269.47000000000003</v>
      </c>
      <c r="H5" s="102"/>
      <c r="I5" s="102"/>
    </row>
    <row r="6" spans="1:9" ht="29.25" customHeight="1">
      <c r="A6" s="68" t="s">
        <v>6</v>
      </c>
      <c r="B6" s="73" t="s">
        <v>39</v>
      </c>
      <c r="C6" s="74" t="s">
        <v>40</v>
      </c>
      <c r="D6" s="73" t="s">
        <v>7</v>
      </c>
      <c r="E6" s="73">
        <v>4</v>
      </c>
      <c r="F6" s="55">
        <v>41.06</v>
      </c>
      <c r="G6" s="83">
        <f>ROUND((E6*F6),2)</f>
        <v>164.24</v>
      </c>
      <c r="H6" s="102"/>
      <c r="I6" s="102"/>
    </row>
    <row r="7" spans="1:9" ht="29.25" customHeight="1">
      <c r="A7" s="68" t="s">
        <v>6</v>
      </c>
      <c r="B7" s="73" t="s">
        <v>41</v>
      </c>
      <c r="C7" s="74" t="s">
        <v>42</v>
      </c>
      <c r="D7" s="73" t="s">
        <v>7</v>
      </c>
      <c r="E7" s="73">
        <v>2</v>
      </c>
      <c r="F7" s="55">
        <v>102</v>
      </c>
      <c r="G7" s="83">
        <f t="shared" ref="G7:G12" si="0">ROUND((E7*F7),2)</f>
        <v>204</v>
      </c>
      <c r="H7" s="102"/>
      <c r="I7" s="102"/>
    </row>
    <row r="8" spans="1:9" ht="29.25" customHeight="1">
      <c r="A8" s="68" t="s">
        <v>6</v>
      </c>
      <c r="B8" s="73" t="s">
        <v>178</v>
      </c>
      <c r="C8" s="74" t="s">
        <v>231</v>
      </c>
      <c r="D8" s="73" t="s">
        <v>36</v>
      </c>
      <c r="E8" s="73">
        <v>1</v>
      </c>
      <c r="F8" s="55">
        <v>348.72</v>
      </c>
      <c r="G8" s="83">
        <f t="shared" si="0"/>
        <v>348.72</v>
      </c>
      <c r="H8" s="102"/>
      <c r="I8" s="102"/>
    </row>
    <row r="9" spans="1:9" ht="49.5" customHeight="1">
      <c r="A9" s="68" t="s">
        <v>6</v>
      </c>
      <c r="B9" s="73" t="s">
        <v>43</v>
      </c>
      <c r="C9" s="74" t="s">
        <v>44</v>
      </c>
      <c r="D9" s="73" t="s">
        <v>33</v>
      </c>
      <c r="E9" s="73">
        <v>18</v>
      </c>
      <c r="F9" s="55">
        <v>29</v>
      </c>
      <c r="G9" s="83">
        <f t="shared" si="0"/>
        <v>522</v>
      </c>
      <c r="H9" s="108" t="s">
        <v>18</v>
      </c>
      <c r="I9" s="103">
        <f>ROUND(SUM(G5:G9),2)</f>
        <v>1508.43</v>
      </c>
    </row>
    <row r="10" spans="1:9" ht="49.5" customHeight="1">
      <c r="A10" s="68" t="s">
        <v>45</v>
      </c>
      <c r="B10" s="73">
        <v>2.6</v>
      </c>
      <c r="C10" s="74" t="s">
        <v>214</v>
      </c>
      <c r="D10" s="73" t="s">
        <v>36</v>
      </c>
      <c r="E10" s="73">
        <v>1</v>
      </c>
      <c r="F10" s="55">
        <v>100.98</v>
      </c>
      <c r="G10" s="83">
        <f t="shared" si="0"/>
        <v>100.98</v>
      </c>
      <c r="H10" s="104"/>
      <c r="I10" s="105"/>
    </row>
    <row r="11" spans="1:9" ht="49.5" customHeight="1">
      <c r="A11" s="68" t="s">
        <v>45</v>
      </c>
      <c r="B11" s="73">
        <v>2.14</v>
      </c>
      <c r="C11" s="74" t="s">
        <v>215</v>
      </c>
      <c r="D11" s="73" t="s">
        <v>33</v>
      </c>
      <c r="E11" s="73">
        <v>3</v>
      </c>
      <c r="F11" s="55">
        <v>90.97</v>
      </c>
      <c r="G11" s="83">
        <f t="shared" si="0"/>
        <v>272.91000000000003</v>
      </c>
      <c r="H11" s="108" t="s">
        <v>17</v>
      </c>
      <c r="I11" s="103">
        <f>ROUND(SUM(G10:G11),2)</f>
        <v>373.89</v>
      </c>
    </row>
    <row r="12" spans="1:9" s="4" customFormat="1" ht="27.6">
      <c r="A12" s="68" t="s">
        <v>74</v>
      </c>
      <c r="B12" s="73" t="s">
        <v>77</v>
      </c>
      <c r="C12" s="74" t="s">
        <v>179</v>
      </c>
      <c r="D12" s="73" t="s">
        <v>33</v>
      </c>
      <c r="E12" s="73">
        <v>2</v>
      </c>
      <c r="F12" s="57">
        <v>49</v>
      </c>
      <c r="G12" s="83">
        <f t="shared" si="0"/>
        <v>98</v>
      </c>
      <c r="H12" s="108" t="s">
        <v>81</v>
      </c>
      <c r="I12" s="103">
        <f>ROUND(SUM(G12,G12),2)</f>
        <v>196</v>
      </c>
    </row>
    <row r="13" spans="1:9" ht="41.4">
      <c r="A13" s="65"/>
      <c r="B13" s="19"/>
      <c r="C13" s="2"/>
      <c r="D13" s="1"/>
      <c r="E13" s="44"/>
      <c r="F13" s="66" t="s">
        <v>176</v>
      </c>
      <c r="G13" s="90">
        <f>SUM(G5:G12)</f>
        <v>1980.3200000000002</v>
      </c>
      <c r="H13" s="84"/>
      <c r="I13" s="5"/>
    </row>
    <row r="14" spans="1:9">
      <c r="F14" s="28"/>
    </row>
    <row r="15" spans="1:9">
      <c r="A15" s="30"/>
      <c r="B15" s="31"/>
      <c r="C15" s="32"/>
      <c r="D15" s="33"/>
      <c r="E15" s="48"/>
      <c r="F15" s="34"/>
      <c r="G15" s="35"/>
    </row>
    <row r="16" spans="1:9" ht="26.25" customHeight="1">
      <c r="A16" s="36"/>
      <c r="B16" s="37"/>
      <c r="C16" s="38"/>
      <c r="D16" s="38"/>
      <c r="E16" s="50"/>
      <c r="F16" s="39"/>
      <c r="G16" s="40"/>
    </row>
  </sheetData>
  <sheetProtection algorithmName="SHA-512" hashValue="fr3NppvMshMpELgrVioSWrCL3BboUrA321hkotp4QniH4F1lvFqvF2iRCU4qlk85V9MXzSvh7C+yKsAtHPnILg==" saltValue="hNx8juWWEPk4L89ZSZV+7g==" spinCount="100000" sheet="1" objects="1" scenarios="1"/>
  <mergeCells count="2">
    <mergeCell ref="A1:G1"/>
    <mergeCell ref="A3:G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5C76B-EAC3-41FB-ADD6-6ADCF767621D}">
  <sheetPr>
    <tabColor rgb="FFC00000"/>
    <pageSetUpPr fitToPage="1"/>
  </sheetPr>
  <dimension ref="A1:C24"/>
  <sheetViews>
    <sheetView tabSelected="1" workbookViewId="0">
      <selection activeCell="B11" sqref="B11"/>
    </sheetView>
  </sheetViews>
  <sheetFormatPr defaultRowHeight="14.4"/>
  <cols>
    <col min="1" max="1" width="10.77734375" customWidth="1"/>
    <col min="2" max="2" width="87.77734375" customWidth="1"/>
    <col min="3" max="3" width="65.21875" customWidth="1"/>
  </cols>
  <sheetData>
    <row r="1" spans="1:3" ht="15" customHeight="1">
      <c r="A1" s="120" t="s">
        <v>240</v>
      </c>
      <c r="B1" s="120"/>
      <c r="C1" s="120"/>
    </row>
    <row r="4" spans="1:3">
      <c r="A4" s="123" t="s">
        <v>20</v>
      </c>
      <c r="B4" s="123"/>
      <c r="C4" s="123"/>
    </row>
    <row r="5" spans="1:3" ht="39.6">
      <c r="A5" s="113" t="s">
        <v>21</v>
      </c>
      <c r="B5" s="113" t="s">
        <v>22</v>
      </c>
      <c r="C5" s="113" t="s">
        <v>23</v>
      </c>
    </row>
    <row r="6" spans="1:3">
      <c r="A6" s="113">
        <v>1</v>
      </c>
      <c r="B6" s="114" t="s">
        <v>180</v>
      </c>
      <c r="C6" s="115">
        <f>'DKZ1'!G53</f>
        <v>35200.01</v>
      </c>
    </row>
    <row r="7" spans="1:3">
      <c r="A7" s="116">
        <v>2</v>
      </c>
      <c r="B7" s="114" t="s">
        <v>181</v>
      </c>
      <c r="C7" s="115">
        <f>'DKZ2'!G51</f>
        <v>42507.799999999988</v>
      </c>
    </row>
    <row r="8" spans="1:3">
      <c r="A8" s="113">
        <v>3</v>
      </c>
      <c r="B8" s="114" t="s">
        <v>182</v>
      </c>
      <c r="C8" s="115">
        <f>'DKZ3'!G55</f>
        <v>37567.380000000012</v>
      </c>
    </row>
    <row r="9" spans="1:3">
      <c r="A9" s="113">
        <v>4</v>
      </c>
      <c r="B9" s="114" t="s">
        <v>183</v>
      </c>
      <c r="C9" s="115">
        <f>'DKZ4'!G57</f>
        <v>32597.28000000001</v>
      </c>
    </row>
    <row r="10" spans="1:3">
      <c r="A10" s="113">
        <v>5</v>
      </c>
      <c r="B10" s="114" t="s">
        <v>184</v>
      </c>
      <c r="C10" s="115">
        <f>'DKZ5'!G57</f>
        <v>26338.180000000008</v>
      </c>
    </row>
    <row r="11" spans="1:3">
      <c r="A11" s="113">
        <v>6</v>
      </c>
      <c r="B11" s="114" t="s">
        <v>185</v>
      </c>
      <c r="C11" s="115">
        <f>'DKZ6'!G39</f>
        <v>15041.01</v>
      </c>
    </row>
    <row r="12" spans="1:3">
      <c r="A12" s="116">
        <v>7</v>
      </c>
      <c r="B12" s="114" t="s">
        <v>186</v>
      </c>
      <c r="C12" s="115">
        <f>'DKZ7'!G57</f>
        <v>25439.06</v>
      </c>
    </row>
    <row r="13" spans="1:3">
      <c r="A13" s="116">
        <v>8</v>
      </c>
      <c r="B13" s="117" t="s">
        <v>187</v>
      </c>
      <c r="C13" s="115">
        <f>'DKZ8'!G56</f>
        <v>29276.81</v>
      </c>
    </row>
    <row r="14" spans="1:3">
      <c r="A14" s="113">
        <v>9</v>
      </c>
      <c r="B14" s="114" t="s">
        <v>188</v>
      </c>
      <c r="C14" s="115">
        <f>'DKZ9'!G59</f>
        <v>40474.910000000011</v>
      </c>
    </row>
    <row r="15" spans="1:3">
      <c r="A15" s="113">
        <v>10</v>
      </c>
      <c r="B15" s="114" t="s">
        <v>189</v>
      </c>
      <c r="C15" s="115">
        <f>'DKZ10'!G43</f>
        <v>19072.870000000006</v>
      </c>
    </row>
    <row r="16" spans="1:3">
      <c r="A16" s="116">
        <v>11</v>
      </c>
      <c r="B16" s="114" t="s">
        <v>190</v>
      </c>
      <c r="C16" s="115">
        <f>'DKZ11'!G13</f>
        <v>1980.3200000000002</v>
      </c>
    </row>
    <row r="17" spans="1:3" ht="39.6">
      <c r="A17" s="113" t="s">
        <v>24</v>
      </c>
      <c r="B17" s="118" t="s">
        <v>25</v>
      </c>
      <c r="C17" s="119">
        <f>ROUND(SUM(C6:C16),2)</f>
        <v>305495.63</v>
      </c>
    </row>
    <row r="20" spans="1:3">
      <c r="A20" s="124" t="s">
        <v>26</v>
      </c>
      <c r="B20" s="124"/>
      <c r="C20" s="124"/>
    </row>
    <row r="21" spans="1:3">
      <c r="A21" s="124"/>
      <c r="B21" s="124"/>
      <c r="C21" s="124"/>
    </row>
    <row r="22" spans="1:3">
      <c r="A22" s="124"/>
      <c r="B22" s="124"/>
      <c r="C22" s="124"/>
    </row>
    <row r="23" spans="1:3">
      <c r="A23" s="124"/>
      <c r="B23" s="124"/>
      <c r="C23" s="124"/>
    </row>
    <row r="24" spans="1:3">
      <c r="A24" s="124"/>
      <c r="B24" s="124"/>
      <c r="C24" s="124"/>
    </row>
  </sheetData>
  <mergeCells count="3">
    <mergeCell ref="A1:C1"/>
    <mergeCell ref="A4:C4"/>
    <mergeCell ref="A20:C24"/>
  </mergeCells>
  <pageMargins left="0.7" right="0.7" top="0.75" bottom="0.75" header="0.3" footer="0.3"/>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62FDD-835C-46CF-9B1D-DB7A59E41C75}">
  <dimension ref="A1:I57"/>
  <sheetViews>
    <sheetView topLeftCell="E43" workbookViewId="0">
      <selection activeCell="G19" sqref="G19:G25"/>
    </sheetView>
  </sheetViews>
  <sheetFormatPr defaultColWidth="9.21875" defaultRowHeight="14.4"/>
  <cols>
    <col min="1" max="1" width="39.77734375" style="26" customWidth="1"/>
    <col min="2" max="2" width="10.5546875" style="45" customWidth="1"/>
    <col min="3" max="3" width="71.77734375" style="6" customWidth="1"/>
    <col min="4" max="4" width="9.21875" style="5"/>
    <col min="5" max="5" width="16.21875" style="46" customWidth="1"/>
    <col min="6" max="6" width="20.77734375" style="8" customWidth="1"/>
    <col min="7" max="7" width="14.77734375" style="29" customWidth="1"/>
    <col min="8" max="8" width="21.5546875" style="9" customWidth="1"/>
    <col min="9" max="9" width="16.21875" style="3" customWidth="1"/>
    <col min="10" max="16384" width="9.21875" style="3"/>
  </cols>
  <sheetData>
    <row r="1" spans="1:9" ht="55.5" customHeight="1">
      <c r="A1" s="120" t="s">
        <v>240</v>
      </c>
      <c r="B1" s="120"/>
      <c r="C1" s="120"/>
      <c r="D1" s="120"/>
      <c r="E1" s="120"/>
      <c r="F1" s="120"/>
      <c r="G1" s="120"/>
    </row>
    <row r="2" spans="1:9" ht="21.75" customHeight="1">
      <c r="A2" s="11"/>
      <c r="B2" s="11"/>
      <c r="C2" s="11"/>
      <c r="D2" s="11"/>
      <c r="E2" s="11"/>
      <c r="F2" s="11"/>
      <c r="G2" s="12"/>
    </row>
    <row r="3" spans="1:9" ht="21.75" customHeight="1">
      <c r="A3" s="121" t="s">
        <v>194</v>
      </c>
      <c r="B3" s="121"/>
      <c r="C3" s="121"/>
      <c r="D3" s="121"/>
      <c r="E3" s="121"/>
      <c r="F3" s="121"/>
      <c r="G3" s="121"/>
      <c r="H3" s="13"/>
      <c r="I3" s="13"/>
    </row>
    <row r="4" spans="1:9" ht="27.6">
      <c r="A4" s="14" t="s">
        <v>0</v>
      </c>
      <c r="B4" s="41" t="s">
        <v>1</v>
      </c>
      <c r="C4" s="14" t="s">
        <v>2</v>
      </c>
      <c r="D4" s="14" t="s">
        <v>3</v>
      </c>
      <c r="E4" s="51" t="s">
        <v>4</v>
      </c>
      <c r="F4" s="15" t="s">
        <v>120</v>
      </c>
      <c r="G4" s="15" t="s">
        <v>5</v>
      </c>
      <c r="H4" s="82"/>
      <c r="I4" s="82"/>
    </row>
    <row r="5" spans="1:9" ht="30" customHeight="1">
      <c r="A5" s="68" t="s">
        <v>6</v>
      </c>
      <c r="B5" s="69" t="s">
        <v>202</v>
      </c>
      <c r="C5" s="70" t="s">
        <v>203</v>
      </c>
      <c r="D5" s="69" t="s">
        <v>14</v>
      </c>
      <c r="E5" s="71">
        <v>1</v>
      </c>
      <c r="F5" s="16">
        <v>269.47000000000003</v>
      </c>
      <c r="G5" s="83">
        <f t="shared" ref="G5:G25" si="0">ROUND((E5*F5),2)</f>
        <v>269.47000000000003</v>
      </c>
      <c r="H5" s="84"/>
      <c r="I5" s="5"/>
    </row>
    <row r="6" spans="1:9" ht="29.25" customHeight="1">
      <c r="A6" s="72" t="s">
        <v>6</v>
      </c>
      <c r="B6" s="91" t="s">
        <v>30</v>
      </c>
      <c r="C6" s="74" t="s">
        <v>122</v>
      </c>
      <c r="D6" s="73" t="s">
        <v>33</v>
      </c>
      <c r="E6" s="73">
        <v>25</v>
      </c>
      <c r="F6" s="16">
        <v>9.02</v>
      </c>
      <c r="G6" s="85">
        <f t="shared" si="0"/>
        <v>225.5</v>
      </c>
      <c r="H6" s="82"/>
      <c r="I6" s="82"/>
    </row>
    <row r="7" spans="1:9" ht="29.25" customHeight="1">
      <c r="A7" s="72" t="s">
        <v>6</v>
      </c>
      <c r="B7" s="91" t="s">
        <v>34</v>
      </c>
      <c r="C7" s="74" t="s">
        <v>35</v>
      </c>
      <c r="D7" s="73" t="s">
        <v>36</v>
      </c>
      <c r="E7" s="73">
        <v>2.8</v>
      </c>
      <c r="F7" s="16">
        <v>102.6</v>
      </c>
      <c r="G7" s="85">
        <f t="shared" si="0"/>
        <v>287.27999999999997</v>
      </c>
      <c r="H7" s="82"/>
      <c r="I7" s="82"/>
    </row>
    <row r="8" spans="1:9" ht="29.25" customHeight="1">
      <c r="A8" s="72" t="s">
        <v>6</v>
      </c>
      <c r="B8" s="91" t="s">
        <v>37</v>
      </c>
      <c r="C8" s="74" t="s">
        <v>38</v>
      </c>
      <c r="D8" s="73" t="s">
        <v>36</v>
      </c>
      <c r="E8" s="73">
        <v>61</v>
      </c>
      <c r="F8" s="16">
        <v>28.54</v>
      </c>
      <c r="G8" s="85">
        <f t="shared" si="0"/>
        <v>1740.94</v>
      </c>
      <c r="H8" s="82"/>
      <c r="I8" s="82"/>
    </row>
    <row r="9" spans="1:9" ht="29.25" customHeight="1">
      <c r="A9" s="72" t="s">
        <v>6</v>
      </c>
      <c r="B9" s="91" t="s">
        <v>123</v>
      </c>
      <c r="C9" s="74" t="s">
        <v>124</v>
      </c>
      <c r="D9" s="73" t="s">
        <v>8</v>
      </c>
      <c r="E9" s="73">
        <v>1</v>
      </c>
      <c r="F9" s="16">
        <v>6.81</v>
      </c>
      <c r="G9" s="85">
        <f t="shared" si="0"/>
        <v>6.81</v>
      </c>
      <c r="H9" s="82"/>
      <c r="I9" s="82"/>
    </row>
    <row r="10" spans="1:9" ht="29.25" customHeight="1">
      <c r="A10" s="72" t="s">
        <v>6</v>
      </c>
      <c r="B10" s="91" t="s">
        <v>39</v>
      </c>
      <c r="C10" s="74" t="s">
        <v>40</v>
      </c>
      <c r="D10" s="73" t="s">
        <v>7</v>
      </c>
      <c r="E10" s="73">
        <v>6</v>
      </c>
      <c r="F10" s="16">
        <v>7.37</v>
      </c>
      <c r="G10" s="85">
        <f t="shared" si="0"/>
        <v>44.22</v>
      </c>
      <c r="H10" s="82"/>
      <c r="I10" s="82"/>
    </row>
    <row r="11" spans="1:9" ht="29.25" customHeight="1">
      <c r="A11" s="72" t="s">
        <v>6</v>
      </c>
      <c r="B11" s="91" t="s">
        <v>41</v>
      </c>
      <c r="C11" s="74" t="s">
        <v>42</v>
      </c>
      <c r="D11" s="73" t="s">
        <v>7</v>
      </c>
      <c r="E11" s="73">
        <v>2</v>
      </c>
      <c r="F11" s="16">
        <v>13.33</v>
      </c>
      <c r="G11" s="85">
        <f t="shared" si="0"/>
        <v>26.66</v>
      </c>
      <c r="H11" s="82"/>
      <c r="I11" s="82"/>
    </row>
    <row r="12" spans="1:9" ht="29.25" customHeight="1">
      <c r="A12" s="72" t="s">
        <v>6</v>
      </c>
      <c r="B12" s="91" t="s">
        <v>43</v>
      </c>
      <c r="C12" s="74" t="s">
        <v>44</v>
      </c>
      <c r="D12" s="73" t="s">
        <v>33</v>
      </c>
      <c r="E12" s="73">
        <v>21</v>
      </c>
      <c r="F12" s="16">
        <v>29</v>
      </c>
      <c r="G12" s="85">
        <f t="shared" si="0"/>
        <v>609</v>
      </c>
      <c r="H12" s="82"/>
      <c r="I12" s="82"/>
    </row>
    <row r="13" spans="1:9" ht="49.5" customHeight="1">
      <c r="A13" s="72" t="s">
        <v>6</v>
      </c>
      <c r="B13" s="91" t="s">
        <v>125</v>
      </c>
      <c r="C13" s="74" t="s">
        <v>126</v>
      </c>
      <c r="D13" s="73" t="s">
        <v>7</v>
      </c>
      <c r="E13" s="73">
        <v>1</v>
      </c>
      <c r="F13" s="16">
        <v>126.05</v>
      </c>
      <c r="G13" s="85">
        <f t="shared" si="0"/>
        <v>126.05</v>
      </c>
      <c r="H13" s="85" t="s">
        <v>18</v>
      </c>
      <c r="I13" s="86">
        <f>ROUND(SUM(G5:G13),2)</f>
        <v>3335.93</v>
      </c>
    </row>
    <row r="14" spans="1:9" ht="49.5" customHeight="1">
      <c r="A14" s="72" t="s">
        <v>49</v>
      </c>
      <c r="B14" s="91" t="s">
        <v>29</v>
      </c>
      <c r="C14" s="75" t="s">
        <v>210</v>
      </c>
      <c r="D14" s="73" t="s">
        <v>33</v>
      </c>
      <c r="E14" s="73">
        <v>5</v>
      </c>
      <c r="F14" s="16">
        <v>64.75</v>
      </c>
      <c r="G14" s="85">
        <f t="shared" si="0"/>
        <v>323.75</v>
      </c>
      <c r="H14" s="87"/>
      <c r="I14" s="88"/>
    </row>
    <row r="15" spans="1:9" ht="49.5" customHeight="1">
      <c r="A15" s="72" t="s">
        <v>49</v>
      </c>
      <c r="B15" s="91" t="s">
        <v>51</v>
      </c>
      <c r="C15" s="74" t="s">
        <v>52</v>
      </c>
      <c r="D15" s="73" t="s">
        <v>33</v>
      </c>
      <c r="E15" s="73">
        <v>8.5</v>
      </c>
      <c r="F15" s="16">
        <v>84.42</v>
      </c>
      <c r="G15" s="85">
        <f t="shared" si="0"/>
        <v>717.57</v>
      </c>
      <c r="H15" s="87"/>
      <c r="I15" s="88"/>
    </row>
    <row r="16" spans="1:9" ht="49.5" customHeight="1">
      <c r="A16" s="72" t="s">
        <v>49</v>
      </c>
      <c r="B16" s="91" t="s">
        <v>53</v>
      </c>
      <c r="C16" s="74" t="s">
        <v>54</v>
      </c>
      <c r="D16" s="73" t="s">
        <v>33</v>
      </c>
      <c r="E16" s="73">
        <v>17</v>
      </c>
      <c r="F16" s="16">
        <v>75.709999999999994</v>
      </c>
      <c r="G16" s="85">
        <f t="shared" si="0"/>
        <v>1287.07</v>
      </c>
      <c r="H16" s="85" t="s">
        <v>16</v>
      </c>
      <c r="I16" s="86">
        <f>ROUND(SUM(G14:G16),2)</f>
        <v>2328.39</v>
      </c>
    </row>
    <row r="17" spans="1:9" ht="49.5" customHeight="1">
      <c r="A17" s="72" t="s">
        <v>55</v>
      </c>
      <c r="B17" s="91" t="s">
        <v>127</v>
      </c>
      <c r="C17" s="74" t="s">
        <v>128</v>
      </c>
      <c r="D17" s="73" t="s">
        <v>36</v>
      </c>
      <c r="E17" s="73">
        <v>2</v>
      </c>
      <c r="F17" s="16">
        <v>28.54</v>
      </c>
      <c r="G17" s="85">
        <f t="shared" si="0"/>
        <v>57.08</v>
      </c>
      <c r="H17" s="87"/>
      <c r="I17" s="88"/>
    </row>
    <row r="18" spans="1:9" ht="49.5" customHeight="1">
      <c r="A18" s="72" t="s">
        <v>55</v>
      </c>
      <c r="B18" s="91" t="s">
        <v>56</v>
      </c>
      <c r="C18" s="74" t="s">
        <v>129</v>
      </c>
      <c r="D18" s="73" t="s">
        <v>36</v>
      </c>
      <c r="E18" s="73">
        <v>30</v>
      </c>
      <c r="F18" s="16">
        <v>84.49</v>
      </c>
      <c r="G18" s="85">
        <f t="shared" si="0"/>
        <v>2534.6999999999998</v>
      </c>
      <c r="H18" s="87"/>
      <c r="I18" s="88"/>
    </row>
    <row r="19" spans="1:9" s="4" customFormat="1" ht="36.75" customHeight="1">
      <c r="A19" s="72" t="s">
        <v>55</v>
      </c>
      <c r="B19" s="91" t="s">
        <v>58</v>
      </c>
      <c r="C19" s="74" t="s">
        <v>59</v>
      </c>
      <c r="D19" s="73" t="s">
        <v>33</v>
      </c>
      <c r="E19" s="73">
        <v>135</v>
      </c>
      <c r="F19" s="17">
        <v>64.75</v>
      </c>
      <c r="G19" s="85">
        <f t="shared" si="0"/>
        <v>8741.25</v>
      </c>
      <c r="H19" s="87"/>
      <c r="I19" s="88"/>
    </row>
    <row r="20" spans="1:9" s="4" customFormat="1" ht="36.75" customHeight="1">
      <c r="A20" s="72" t="s">
        <v>55</v>
      </c>
      <c r="B20" s="91" t="s">
        <v>60</v>
      </c>
      <c r="C20" s="74" t="s">
        <v>130</v>
      </c>
      <c r="D20" s="73" t="s">
        <v>33</v>
      </c>
      <c r="E20" s="73">
        <v>135</v>
      </c>
      <c r="F20" s="17">
        <v>62.38</v>
      </c>
      <c r="G20" s="85">
        <f t="shared" si="0"/>
        <v>8421.2999999999993</v>
      </c>
      <c r="H20" s="87"/>
      <c r="I20" s="88"/>
    </row>
    <row r="21" spans="1:9" s="4" customFormat="1" ht="36.75" customHeight="1">
      <c r="A21" s="72" t="s">
        <v>55</v>
      </c>
      <c r="B21" s="91" t="s">
        <v>131</v>
      </c>
      <c r="C21" s="74" t="s">
        <v>132</v>
      </c>
      <c r="D21" s="73" t="s">
        <v>33</v>
      </c>
      <c r="E21" s="73">
        <v>17</v>
      </c>
      <c r="F21" s="17">
        <v>14.76</v>
      </c>
      <c r="G21" s="85">
        <f t="shared" si="0"/>
        <v>250.92</v>
      </c>
      <c r="H21" s="87"/>
      <c r="I21" s="88"/>
    </row>
    <row r="22" spans="1:9" s="4" customFormat="1" ht="36.75" customHeight="1">
      <c r="A22" s="72" t="s">
        <v>55</v>
      </c>
      <c r="B22" s="91" t="s">
        <v>62</v>
      </c>
      <c r="C22" s="74" t="s">
        <v>63</v>
      </c>
      <c r="D22" s="73" t="s">
        <v>33</v>
      </c>
      <c r="E22" s="73">
        <v>7</v>
      </c>
      <c r="F22" s="17">
        <v>7.85</v>
      </c>
      <c r="G22" s="85">
        <f t="shared" si="0"/>
        <v>54.95</v>
      </c>
      <c r="H22" s="87"/>
      <c r="I22" s="88"/>
    </row>
    <row r="23" spans="1:9" s="4" customFormat="1" ht="36.75" customHeight="1">
      <c r="A23" s="72" t="s">
        <v>55</v>
      </c>
      <c r="B23" s="91" t="s">
        <v>64</v>
      </c>
      <c r="C23" s="74" t="s">
        <v>133</v>
      </c>
      <c r="D23" s="73" t="s">
        <v>8</v>
      </c>
      <c r="E23" s="73">
        <v>27</v>
      </c>
      <c r="F23" s="17">
        <v>72.010000000000005</v>
      </c>
      <c r="G23" s="85">
        <f t="shared" si="0"/>
        <v>1944.27</v>
      </c>
      <c r="H23" s="87"/>
      <c r="I23" s="88"/>
    </row>
    <row r="24" spans="1:9" s="4" customFormat="1" ht="36.75" customHeight="1">
      <c r="A24" s="72" t="s">
        <v>55</v>
      </c>
      <c r="B24" s="91" t="s">
        <v>66</v>
      </c>
      <c r="C24" s="74" t="s">
        <v>134</v>
      </c>
      <c r="D24" s="73" t="s">
        <v>33</v>
      </c>
      <c r="E24" s="73">
        <v>7</v>
      </c>
      <c r="F24" s="17">
        <v>73.8</v>
      </c>
      <c r="G24" s="85">
        <f t="shared" si="0"/>
        <v>516.6</v>
      </c>
      <c r="H24" s="87"/>
      <c r="I24" s="88"/>
    </row>
    <row r="25" spans="1:9" s="4" customFormat="1" ht="13.8">
      <c r="A25" s="72" t="s">
        <v>68</v>
      </c>
      <c r="B25" s="91" t="s">
        <v>69</v>
      </c>
      <c r="C25" s="74" t="s">
        <v>70</v>
      </c>
      <c r="D25" s="73" t="s">
        <v>8</v>
      </c>
      <c r="E25" s="73">
        <v>27</v>
      </c>
      <c r="F25" s="18">
        <v>4.24</v>
      </c>
      <c r="G25" s="85">
        <f t="shared" si="0"/>
        <v>114.48</v>
      </c>
      <c r="H25" s="87"/>
      <c r="I25" s="88"/>
    </row>
    <row r="26" spans="1:9" s="4" customFormat="1" ht="27.6">
      <c r="A26" s="72" t="s">
        <v>55</v>
      </c>
      <c r="B26" s="91" t="s">
        <v>71</v>
      </c>
      <c r="C26" s="74" t="s">
        <v>135</v>
      </c>
      <c r="D26" s="73" t="s">
        <v>8</v>
      </c>
      <c r="E26" s="73">
        <v>24</v>
      </c>
      <c r="F26" s="18">
        <v>54.08</v>
      </c>
      <c r="G26" s="85">
        <f>ROUND((E26*F26),2)</f>
        <v>1297.92</v>
      </c>
      <c r="H26" s="85" t="s">
        <v>73</v>
      </c>
      <c r="I26" s="86">
        <f>ROUND(SUM(G17:G26),2)</f>
        <v>23933.47</v>
      </c>
    </row>
    <row r="27" spans="1:9" s="4" customFormat="1" ht="13.8">
      <c r="A27" s="72" t="s">
        <v>74</v>
      </c>
      <c r="B27" s="91" t="s">
        <v>75</v>
      </c>
      <c r="C27" s="74" t="s">
        <v>76</v>
      </c>
      <c r="D27" s="73" t="s">
        <v>7</v>
      </c>
      <c r="E27" s="73">
        <v>3</v>
      </c>
      <c r="F27" s="18">
        <v>48.74</v>
      </c>
      <c r="G27" s="85">
        <f>ROUND((E27*F27),2)</f>
        <v>146.22</v>
      </c>
      <c r="H27" s="87"/>
      <c r="I27" s="88"/>
    </row>
    <row r="28" spans="1:9" s="4" customFormat="1" ht="13.8">
      <c r="A28" s="72" t="s">
        <v>74</v>
      </c>
      <c r="B28" s="91" t="s">
        <v>136</v>
      </c>
      <c r="C28" s="74" t="s">
        <v>137</v>
      </c>
      <c r="D28" s="73" t="s">
        <v>138</v>
      </c>
      <c r="E28" s="73">
        <v>0.02</v>
      </c>
      <c r="F28" s="18">
        <v>185307</v>
      </c>
      <c r="G28" s="85">
        <f>ROUND((E28*F28),2)</f>
        <v>3706.14</v>
      </c>
      <c r="H28" s="87"/>
      <c r="I28" s="88"/>
    </row>
    <row r="29" spans="1:9" s="4" customFormat="1" ht="16.8">
      <c r="A29" s="72" t="s">
        <v>74</v>
      </c>
      <c r="B29" s="91" t="s">
        <v>77</v>
      </c>
      <c r="C29" s="74" t="s">
        <v>78</v>
      </c>
      <c r="D29" s="73" t="s">
        <v>33</v>
      </c>
      <c r="E29" s="73">
        <v>21</v>
      </c>
      <c r="F29" s="18">
        <v>49</v>
      </c>
      <c r="G29" s="85">
        <f>ROUND((E29*F29),2)</f>
        <v>1029</v>
      </c>
      <c r="H29" s="87"/>
      <c r="I29" s="88"/>
    </row>
    <row r="30" spans="1:9" s="4" customFormat="1" ht="27.6">
      <c r="A30" s="72" t="s">
        <v>74</v>
      </c>
      <c r="B30" s="91" t="s">
        <v>79</v>
      </c>
      <c r="C30" s="74" t="s">
        <v>80</v>
      </c>
      <c r="D30" s="73" t="s">
        <v>7</v>
      </c>
      <c r="E30" s="73">
        <v>4</v>
      </c>
      <c r="F30" s="18">
        <v>16.809999999999999</v>
      </c>
      <c r="G30" s="85">
        <f>ROUND((E30*F30),2)</f>
        <v>67.239999999999995</v>
      </c>
      <c r="H30" s="85" t="s">
        <v>81</v>
      </c>
      <c r="I30" s="86">
        <f>ROUND(SUM(G27:G30),2)</f>
        <v>4948.6000000000004</v>
      </c>
    </row>
    <row r="31" spans="1:9" s="4" customFormat="1" ht="13.8">
      <c r="A31" s="72" t="s">
        <v>82</v>
      </c>
      <c r="B31" s="91" t="s">
        <v>83</v>
      </c>
      <c r="C31" s="79" t="s">
        <v>206</v>
      </c>
      <c r="D31" s="76" t="s">
        <v>14</v>
      </c>
      <c r="E31" s="76">
        <v>1</v>
      </c>
      <c r="F31" s="18">
        <v>505.26</v>
      </c>
      <c r="G31" s="85">
        <f t="shared" ref="G31:G42" si="1">ROUND((E31*F31),2)</f>
        <v>505.26</v>
      </c>
      <c r="H31" s="89"/>
      <c r="I31" s="89"/>
    </row>
    <row r="32" spans="1:9" s="4" customFormat="1" ht="27.6">
      <c r="A32" s="77" t="s">
        <v>82</v>
      </c>
      <c r="B32" s="92" t="s">
        <v>238</v>
      </c>
      <c r="C32" s="79" t="s">
        <v>237</v>
      </c>
      <c r="D32" s="76" t="s">
        <v>14</v>
      </c>
      <c r="E32" s="76">
        <v>1</v>
      </c>
      <c r="F32" s="18">
        <v>534.75</v>
      </c>
      <c r="G32" s="85">
        <f t="shared" si="1"/>
        <v>534.75</v>
      </c>
      <c r="H32" s="85" t="s">
        <v>84</v>
      </c>
      <c r="I32" s="86">
        <f>ROUND(SUM(G31:G32),2)</f>
        <v>1040.01</v>
      </c>
    </row>
    <row r="33" spans="1:9" s="4" customFormat="1" ht="30.75" customHeight="1">
      <c r="A33" s="77" t="s">
        <v>85</v>
      </c>
      <c r="B33" s="93" t="s">
        <v>86</v>
      </c>
      <c r="C33" s="74" t="s">
        <v>87</v>
      </c>
      <c r="D33" s="73" t="s">
        <v>7</v>
      </c>
      <c r="E33" s="73">
        <v>2</v>
      </c>
      <c r="F33" s="18">
        <v>371.7</v>
      </c>
      <c r="G33" s="85">
        <f t="shared" si="1"/>
        <v>743.4</v>
      </c>
      <c r="H33" s="87"/>
      <c r="I33" s="88"/>
    </row>
    <row r="34" spans="1:9" s="4" customFormat="1" ht="30.75" customHeight="1">
      <c r="A34" s="77" t="s">
        <v>85</v>
      </c>
      <c r="B34" s="93" t="s">
        <v>88</v>
      </c>
      <c r="C34" s="74" t="s">
        <v>89</v>
      </c>
      <c r="D34" s="73" t="s">
        <v>8</v>
      </c>
      <c r="E34" s="73">
        <v>32</v>
      </c>
      <c r="F34" s="18">
        <v>21.24</v>
      </c>
      <c r="G34" s="85">
        <f t="shared" si="1"/>
        <v>679.68</v>
      </c>
      <c r="H34" s="87"/>
      <c r="I34" s="88"/>
    </row>
    <row r="35" spans="1:9" s="4" customFormat="1" ht="30.75" customHeight="1">
      <c r="A35" s="77" t="s">
        <v>85</v>
      </c>
      <c r="B35" s="93" t="s">
        <v>90</v>
      </c>
      <c r="C35" s="74" t="s">
        <v>91</v>
      </c>
      <c r="D35" s="73" t="s">
        <v>8</v>
      </c>
      <c r="E35" s="73">
        <v>32</v>
      </c>
      <c r="F35" s="18">
        <v>2.12</v>
      </c>
      <c r="G35" s="85">
        <f t="shared" si="1"/>
        <v>67.84</v>
      </c>
      <c r="H35" s="87"/>
      <c r="I35" s="88"/>
    </row>
    <row r="36" spans="1:9" s="4" customFormat="1" ht="30.75" customHeight="1">
      <c r="A36" s="77" t="s">
        <v>85</v>
      </c>
      <c r="B36" s="93" t="s">
        <v>92</v>
      </c>
      <c r="C36" s="74" t="s">
        <v>93</v>
      </c>
      <c r="D36" s="73" t="s">
        <v>8</v>
      </c>
      <c r="E36" s="73">
        <v>12</v>
      </c>
      <c r="F36" s="18">
        <v>53.1</v>
      </c>
      <c r="G36" s="85">
        <f t="shared" si="1"/>
        <v>637.20000000000005</v>
      </c>
      <c r="H36" s="87"/>
      <c r="I36" s="88"/>
    </row>
    <row r="37" spans="1:9" s="4" customFormat="1" ht="30.75" customHeight="1">
      <c r="A37" s="77" t="s">
        <v>85</v>
      </c>
      <c r="B37" s="93" t="s">
        <v>94</v>
      </c>
      <c r="C37" s="74" t="s">
        <v>95</v>
      </c>
      <c r="D37" s="73" t="s">
        <v>8</v>
      </c>
      <c r="E37" s="73">
        <v>10</v>
      </c>
      <c r="F37" s="18">
        <v>2.12</v>
      </c>
      <c r="G37" s="85">
        <f t="shared" si="1"/>
        <v>21.2</v>
      </c>
      <c r="H37" s="87"/>
      <c r="I37" s="88"/>
    </row>
    <row r="38" spans="1:9" s="4" customFormat="1" ht="30.75" customHeight="1">
      <c r="A38" s="77" t="s">
        <v>85</v>
      </c>
      <c r="B38" s="93" t="s">
        <v>96</v>
      </c>
      <c r="C38" s="74" t="s">
        <v>97</v>
      </c>
      <c r="D38" s="73" t="s">
        <v>8</v>
      </c>
      <c r="E38" s="73">
        <v>44</v>
      </c>
      <c r="F38" s="18">
        <v>2.12</v>
      </c>
      <c r="G38" s="85">
        <f t="shared" si="1"/>
        <v>93.28</v>
      </c>
      <c r="H38" s="87"/>
      <c r="I38" s="88"/>
    </row>
    <row r="39" spans="1:9" s="4" customFormat="1" ht="30.75" customHeight="1">
      <c r="A39" s="77" t="s">
        <v>85</v>
      </c>
      <c r="B39" s="93" t="s">
        <v>98</v>
      </c>
      <c r="C39" s="74" t="s">
        <v>15</v>
      </c>
      <c r="D39" s="73" t="s">
        <v>8</v>
      </c>
      <c r="E39" s="73">
        <v>32</v>
      </c>
      <c r="F39" s="18">
        <v>0.11</v>
      </c>
      <c r="G39" s="85">
        <f t="shared" si="1"/>
        <v>3.52</v>
      </c>
      <c r="H39" s="87"/>
      <c r="I39" s="88"/>
    </row>
    <row r="40" spans="1:9" s="4" customFormat="1" ht="30.75" customHeight="1">
      <c r="A40" s="77" t="s">
        <v>85</v>
      </c>
      <c r="B40" s="93" t="s">
        <v>99</v>
      </c>
      <c r="C40" s="74" t="s">
        <v>100</v>
      </c>
      <c r="D40" s="73" t="s">
        <v>14</v>
      </c>
      <c r="E40" s="73">
        <v>2</v>
      </c>
      <c r="F40" s="18">
        <v>212.4</v>
      </c>
      <c r="G40" s="85">
        <f t="shared" si="1"/>
        <v>424.8</v>
      </c>
      <c r="H40" s="87"/>
      <c r="I40" s="88"/>
    </row>
    <row r="41" spans="1:9" s="4" customFormat="1" ht="30.75" customHeight="1">
      <c r="A41" s="77" t="s">
        <v>85</v>
      </c>
      <c r="B41" s="93" t="s">
        <v>101</v>
      </c>
      <c r="C41" s="74" t="s">
        <v>102</v>
      </c>
      <c r="D41" s="73" t="s">
        <v>14</v>
      </c>
      <c r="E41" s="73">
        <v>1</v>
      </c>
      <c r="F41" s="18">
        <v>159.30000000000001</v>
      </c>
      <c r="G41" s="85">
        <f t="shared" si="1"/>
        <v>159.30000000000001</v>
      </c>
      <c r="H41" s="87"/>
      <c r="I41" s="88"/>
    </row>
    <row r="42" spans="1:9" s="4" customFormat="1" ht="30.75" customHeight="1">
      <c r="A42" s="77" t="s">
        <v>85</v>
      </c>
      <c r="B42" s="93" t="s">
        <v>103</v>
      </c>
      <c r="C42" s="74" t="s">
        <v>104</v>
      </c>
      <c r="D42" s="73" t="s">
        <v>14</v>
      </c>
      <c r="E42" s="73">
        <v>1</v>
      </c>
      <c r="F42" s="18">
        <v>84.96</v>
      </c>
      <c r="G42" s="85">
        <f t="shared" si="1"/>
        <v>84.96</v>
      </c>
      <c r="H42" s="85" t="s">
        <v>105</v>
      </c>
      <c r="I42" s="86">
        <f>ROUND(SUM(G33:G42),2)</f>
        <v>2915.18</v>
      </c>
    </row>
    <row r="43" spans="1:9" s="4" customFormat="1" ht="30.75" customHeight="1">
      <c r="A43" s="77" t="s">
        <v>106</v>
      </c>
      <c r="B43" s="93" t="s">
        <v>107</v>
      </c>
      <c r="C43" s="74" t="s">
        <v>108</v>
      </c>
      <c r="D43" s="73" t="s">
        <v>7</v>
      </c>
      <c r="E43" s="73">
        <v>2</v>
      </c>
      <c r="F43" s="18">
        <v>902.7</v>
      </c>
      <c r="G43" s="85">
        <v>0</v>
      </c>
      <c r="H43" s="87"/>
      <c r="I43" s="88"/>
    </row>
    <row r="44" spans="1:9" s="4" customFormat="1" ht="30.75" customHeight="1">
      <c r="A44" s="77" t="s">
        <v>106</v>
      </c>
      <c r="B44" s="93" t="s">
        <v>109</v>
      </c>
      <c r="C44" s="74" t="s">
        <v>110</v>
      </c>
      <c r="D44" s="73" t="s">
        <v>7</v>
      </c>
      <c r="E44" s="73">
        <v>2</v>
      </c>
      <c r="F44" s="18">
        <v>371.7</v>
      </c>
      <c r="G44" s="85">
        <f t="shared" ref="G44:G50" si="2">ROUND((E43*F44),2)</f>
        <v>743.4</v>
      </c>
      <c r="H44" s="87"/>
      <c r="I44" s="88"/>
    </row>
    <row r="45" spans="1:9" s="4" customFormat="1" ht="30.75" customHeight="1">
      <c r="A45" s="77" t="s">
        <v>106</v>
      </c>
      <c r="B45" s="93" t="s">
        <v>111</v>
      </c>
      <c r="C45" s="74" t="s">
        <v>112</v>
      </c>
      <c r="D45" s="73" t="s">
        <v>7</v>
      </c>
      <c r="E45" s="73">
        <v>2</v>
      </c>
      <c r="F45" s="18">
        <v>26.55</v>
      </c>
      <c r="G45" s="85">
        <f t="shared" si="2"/>
        <v>53.1</v>
      </c>
      <c r="H45" s="87"/>
      <c r="I45" s="88"/>
    </row>
    <row r="46" spans="1:9" s="4" customFormat="1" ht="30.75" customHeight="1">
      <c r="A46" s="77" t="s">
        <v>106</v>
      </c>
      <c r="B46" s="93" t="s">
        <v>113</v>
      </c>
      <c r="C46" s="74" t="s">
        <v>114</v>
      </c>
      <c r="D46" s="73" t="s">
        <v>14</v>
      </c>
      <c r="E46" s="73">
        <v>2</v>
      </c>
      <c r="F46" s="18">
        <v>58.41</v>
      </c>
      <c r="G46" s="85">
        <f t="shared" si="2"/>
        <v>116.82</v>
      </c>
      <c r="H46" s="87"/>
      <c r="I46" s="88"/>
    </row>
    <row r="47" spans="1:9" s="4" customFormat="1" ht="30.75" customHeight="1">
      <c r="A47" s="77" t="s">
        <v>106</v>
      </c>
      <c r="B47" s="93" t="s">
        <v>115</v>
      </c>
      <c r="C47" s="74" t="s">
        <v>116</v>
      </c>
      <c r="D47" s="73" t="s">
        <v>14</v>
      </c>
      <c r="E47" s="73">
        <v>2</v>
      </c>
      <c r="F47" s="18">
        <v>26.55</v>
      </c>
      <c r="G47" s="85">
        <f t="shared" si="2"/>
        <v>53.1</v>
      </c>
      <c r="H47" s="87"/>
      <c r="I47" s="88"/>
    </row>
    <row r="48" spans="1:9" s="4" customFormat="1" ht="30.75" customHeight="1">
      <c r="A48" s="77" t="s">
        <v>106</v>
      </c>
      <c r="B48" s="93" t="s">
        <v>117</v>
      </c>
      <c r="C48" s="74" t="s">
        <v>118</v>
      </c>
      <c r="D48" s="73" t="s">
        <v>14</v>
      </c>
      <c r="E48" s="73">
        <v>2</v>
      </c>
      <c r="F48" s="18">
        <v>26.55</v>
      </c>
      <c r="G48" s="85">
        <f>ROUND((E46*F48),2)</f>
        <v>53.1</v>
      </c>
      <c r="H48" s="87"/>
      <c r="I48" s="88"/>
    </row>
    <row r="49" spans="1:9" s="4" customFormat="1" ht="30.75" customHeight="1">
      <c r="A49" s="77" t="s">
        <v>106</v>
      </c>
      <c r="B49" s="91" t="s">
        <v>139</v>
      </c>
      <c r="C49" s="74" t="s">
        <v>140</v>
      </c>
      <c r="D49" s="73" t="s">
        <v>14</v>
      </c>
      <c r="E49" s="73">
        <v>1</v>
      </c>
      <c r="F49" s="18">
        <v>1274.4000000000001</v>
      </c>
      <c r="G49" s="85">
        <f t="shared" si="2"/>
        <v>2548.8000000000002</v>
      </c>
      <c r="H49" s="89"/>
      <c r="I49" s="89"/>
    </row>
    <row r="50" spans="1:9" s="4" customFormat="1" ht="30.75" customHeight="1">
      <c r="A50" s="77" t="s">
        <v>106</v>
      </c>
      <c r="B50" s="91" t="s">
        <v>162</v>
      </c>
      <c r="C50" s="79" t="s">
        <v>206</v>
      </c>
      <c r="D50" s="73" t="s">
        <v>14</v>
      </c>
      <c r="E50" s="73">
        <v>1</v>
      </c>
      <c r="F50" s="67">
        <v>437.9</v>
      </c>
      <c r="G50" s="85">
        <f t="shared" si="2"/>
        <v>437.9</v>
      </c>
      <c r="H50" s="85" t="s">
        <v>119</v>
      </c>
      <c r="I50" s="86">
        <f>ROUND(SUM(G43:G50),2)</f>
        <v>4006.22</v>
      </c>
    </row>
    <row r="51" spans="1:9" ht="44.25" customHeight="1">
      <c r="A51" s="80"/>
      <c r="B51" s="42"/>
      <c r="C51" s="80"/>
      <c r="D51" s="81"/>
      <c r="E51" s="94"/>
      <c r="F51" s="20" t="s">
        <v>31</v>
      </c>
      <c r="G51" s="90">
        <f>SUM(G5:G50)</f>
        <v>42507.799999999988</v>
      </c>
      <c r="H51" s="95"/>
      <c r="I51" s="88"/>
    </row>
    <row r="52" spans="1:9" ht="20.25" customHeight="1">
      <c r="A52" s="21"/>
      <c r="B52" s="43"/>
      <c r="C52" s="10"/>
      <c r="D52" s="10"/>
      <c r="E52" s="44"/>
      <c r="F52" s="10"/>
      <c r="G52" s="24"/>
    </row>
    <row r="53" spans="1:9" ht="13.8">
      <c r="A53" s="25"/>
      <c r="B53" s="42"/>
      <c r="C53" s="2"/>
      <c r="D53" s="1"/>
      <c r="E53" s="44"/>
      <c r="F53" s="7"/>
      <c r="G53" s="24"/>
    </row>
    <row r="54" spans="1:9" ht="13.8">
      <c r="A54" s="25"/>
      <c r="B54" s="42"/>
      <c r="C54" s="2"/>
      <c r="D54" s="1"/>
      <c r="E54" s="44"/>
      <c r="F54" s="7"/>
      <c r="G54" s="24"/>
    </row>
    <row r="55" spans="1:9" ht="13.8">
      <c r="F55" s="28"/>
    </row>
    <row r="56" spans="1:9" ht="13.8">
      <c r="A56" s="30"/>
      <c r="B56" s="47"/>
      <c r="C56" s="32"/>
      <c r="D56" s="33"/>
      <c r="E56" s="48"/>
      <c r="F56" s="34"/>
      <c r="G56" s="35"/>
    </row>
    <row r="57" spans="1:9" ht="26.25" customHeight="1">
      <c r="A57" s="36"/>
      <c r="B57" s="49"/>
      <c r="C57" s="38"/>
      <c r="D57" s="38"/>
      <c r="E57" s="50"/>
      <c r="F57" s="39"/>
      <c r="G57" s="40"/>
    </row>
  </sheetData>
  <mergeCells count="2">
    <mergeCell ref="A1:G1"/>
    <mergeCell ref="A3:G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49EBA-A83B-465E-B99C-02D496364CE6}">
  <dimension ref="A1:I61"/>
  <sheetViews>
    <sheetView topLeftCell="C43" zoomScale="80" zoomScaleNormal="80" workbookViewId="0">
      <selection activeCell="F52" sqref="F52"/>
    </sheetView>
  </sheetViews>
  <sheetFormatPr defaultColWidth="9.21875" defaultRowHeight="13.8"/>
  <cols>
    <col min="1" max="1" width="39.77734375" style="26" customWidth="1"/>
    <col min="2" max="2" width="10.5546875" style="27" customWidth="1"/>
    <col min="3" max="3" width="71.77734375" style="6" customWidth="1"/>
    <col min="4" max="4" width="9.21875" style="5"/>
    <col min="5" max="5" width="16.21875" style="5" customWidth="1"/>
    <col min="6" max="6" width="20.77734375" style="8" customWidth="1"/>
    <col min="7" max="7" width="14.77734375" style="29" customWidth="1"/>
    <col min="8" max="8" width="21.5546875" style="9" customWidth="1"/>
    <col min="9" max="9" width="16.21875" style="3" customWidth="1"/>
    <col min="10" max="16384" width="9.21875" style="3"/>
  </cols>
  <sheetData>
    <row r="1" spans="1:9" ht="56.25" customHeight="1">
      <c r="A1" s="120" t="s">
        <v>239</v>
      </c>
      <c r="B1" s="120"/>
      <c r="C1" s="120"/>
      <c r="D1" s="120"/>
      <c r="E1" s="120"/>
      <c r="F1" s="120"/>
      <c r="G1" s="120"/>
    </row>
    <row r="2" spans="1:9" ht="21.75" customHeight="1">
      <c r="A2" s="11"/>
      <c r="B2" s="11"/>
      <c r="C2" s="11"/>
      <c r="D2" s="11"/>
      <c r="E2" s="11"/>
      <c r="F2" s="11"/>
      <c r="G2" s="12"/>
    </row>
    <row r="3" spans="1:9" ht="21.75" customHeight="1">
      <c r="A3" s="122" t="s">
        <v>195</v>
      </c>
      <c r="B3" s="122"/>
      <c r="C3" s="122"/>
      <c r="D3" s="122"/>
      <c r="E3" s="122"/>
      <c r="F3" s="122"/>
      <c r="G3" s="122"/>
      <c r="H3" s="52"/>
      <c r="I3" s="52"/>
    </row>
    <row r="4" spans="1:9" ht="27.6">
      <c r="A4" s="53" t="s">
        <v>0</v>
      </c>
      <c r="B4" s="14" t="s">
        <v>1</v>
      </c>
      <c r="C4" s="53" t="s">
        <v>2</v>
      </c>
      <c r="D4" s="53" t="s">
        <v>3</v>
      </c>
      <c r="E4" s="59" t="s">
        <v>4</v>
      </c>
      <c r="F4" s="54" t="s">
        <v>153</v>
      </c>
      <c r="G4" s="54" t="s">
        <v>5</v>
      </c>
      <c r="H4" s="102"/>
      <c r="I4" s="102"/>
    </row>
    <row r="5" spans="1:9" ht="28.5" customHeight="1">
      <c r="A5" s="68" t="s">
        <v>6</v>
      </c>
      <c r="B5" s="69" t="s">
        <v>202</v>
      </c>
      <c r="C5" s="70" t="s">
        <v>203</v>
      </c>
      <c r="D5" s="69" t="s">
        <v>14</v>
      </c>
      <c r="E5" s="71">
        <v>1</v>
      </c>
      <c r="F5" s="55">
        <v>269.47000000000003</v>
      </c>
      <c r="G5" s="83">
        <f t="shared" ref="G5" si="0">ROUND((E5*F5),2)</f>
        <v>269.47000000000003</v>
      </c>
      <c r="H5" s="84"/>
      <c r="I5" s="5"/>
    </row>
    <row r="6" spans="1:9" ht="29.25" customHeight="1">
      <c r="A6" s="68" t="s">
        <v>6</v>
      </c>
      <c r="B6" s="73" t="s">
        <v>30</v>
      </c>
      <c r="C6" s="74" t="s">
        <v>122</v>
      </c>
      <c r="D6" s="73" t="s">
        <v>33</v>
      </c>
      <c r="E6" s="73">
        <v>39</v>
      </c>
      <c r="F6" s="55">
        <v>9.02</v>
      </c>
      <c r="G6" s="83">
        <f t="shared" ref="G6:G53" si="1">ROUND((E6*F6),2)</f>
        <v>351.78</v>
      </c>
      <c r="H6" s="102"/>
      <c r="I6" s="102"/>
    </row>
    <row r="7" spans="1:9" ht="29.25" customHeight="1">
      <c r="A7" s="68" t="s">
        <v>6</v>
      </c>
      <c r="B7" s="73" t="s">
        <v>34</v>
      </c>
      <c r="C7" s="74" t="s">
        <v>35</v>
      </c>
      <c r="D7" s="73" t="s">
        <v>36</v>
      </c>
      <c r="E7" s="73">
        <v>7.2</v>
      </c>
      <c r="F7" s="55">
        <v>102.6</v>
      </c>
      <c r="G7" s="83">
        <f t="shared" si="1"/>
        <v>738.72</v>
      </c>
      <c r="H7" s="102"/>
      <c r="I7" s="102"/>
    </row>
    <row r="8" spans="1:9" ht="29.25" customHeight="1">
      <c r="A8" s="68" t="s">
        <v>6</v>
      </c>
      <c r="B8" s="73" t="s">
        <v>123</v>
      </c>
      <c r="C8" s="74" t="s">
        <v>124</v>
      </c>
      <c r="D8" s="73" t="s">
        <v>8</v>
      </c>
      <c r="E8" s="73">
        <v>5</v>
      </c>
      <c r="F8" s="55">
        <v>6.81</v>
      </c>
      <c r="G8" s="83">
        <f t="shared" si="1"/>
        <v>34.049999999999997</v>
      </c>
      <c r="H8" s="102"/>
      <c r="I8" s="102"/>
    </row>
    <row r="9" spans="1:9" ht="29.25" customHeight="1">
      <c r="A9" s="68" t="s">
        <v>6</v>
      </c>
      <c r="B9" s="73" t="s">
        <v>39</v>
      </c>
      <c r="C9" s="74" t="s">
        <v>40</v>
      </c>
      <c r="D9" s="73" t="s">
        <v>7</v>
      </c>
      <c r="E9" s="73">
        <v>4</v>
      </c>
      <c r="F9" s="55">
        <v>7.37</v>
      </c>
      <c r="G9" s="83">
        <f t="shared" si="1"/>
        <v>29.48</v>
      </c>
      <c r="H9" s="102"/>
      <c r="I9" s="102"/>
    </row>
    <row r="10" spans="1:9" ht="29.25" customHeight="1">
      <c r="A10" s="68" t="s">
        <v>6</v>
      </c>
      <c r="B10" s="73" t="s">
        <v>41</v>
      </c>
      <c r="C10" s="74" t="s">
        <v>42</v>
      </c>
      <c r="D10" s="73" t="s">
        <v>7</v>
      </c>
      <c r="E10" s="73">
        <v>2</v>
      </c>
      <c r="F10" s="55">
        <v>13.33</v>
      </c>
      <c r="G10" s="83">
        <f t="shared" si="1"/>
        <v>26.66</v>
      </c>
      <c r="H10" s="102"/>
      <c r="I10" s="102"/>
    </row>
    <row r="11" spans="1:9" ht="49.5" customHeight="1">
      <c r="A11" s="68" t="s">
        <v>6</v>
      </c>
      <c r="B11" s="73" t="s">
        <v>43</v>
      </c>
      <c r="C11" s="74" t="s">
        <v>44</v>
      </c>
      <c r="D11" s="73" t="s">
        <v>33</v>
      </c>
      <c r="E11" s="73">
        <v>28</v>
      </c>
      <c r="F11" s="55">
        <v>29</v>
      </c>
      <c r="G11" s="83">
        <f t="shared" si="1"/>
        <v>812</v>
      </c>
      <c r="H11" s="83" t="s">
        <v>18</v>
      </c>
      <c r="I11" s="103">
        <f>ROUND(SUM(G5:G11),2)</f>
        <v>2262.16</v>
      </c>
    </row>
    <row r="12" spans="1:9" ht="49.5" customHeight="1">
      <c r="A12" s="68" t="s">
        <v>45</v>
      </c>
      <c r="B12" s="73" t="s">
        <v>9</v>
      </c>
      <c r="C12" s="74" t="s">
        <v>46</v>
      </c>
      <c r="D12" s="73" t="s">
        <v>36</v>
      </c>
      <c r="E12" s="73">
        <v>12</v>
      </c>
      <c r="F12" s="55">
        <v>28.54</v>
      </c>
      <c r="G12" s="83">
        <f t="shared" si="1"/>
        <v>342.48</v>
      </c>
      <c r="H12" s="104"/>
      <c r="I12" s="105"/>
    </row>
    <row r="13" spans="1:9" ht="49.5" customHeight="1">
      <c r="A13" s="68" t="s">
        <v>45</v>
      </c>
      <c r="B13" s="73" t="s">
        <v>10</v>
      </c>
      <c r="C13" s="74" t="s">
        <v>47</v>
      </c>
      <c r="D13" s="73" t="s">
        <v>36</v>
      </c>
      <c r="E13" s="73">
        <v>15</v>
      </c>
      <c r="F13" s="55">
        <v>28.54</v>
      </c>
      <c r="G13" s="83">
        <f t="shared" si="1"/>
        <v>428.1</v>
      </c>
      <c r="H13" s="83" t="s">
        <v>17</v>
      </c>
      <c r="I13" s="103">
        <f>ROUND(SUM(G12:G13),2)</f>
        <v>770.58</v>
      </c>
    </row>
    <row r="14" spans="1:9" ht="49.5" customHeight="1">
      <c r="A14" s="68" t="s">
        <v>49</v>
      </c>
      <c r="B14" s="73" t="s">
        <v>29</v>
      </c>
      <c r="C14" s="74" t="s">
        <v>210</v>
      </c>
      <c r="D14" s="73" t="s">
        <v>33</v>
      </c>
      <c r="E14" s="73">
        <v>10</v>
      </c>
      <c r="F14" s="55">
        <v>64.75</v>
      </c>
      <c r="G14" s="83">
        <f t="shared" si="1"/>
        <v>647.5</v>
      </c>
      <c r="H14" s="104"/>
      <c r="I14" s="105"/>
    </row>
    <row r="15" spans="1:9" ht="49.5" customHeight="1">
      <c r="A15" s="68" t="s">
        <v>49</v>
      </c>
      <c r="B15" s="73" t="s">
        <v>51</v>
      </c>
      <c r="C15" s="74" t="s">
        <v>52</v>
      </c>
      <c r="D15" s="73" t="s">
        <v>33</v>
      </c>
      <c r="E15" s="73">
        <v>17</v>
      </c>
      <c r="F15" s="55">
        <v>84.42</v>
      </c>
      <c r="G15" s="83">
        <f t="shared" si="1"/>
        <v>1435.14</v>
      </c>
      <c r="H15" s="104"/>
      <c r="I15" s="105"/>
    </row>
    <row r="16" spans="1:9" ht="49.5" customHeight="1">
      <c r="A16" s="68" t="s">
        <v>49</v>
      </c>
      <c r="B16" s="73" t="s">
        <v>53</v>
      </c>
      <c r="C16" s="74" t="s">
        <v>54</v>
      </c>
      <c r="D16" s="73" t="s">
        <v>33</v>
      </c>
      <c r="E16" s="73">
        <v>34</v>
      </c>
      <c r="F16" s="55">
        <v>75.709999999999994</v>
      </c>
      <c r="G16" s="83">
        <f t="shared" si="1"/>
        <v>2574.14</v>
      </c>
      <c r="H16" s="83" t="s">
        <v>16</v>
      </c>
      <c r="I16" s="103">
        <f>ROUND(SUM(G14:G16),2)</f>
        <v>4656.78</v>
      </c>
    </row>
    <row r="17" spans="1:9" ht="49.5" customHeight="1">
      <c r="A17" s="96" t="s">
        <v>142</v>
      </c>
      <c r="B17" s="73" t="s">
        <v>13</v>
      </c>
      <c r="C17" s="74" t="s">
        <v>143</v>
      </c>
      <c r="D17" s="73" t="s">
        <v>33</v>
      </c>
      <c r="E17" s="73">
        <v>10</v>
      </c>
      <c r="F17" s="55">
        <v>66.87</v>
      </c>
      <c r="G17" s="83">
        <f t="shared" si="1"/>
        <v>668.7</v>
      </c>
      <c r="H17" s="104"/>
      <c r="I17" s="105"/>
    </row>
    <row r="18" spans="1:9" ht="49.5" customHeight="1">
      <c r="A18" s="96" t="s">
        <v>142</v>
      </c>
      <c r="B18" s="73" t="s">
        <v>144</v>
      </c>
      <c r="C18" s="74" t="s">
        <v>63</v>
      </c>
      <c r="D18" s="73" t="s">
        <v>33</v>
      </c>
      <c r="E18" s="73">
        <v>15</v>
      </c>
      <c r="F18" s="55">
        <v>7.85</v>
      </c>
      <c r="G18" s="83">
        <f t="shared" si="1"/>
        <v>117.75</v>
      </c>
      <c r="H18" s="104"/>
      <c r="I18" s="105"/>
    </row>
    <row r="19" spans="1:9" ht="49.5" customHeight="1">
      <c r="A19" s="96" t="s">
        <v>142</v>
      </c>
      <c r="B19" s="73" t="s">
        <v>145</v>
      </c>
      <c r="C19" s="74" t="s">
        <v>59</v>
      </c>
      <c r="D19" s="73" t="s">
        <v>33</v>
      </c>
      <c r="E19" s="73">
        <v>15</v>
      </c>
      <c r="F19" s="55">
        <v>64.75</v>
      </c>
      <c r="G19" s="83">
        <f t="shared" si="1"/>
        <v>971.25</v>
      </c>
      <c r="H19" s="104"/>
      <c r="I19" s="105"/>
    </row>
    <row r="20" spans="1:9" ht="49.5" customHeight="1">
      <c r="A20" s="96" t="s">
        <v>142</v>
      </c>
      <c r="B20" s="73" t="s">
        <v>146</v>
      </c>
      <c r="C20" s="74" t="s">
        <v>133</v>
      </c>
      <c r="D20" s="73" t="s">
        <v>8</v>
      </c>
      <c r="E20" s="73">
        <v>21</v>
      </c>
      <c r="F20" s="55">
        <v>73.3</v>
      </c>
      <c r="G20" s="83">
        <f t="shared" si="1"/>
        <v>1539.3</v>
      </c>
      <c r="H20" s="104"/>
      <c r="I20" s="105"/>
    </row>
    <row r="21" spans="1:9" ht="49.5" customHeight="1">
      <c r="A21" s="96" t="s">
        <v>142</v>
      </c>
      <c r="B21" s="73" t="s">
        <v>147</v>
      </c>
      <c r="C21" s="74" t="s">
        <v>67</v>
      </c>
      <c r="D21" s="73" t="s">
        <v>33</v>
      </c>
      <c r="E21" s="73">
        <v>5</v>
      </c>
      <c r="F21" s="55">
        <v>73.8</v>
      </c>
      <c r="G21" s="83">
        <f t="shared" si="1"/>
        <v>369</v>
      </c>
      <c r="H21" s="104"/>
      <c r="I21" s="105"/>
    </row>
    <row r="22" spans="1:9" ht="49.5" customHeight="1">
      <c r="A22" s="96" t="s">
        <v>142</v>
      </c>
      <c r="B22" s="73" t="s">
        <v>148</v>
      </c>
      <c r="C22" s="74" t="s">
        <v>70</v>
      </c>
      <c r="D22" s="73" t="s">
        <v>8</v>
      </c>
      <c r="E22" s="73">
        <v>21</v>
      </c>
      <c r="F22" s="55">
        <v>4.24</v>
      </c>
      <c r="G22" s="83">
        <f t="shared" si="1"/>
        <v>89.04</v>
      </c>
      <c r="H22" s="83" t="s">
        <v>19</v>
      </c>
      <c r="I22" s="103">
        <f>ROUND(SUM(G17:G22),2)</f>
        <v>3755.04</v>
      </c>
    </row>
    <row r="23" spans="1:9" ht="49.5" customHeight="1">
      <c r="A23" s="68" t="s">
        <v>55</v>
      </c>
      <c r="B23" s="73" t="s">
        <v>56</v>
      </c>
      <c r="C23" s="74" t="s">
        <v>149</v>
      </c>
      <c r="D23" s="73" t="s">
        <v>36</v>
      </c>
      <c r="E23" s="73">
        <v>14</v>
      </c>
      <c r="F23" s="55">
        <v>84.49</v>
      </c>
      <c r="G23" s="83">
        <f t="shared" si="1"/>
        <v>1182.8599999999999</v>
      </c>
      <c r="H23" s="104"/>
      <c r="I23" s="105"/>
    </row>
    <row r="24" spans="1:9" s="4" customFormat="1" ht="36.75" customHeight="1">
      <c r="A24" s="68" t="s">
        <v>55</v>
      </c>
      <c r="B24" s="73" t="s">
        <v>58</v>
      </c>
      <c r="C24" s="74" t="s">
        <v>150</v>
      </c>
      <c r="D24" s="73" t="s">
        <v>33</v>
      </c>
      <c r="E24" s="73">
        <v>57</v>
      </c>
      <c r="F24" s="56">
        <v>64.75</v>
      </c>
      <c r="G24" s="83">
        <f t="shared" si="1"/>
        <v>3690.75</v>
      </c>
      <c r="H24" s="104"/>
      <c r="I24" s="105"/>
    </row>
    <row r="25" spans="1:9" s="4" customFormat="1" ht="36.75" customHeight="1">
      <c r="A25" s="68" t="s">
        <v>55</v>
      </c>
      <c r="B25" s="73" t="s">
        <v>60</v>
      </c>
      <c r="C25" s="74" t="s">
        <v>130</v>
      </c>
      <c r="D25" s="73" t="s">
        <v>33</v>
      </c>
      <c r="E25" s="73">
        <v>57</v>
      </c>
      <c r="F25" s="56">
        <v>62.38</v>
      </c>
      <c r="G25" s="83">
        <f t="shared" si="1"/>
        <v>3555.66</v>
      </c>
      <c r="H25" s="104"/>
      <c r="I25" s="105"/>
    </row>
    <row r="26" spans="1:9" s="4" customFormat="1" ht="36.75" customHeight="1">
      <c r="A26" s="68" t="s">
        <v>55</v>
      </c>
      <c r="B26" s="73" t="s">
        <v>62</v>
      </c>
      <c r="C26" s="74" t="s">
        <v>63</v>
      </c>
      <c r="D26" s="73" t="s">
        <v>33</v>
      </c>
      <c r="E26" s="73">
        <v>8</v>
      </c>
      <c r="F26" s="56">
        <v>7.85</v>
      </c>
      <c r="G26" s="83">
        <f t="shared" si="1"/>
        <v>62.8</v>
      </c>
      <c r="H26" s="104"/>
      <c r="I26" s="105"/>
    </row>
    <row r="27" spans="1:9" s="4" customFormat="1" ht="36.75" customHeight="1">
      <c r="A27" s="68" t="s">
        <v>55</v>
      </c>
      <c r="B27" s="73" t="s">
        <v>64</v>
      </c>
      <c r="C27" s="74" t="s">
        <v>133</v>
      </c>
      <c r="D27" s="73" t="s">
        <v>8</v>
      </c>
      <c r="E27" s="73">
        <v>34</v>
      </c>
      <c r="F27" s="56">
        <v>72.010000000000005</v>
      </c>
      <c r="G27" s="83">
        <f t="shared" si="1"/>
        <v>2448.34</v>
      </c>
      <c r="H27" s="104"/>
      <c r="I27" s="105"/>
    </row>
    <row r="28" spans="1:9" s="4" customFormat="1" ht="36.75" customHeight="1">
      <c r="A28" s="68" t="s">
        <v>55</v>
      </c>
      <c r="B28" s="73" t="s">
        <v>66</v>
      </c>
      <c r="C28" s="74" t="s">
        <v>67</v>
      </c>
      <c r="D28" s="73" t="s">
        <v>33</v>
      </c>
      <c r="E28" s="73">
        <v>8</v>
      </c>
      <c r="F28" s="56">
        <v>73.8</v>
      </c>
      <c r="G28" s="83">
        <f t="shared" si="1"/>
        <v>590.4</v>
      </c>
      <c r="H28" s="104"/>
      <c r="I28" s="105"/>
    </row>
    <row r="29" spans="1:9" s="4" customFormat="1">
      <c r="A29" s="68" t="s">
        <v>68</v>
      </c>
      <c r="B29" s="73" t="s">
        <v>69</v>
      </c>
      <c r="C29" s="74" t="s">
        <v>70</v>
      </c>
      <c r="D29" s="73" t="s">
        <v>8</v>
      </c>
      <c r="E29" s="73">
        <v>34</v>
      </c>
      <c r="F29" s="57">
        <v>4.24</v>
      </c>
      <c r="G29" s="83">
        <f t="shared" si="1"/>
        <v>144.16</v>
      </c>
      <c r="H29" s="104"/>
      <c r="I29" s="105"/>
    </row>
    <row r="30" spans="1:9" s="4" customFormat="1" ht="27.6">
      <c r="A30" s="68" t="s">
        <v>55</v>
      </c>
      <c r="B30" s="73" t="s">
        <v>71</v>
      </c>
      <c r="C30" s="74" t="s">
        <v>135</v>
      </c>
      <c r="D30" s="73" t="s">
        <v>8</v>
      </c>
      <c r="E30" s="73">
        <v>38</v>
      </c>
      <c r="F30" s="57">
        <v>54.08</v>
      </c>
      <c r="G30" s="83">
        <f t="shared" si="1"/>
        <v>2055.04</v>
      </c>
      <c r="H30" s="83" t="s">
        <v>73</v>
      </c>
      <c r="I30" s="103">
        <f>ROUND(SUM(G23:G30),2)</f>
        <v>13730.01</v>
      </c>
    </row>
    <row r="31" spans="1:9" s="4" customFormat="1">
      <c r="A31" s="68" t="s">
        <v>74</v>
      </c>
      <c r="B31" s="73" t="s">
        <v>75</v>
      </c>
      <c r="C31" s="74" t="s">
        <v>76</v>
      </c>
      <c r="D31" s="73" t="s">
        <v>7</v>
      </c>
      <c r="E31" s="73">
        <v>8</v>
      </c>
      <c r="F31" s="57">
        <v>53.85</v>
      </c>
      <c r="G31" s="83">
        <f t="shared" si="1"/>
        <v>430.8</v>
      </c>
      <c r="H31" s="104"/>
      <c r="I31" s="105"/>
    </row>
    <row r="32" spans="1:9" s="4" customFormat="1" ht="16.8">
      <c r="A32" s="68" t="s">
        <v>74</v>
      </c>
      <c r="B32" s="73" t="s">
        <v>77</v>
      </c>
      <c r="C32" s="74" t="s">
        <v>78</v>
      </c>
      <c r="D32" s="73" t="s">
        <v>33</v>
      </c>
      <c r="E32" s="73">
        <v>24</v>
      </c>
      <c r="F32" s="57">
        <v>49</v>
      </c>
      <c r="G32" s="83">
        <f t="shared" si="1"/>
        <v>1176</v>
      </c>
      <c r="H32" s="104"/>
      <c r="I32" s="105"/>
    </row>
    <row r="33" spans="1:9" s="4" customFormat="1">
      <c r="A33" s="68" t="s">
        <v>74</v>
      </c>
      <c r="B33" s="73" t="s">
        <v>79</v>
      </c>
      <c r="C33" s="74" t="s">
        <v>80</v>
      </c>
      <c r="D33" s="73" t="s">
        <v>7</v>
      </c>
      <c r="E33" s="73">
        <v>4</v>
      </c>
      <c r="F33" s="57">
        <v>16.809999999999999</v>
      </c>
      <c r="G33" s="83">
        <f t="shared" si="1"/>
        <v>67.239999999999995</v>
      </c>
      <c r="H33" s="104"/>
      <c r="I33" s="105"/>
    </row>
    <row r="34" spans="1:9" s="4" customFormat="1" ht="27.6">
      <c r="A34" s="68" t="s">
        <v>74</v>
      </c>
      <c r="B34" s="73" t="s">
        <v>151</v>
      </c>
      <c r="C34" s="74" t="s">
        <v>152</v>
      </c>
      <c r="D34" s="73" t="s">
        <v>7</v>
      </c>
      <c r="E34" s="73">
        <v>3</v>
      </c>
      <c r="F34" s="57">
        <v>127.32</v>
      </c>
      <c r="G34" s="83">
        <f t="shared" si="1"/>
        <v>381.96</v>
      </c>
      <c r="H34" s="83" t="s">
        <v>81</v>
      </c>
      <c r="I34" s="103">
        <f>ROUND(SUM(G31:G34),2)</f>
        <v>2056</v>
      </c>
    </row>
    <row r="35" spans="1:9" s="4" customFormat="1">
      <c r="A35" s="97" t="s">
        <v>82</v>
      </c>
      <c r="B35" s="78" t="s">
        <v>83</v>
      </c>
      <c r="C35" s="98" t="s">
        <v>204</v>
      </c>
      <c r="D35" s="99" t="s">
        <v>14</v>
      </c>
      <c r="E35" s="99">
        <v>1</v>
      </c>
      <c r="F35" s="57">
        <v>505.26</v>
      </c>
      <c r="G35" s="83">
        <f t="shared" ref="G35" si="2">ROUND((E35*F35),2)</f>
        <v>505.26</v>
      </c>
      <c r="H35" s="89"/>
      <c r="I35" s="89"/>
    </row>
    <row r="36" spans="1:9" s="4" customFormat="1" ht="27.6">
      <c r="A36" s="97" t="s">
        <v>82</v>
      </c>
      <c r="B36" s="78" t="s">
        <v>238</v>
      </c>
      <c r="C36" s="98" t="s">
        <v>237</v>
      </c>
      <c r="D36" s="99" t="s">
        <v>14</v>
      </c>
      <c r="E36" s="99">
        <v>1</v>
      </c>
      <c r="F36" s="57">
        <v>534.75</v>
      </c>
      <c r="G36" s="83">
        <f t="shared" si="1"/>
        <v>534.75</v>
      </c>
      <c r="H36" s="83" t="s">
        <v>84</v>
      </c>
      <c r="I36" s="103">
        <f>ROUND(SUM(G35:G36),2)</f>
        <v>1040.01</v>
      </c>
    </row>
    <row r="37" spans="1:9" s="4" customFormat="1" ht="30.75" customHeight="1">
      <c r="A37" s="97" t="s">
        <v>85</v>
      </c>
      <c r="B37" s="100" t="s">
        <v>86</v>
      </c>
      <c r="C37" s="74" t="s">
        <v>87</v>
      </c>
      <c r="D37" s="73" t="s">
        <v>7</v>
      </c>
      <c r="E37" s="73">
        <v>2</v>
      </c>
      <c r="F37" s="57">
        <v>371.7</v>
      </c>
      <c r="G37" s="83">
        <f t="shared" si="1"/>
        <v>743.4</v>
      </c>
      <c r="H37" s="104"/>
      <c r="I37" s="105"/>
    </row>
    <row r="38" spans="1:9" s="4" customFormat="1" ht="30.75" customHeight="1">
      <c r="A38" s="97" t="s">
        <v>85</v>
      </c>
      <c r="B38" s="100" t="s">
        <v>88</v>
      </c>
      <c r="C38" s="74" t="s">
        <v>89</v>
      </c>
      <c r="D38" s="73" t="s">
        <v>8</v>
      </c>
      <c r="E38" s="73">
        <v>102</v>
      </c>
      <c r="F38" s="57">
        <v>21.24</v>
      </c>
      <c r="G38" s="83">
        <f t="shared" si="1"/>
        <v>2166.48</v>
      </c>
      <c r="H38" s="104"/>
      <c r="I38" s="105"/>
    </row>
    <row r="39" spans="1:9" s="4" customFormat="1" ht="30.75" customHeight="1">
      <c r="A39" s="97" t="s">
        <v>85</v>
      </c>
      <c r="B39" s="100" t="s">
        <v>90</v>
      </c>
      <c r="C39" s="74" t="s">
        <v>91</v>
      </c>
      <c r="D39" s="73" t="s">
        <v>8</v>
      </c>
      <c r="E39" s="73">
        <v>102</v>
      </c>
      <c r="F39" s="57">
        <v>2.12</v>
      </c>
      <c r="G39" s="83">
        <f t="shared" si="1"/>
        <v>216.24</v>
      </c>
      <c r="H39" s="104"/>
      <c r="I39" s="105"/>
    </row>
    <row r="40" spans="1:9" s="4" customFormat="1" ht="30.75" customHeight="1">
      <c r="A40" s="97" t="s">
        <v>85</v>
      </c>
      <c r="B40" s="100" t="s">
        <v>92</v>
      </c>
      <c r="C40" s="74" t="s">
        <v>93</v>
      </c>
      <c r="D40" s="73" t="s">
        <v>8</v>
      </c>
      <c r="E40" s="73">
        <v>12</v>
      </c>
      <c r="F40" s="57">
        <v>53.1</v>
      </c>
      <c r="G40" s="83">
        <f t="shared" si="1"/>
        <v>637.20000000000005</v>
      </c>
      <c r="H40" s="104"/>
      <c r="I40" s="105"/>
    </row>
    <row r="41" spans="1:9" s="4" customFormat="1" ht="30.75" customHeight="1">
      <c r="A41" s="97" t="s">
        <v>85</v>
      </c>
      <c r="B41" s="100" t="s">
        <v>94</v>
      </c>
      <c r="C41" s="74" t="s">
        <v>95</v>
      </c>
      <c r="D41" s="73" t="s">
        <v>8</v>
      </c>
      <c r="E41" s="73">
        <v>10</v>
      </c>
      <c r="F41" s="57">
        <v>2.12</v>
      </c>
      <c r="G41" s="83">
        <f t="shared" si="1"/>
        <v>21.2</v>
      </c>
      <c r="H41" s="104"/>
      <c r="I41" s="105"/>
    </row>
    <row r="42" spans="1:9" s="4" customFormat="1" ht="30.75" customHeight="1">
      <c r="A42" s="97" t="s">
        <v>85</v>
      </c>
      <c r="B42" s="100" t="s">
        <v>96</v>
      </c>
      <c r="C42" s="74" t="s">
        <v>97</v>
      </c>
      <c r="D42" s="73" t="s">
        <v>8</v>
      </c>
      <c r="E42" s="73">
        <v>114</v>
      </c>
      <c r="F42" s="57">
        <v>2.12</v>
      </c>
      <c r="G42" s="83">
        <f t="shared" si="1"/>
        <v>241.68</v>
      </c>
      <c r="H42" s="104"/>
      <c r="I42" s="105"/>
    </row>
    <row r="43" spans="1:9" s="4" customFormat="1" ht="30.75" customHeight="1">
      <c r="A43" s="97" t="s">
        <v>85</v>
      </c>
      <c r="B43" s="100" t="s">
        <v>98</v>
      </c>
      <c r="C43" s="74" t="s">
        <v>15</v>
      </c>
      <c r="D43" s="73" t="s">
        <v>8</v>
      </c>
      <c r="E43" s="73">
        <v>102</v>
      </c>
      <c r="F43" s="57">
        <v>0.11</v>
      </c>
      <c r="G43" s="83">
        <f t="shared" si="1"/>
        <v>11.22</v>
      </c>
      <c r="H43" s="104"/>
      <c r="I43" s="105"/>
    </row>
    <row r="44" spans="1:9" s="4" customFormat="1" ht="30.75" customHeight="1">
      <c r="A44" s="97" t="s">
        <v>85</v>
      </c>
      <c r="B44" s="100" t="s">
        <v>99</v>
      </c>
      <c r="C44" s="74" t="s">
        <v>100</v>
      </c>
      <c r="D44" s="73" t="s">
        <v>14</v>
      </c>
      <c r="E44" s="73">
        <v>2</v>
      </c>
      <c r="F44" s="57">
        <v>212.4</v>
      </c>
      <c r="G44" s="83">
        <f t="shared" si="1"/>
        <v>424.8</v>
      </c>
      <c r="H44" s="104"/>
      <c r="I44" s="105"/>
    </row>
    <row r="45" spans="1:9" s="4" customFormat="1" ht="30.75" customHeight="1">
      <c r="A45" s="97" t="s">
        <v>85</v>
      </c>
      <c r="B45" s="100" t="s">
        <v>101</v>
      </c>
      <c r="C45" s="74" t="s">
        <v>102</v>
      </c>
      <c r="D45" s="73" t="s">
        <v>14</v>
      </c>
      <c r="E45" s="73">
        <v>1</v>
      </c>
      <c r="F45" s="57">
        <v>159.30000000000001</v>
      </c>
      <c r="G45" s="83">
        <f t="shared" si="1"/>
        <v>159.30000000000001</v>
      </c>
      <c r="H45" s="104"/>
      <c r="I45" s="105"/>
    </row>
    <row r="46" spans="1:9" s="4" customFormat="1" ht="30.75" customHeight="1">
      <c r="A46" s="97" t="s">
        <v>85</v>
      </c>
      <c r="B46" s="100" t="s">
        <v>103</v>
      </c>
      <c r="C46" s="74" t="s">
        <v>104</v>
      </c>
      <c r="D46" s="73" t="s">
        <v>14</v>
      </c>
      <c r="E46" s="73">
        <v>1</v>
      </c>
      <c r="F46" s="57">
        <v>84.96</v>
      </c>
      <c r="G46" s="83">
        <f t="shared" si="1"/>
        <v>84.96</v>
      </c>
      <c r="H46" s="83" t="s">
        <v>105</v>
      </c>
      <c r="I46" s="103">
        <f>ROUND(SUM(G37:G46),2)</f>
        <v>4706.4799999999996</v>
      </c>
    </row>
    <row r="47" spans="1:9" s="4" customFormat="1" ht="30.75" customHeight="1">
      <c r="A47" s="97" t="s">
        <v>106</v>
      </c>
      <c r="B47" s="100" t="s">
        <v>107</v>
      </c>
      <c r="C47" s="74" t="s">
        <v>108</v>
      </c>
      <c r="D47" s="73" t="s">
        <v>7</v>
      </c>
      <c r="E47" s="73">
        <v>2</v>
      </c>
      <c r="F47" s="57">
        <v>902.7</v>
      </c>
      <c r="G47" s="83">
        <f t="shared" si="1"/>
        <v>1805.4</v>
      </c>
      <c r="H47" s="104"/>
      <c r="I47" s="105"/>
    </row>
    <row r="48" spans="1:9" s="4" customFormat="1" ht="30.75" customHeight="1">
      <c r="A48" s="97" t="s">
        <v>106</v>
      </c>
      <c r="B48" s="100" t="s">
        <v>109</v>
      </c>
      <c r="C48" s="74" t="s">
        <v>110</v>
      </c>
      <c r="D48" s="73" t="s">
        <v>7</v>
      </c>
      <c r="E48" s="73">
        <v>2</v>
      </c>
      <c r="F48" s="57">
        <v>371.7</v>
      </c>
      <c r="G48" s="83">
        <f t="shared" si="1"/>
        <v>743.4</v>
      </c>
      <c r="H48" s="104"/>
      <c r="I48" s="105"/>
    </row>
    <row r="49" spans="1:9" s="4" customFormat="1" ht="30.75" customHeight="1">
      <c r="A49" s="97" t="s">
        <v>106</v>
      </c>
      <c r="B49" s="100" t="s">
        <v>111</v>
      </c>
      <c r="C49" s="74" t="s">
        <v>112</v>
      </c>
      <c r="D49" s="73" t="s">
        <v>7</v>
      </c>
      <c r="E49" s="73">
        <v>2</v>
      </c>
      <c r="F49" s="57">
        <v>26.55</v>
      </c>
      <c r="G49" s="83">
        <f t="shared" si="1"/>
        <v>53.1</v>
      </c>
      <c r="H49" s="104"/>
      <c r="I49" s="105"/>
    </row>
    <row r="50" spans="1:9" s="4" customFormat="1" ht="30.75" customHeight="1">
      <c r="A50" s="97" t="s">
        <v>106</v>
      </c>
      <c r="B50" s="100" t="s">
        <v>113</v>
      </c>
      <c r="C50" s="74" t="s">
        <v>114</v>
      </c>
      <c r="D50" s="73" t="s">
        <v>14</v>
      </c>
      <c r="E50" s="73">
        <v>2</v>
      </c>
      <c r="F50" s="57">
        <v>58.41</v>
      </c>
      <c r="G50" s="83">
        <f t="shared" si="1"/>
        <v>116.82</v>
      </c>
      <c r="H50" s="104"/>
      <c r="I50" s="105"/>
    </row>
    <row r="51" spans="1:9" s="4" customFormat="1" ht="30.75" customHeight="1">
      <c r="A51" s="97" t="s">
        <v>106</v>
      </c>
      <c r="B51" s="100" t="s">
        <v>115</v>
      </c>
      <c r="C51" s="74" t="s">
        <v>116</v>
      </c>
      <c r="D51" s="73" t="s">
        <v>14</v>
      </c>
      <c r="E51" s="73">
        <v>3</v>
      </c>
      <c r="F51" s="57">
        <v>26.55</v>
      </c>
      <c r="G51" s="83">
        <f t="shared" si="1"/>
        <v>79.650000000000006</v>
      </c>
      <c r="H51" s="104"/>
      <c r="I51" s="105"/>
    </row>
    <row r="52" spans="1:9" s="4" customFormat="1" ht="30.75" customHeight="1">
      <c r="A52" s="97" t="s">
        <v>106</v>
      </c>
      <c r="B52" s="100" t="s">
        <v>117</v>
      </c>
      <c r="C52" s="74" t="s">
        <v>118</v>
      </c>
      <c r="D52" s="73" t="s">
        <v>14</v>
      </c>
      <c r="E52" s="73">
        <v>3</v>
      </c>
      <c r="F52" s="57">
        <v>26.55</v>
      </c>
      <c r="G52" s="83">
        <f t="shared" si="1"/>
        <v>79.650000000000006</v>
      </c>
      <c r="H52" s="104"/>
      <c r="I52" s="105"/>
    </row>
    <row r="53" spans="1:9" s="4" customFormat="1" ht="30.75" customHeight="1">
      <c r="A53" s="97" t="s">
        <v>106</v>
      </c>
      <c r="B53" s="100" t="s">
        <v>139</v>
      </c>
      <c r="C53" s="74" t="s">
        <v>140</v>
      </c>
      <c r="D53" s="73" t="s">
        <v>14</v>
      </c>
      <c r="E53" s="73">
        <v>1</v>
      </c>
      <c r="F53" s="57">
        <v>1274.4000000000001</v>
      </c>
      <c r="G53" s="83">
        <f t="shared" si="1"/>
        <v>1274.4000000000001</v>
      </c>
      <c r="H53" s="89"/>
      <c r="I53" s="89"/>
    </row>
    <row r="54" spans="1:9" s="4" customFormat="1" ht="30.75" customHeight="1">
      <c r="A54" s="97" t="s">
        <v>106</v>
      </c>
      <c r="B54" s="100" t="s">
        <v>162</v>
      </c>
      <c r="C54" s="98" t="s">
        <v>204</v>
      </c>
      <c r="D54" s="99" t="s">
        <v>14</v>
      </c>
      <c r="E54" s="99">
        <v>1</v>
      </c>
      <c r="F54" s="57">
        <v>437.9</v>
      </c>
      <c r="G54" s="83">
        <f t="shared" ref="G54" si="3">ROUND((E54*F54),2)</f>
        <v>437.9</v>
      </c>
      <c r="H54" s="83" t="s">
        <v>119</v>
      </c>
      <c r="I54" s="103">
        <f>ROUND(SUM(G47:G54),2)</f>
        <v>4590.32</v>
      </c>
    </row>
    <row r="55" spans="1:9" ht="44.25" customHeight="1">
      <c r="A55" s="101"/>
      <c r="B55" s="19"/>
      <c r="C55" s="101"/>
      <c r="D55" s="23"/>
      <c r="E55" s="23"/>
      <c r="F55" s="58" t="s">
        <v>32</v>
      </c>
      <c r="G55" s="106">
        <f>SUM(G5:G54)</f>
        <v>37567.380000000012</v>
      </c>
      <c r="H55" s="107"/>
      <c r="I55" s="105"/>
    </row>
    <row r="56" spans="1:9" ht="20.25" customHeight="1">
      <c r="A56" s="21"/>
      <c r="B56" s="22"/>
      <c r="C56" s="10"/>
      <c r="D56" s="10"/>
      <c r="E56" s="23"/>
      <c r="F56" s="10"/>
      <c r="G56" s="24"/>
    </row>
    <row r="57" spans="1:9">
      <c r="A57" s="25"/>
      <c r="B57" s="19"/>
      <c r="C57" s="2"/>
      <c r="D57" s="1"/>
      <c r="E57" s="23"/>
      <c r="F57" s="7"/>
      <c r="G57" s="24"/>
    </row>
    <row r="58" spans="1:9">
      <c r="A58" s="25"/>
      <c r="B58" s="19"/>
      <c r="C58" s="2"/>
      <c r="D58" s="1"/>
      <c r="E58" s="23"/>
      <c r="F58" s="7"/>
      <c r="G58" s="24"/>
    </row>
    <row r="59" spans="1:9">
      <c r="F59" s="28"/>
    </row>
    <row r="60" spans="1:9">
      <c r="A60" s="30"/>
      <c r="B60" s="31"/>
      <c r="C60" s="32"/>
      <c r="D60" s="33"/>
      <c r="E60" s="33"/>
      <c r="F60" s="34"/>
      <c r="G60" s="35"/>
    </row>
    <row r="61" spans="1:9" ht="26.25" customHeight="1">
      <c r="A61" s="36"/>
      <c r="B61" s="37"/>
      <c r="C61" s="38"/>
      <c r="D61" s="38"/>
      <c r="E61" s="32"/>
      <c r="F61" s="39"/>
      <c r="G61" s="40"/>
    </row>
  </sheetData>
  <sheetProtection algorithmName="SHA-512" hashValue="+AXZarlKenaYiM287FQQ1nLfkKq7qEMjpL6ckPaQdky7xZtFxPG0uESz4N7BNyldlfJOZjUscKjDy7ALrScz/w==" saltValue="tXEjqP6JrEkNqDSfGlEMFA==" spinCount="100000" sheet="1" objects="1" scenarios="1"/>
  <mergeCells count="2">
    <mergeCell ref="A1:G1"/>
    <mergeCell ref="A3:G3"/>
  </mergeCells>
  <phoneticPr fontId="2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5EFF8-6227-47EE-AA1A-B3E8B992B59A}">
  <dimension ref="A1:I63"/>
  <sheetViews>
    <sheetView topLeftCell="D46" zoomScale="80" zoomScaleNormal="80" workbookViewId="0">
      <selection activeCell="F13" sqref="F13"/>
    </sheetView>
  </sheetViews>
  <sheetFormatPr defaultColWidth="9.21875" defaultRowHeight="13.8"/>
  <cols>
    <col min="1" max="1" width="39.77734375" style="26" customWidth="1"/>
    <col min="2" max="2" width="10.5546875" style="45" customWidth="1"/>
    <col min="3" max="3" width="71.77734375" style="6" customWidth="1"/>
    <col min="4" max="4" width="9.21875" style="5"/>
    <col min="5" max="5" width="16.21875" style="46" customWidth="1"/>
    <col min="6" max="6" width="20.77734375" style="8" customWidth="1"/>
    <col min="7" max="7" width="14.77734375" style="29" customWidth="1"/>
    <col min="8" max="8" width="21.5546875" style="9" customWidth="1"/>
    <col min="9" max="9" width="16.21875" style="3" customWidth="1"/>
    <col min="10" max="16384" width="9.21875" style="3"/>
  </cols>
  <sheetData>
    <row r="1" spans="1:9" ht="63.75" customHeight="1">
      <c r="A1" s="120" t="s">
        <v>239</v>
      </c>
      <c r="B1" s="120"/>
      <c r="C1" s="120"/>
      <c r="D1" s="120"/>
      <c r="E1" s="120"/>
      <c r="F1" s="120"/>
      <c r="G1" s="120"/>
    </row>
    <row r="2" spans="1:9" ht="21.75" customHeight="1">
      <c r="A2" s="11"/>
      <c r="B2" s="11"/>
      <c r="C2" s="11"/>
      <c r="D2" s="11"/>
      <c r="E2" s="11"/>
      <c r="F2" s="11"/>
      <c r="G2" s="12"/>
    </row>
    <row r="3" spans="1:9" ht="21.75" customHeight="1">
      <c r="A3" s="122" t="s">
        <v>196</v>
      </c>
      <c r="B3" s="122"/>
      <c r="C3" s="122"/>
      <c r="D3" s="122"/>
      <c r="E3" s="122"/>
      <c r="F3" s="122"/>
      <c r="G3" s="122"/>
      <c r="H3" s="52"/>
      <c r="I3" s="52"/>
    </row>
    <row r="4" spans="1:9" ht="27.6">
      <c r="A4" s="53" t="s">
        <v>0</v>
      </c>
      <c r="B4" s="14" t="s">
        <v>1</v>
      </c>
      <c r="C4" s="53" t="s">
        <v>2</v>
      </c>
      <c r="D4" s="53" t="s">
        <v>3</v>
      </c>
      <c r="E4" s="59" t="s">
        <v>4</v>
      </c>
      <c r="F4" s="54" t="s">
        <v>153</v>
      </c>
      <c r="G4" s="54" t="s">
        <v>5</v>
      </c>
      <c r="H4" s="102"/>
      <c r="I4" s="102"/>
    </row>
    <row r="5" spans="1:9" ht="27" customHeight="1">
      <c r="A5" s="68" t="s">
        <v>6</v>
      </c>
      <c r="B5" s="69" t="s">
        <v>202</v>
      </c>
      <c r="C5" s="70" t="s">
        <v>203</v>
      </c>
      <c r="D5" s="69" t="s">
        <v>14</v>
      </c>
      <c r="E5" s="71">
        <v>1</v>
      </c>
      <c r="F5" s="55">
        <v>269.47000000000003</v>
      </c>
      <c r="G5" s="83">
        <f t="shared" ref="G5" si="0">ROUND((E5*F5),2)</f>
        <v>269.47000000000003</v>
      </c>
      <c r="H5" s="84"/>
      <c r="I5" s="5"/>
    </row>
    <row r="6" spans="1:9" ht="29.25" customHeight="1">
      <c r="A6" s="68" t="s">
        <v>6</v>
      </c>
      <c r="B6" s="73" t="s">
        <v>30</v>
      </c>
      <c r="C6" s="74" t="s">
        <v>122</v>
      </c>
      <c r="D6" s="73" t="s">
        <v>33</v>
      </c>
      <c r="E6" s="73">
        <v>56</v>
      </c>
      <c r="F6" s="55">
        <v>9.02</v>
      </c>
      <c r="G6" s="83">
        <f t="shared" ref="G6:G55" si="1">ROUND((E6*F6),2)</f>
        <v>505.12</v>
      </c>
      <c r="H6" s="102"/>
      <c r="I6" s="102"/>
    </row>
    <row r="7" spans="1:9" ht="29.25" customHeight="1">
      <c r="A7" s="68" t="s">
        <v>6</v>
      </c>
      <c r="B7" s="73" t="s">
        <v>34</v>
      </c>
      <c r="C7" s="74" t="s">
        <v>35</v>
      </c>
      <c r="D7" s="73" t="s">
        <v>36</v>
      </c>
      <c r="E7" s="73">
        <v>7.2</v>
      </c>
      <c r="F7" s="55">
        <v>102.6</v>
      </c>
      <c r="G7" s="83">
        <f t="shared" si="1"/>
        <v>738.72</v>
      </c>
      <c r="H7" s="102"/>
      <c r="I7" s="102"/>
    </row>
    <row r="8" spans="1:9" ht="29.25" customHeight="1">
      <c r="A8" s="68" t="s">
        <v>6</v>
      </c>
      <c r="B8" s="73" t="s">
        <v>123</v>
      </c>
      <c r="C8" s="74" t="s">
        <v>124</v>
      </c>
      <c r="D8" s="73" t="s">
        <v>8</v>
      </c>
      <c r="E8" s="73">
        <v>5</v>
      </c>
      <c r="F8" s="55">
        <v>6.81</v>
      </c>
      <c r="G8" s="83">
        <f t="shared" si="1"/>
        <v>34.049999999999997</v>
      </c>
      <c r="H8" s="102"/>
      <c r="I8" s="102"/>
    </row>
    <row r="9" spans="1:9" ht="29.25" customHeight="1">
      <c r="A9" s="68" t="s">
        <v>6</v>
      </c>
      <c r="B9" s="73" t="s">
        <v>39</v>
      </c>
      <c r="C9" s="74" t="s">
        <v>40</v>
      </c>
      <c r="D9" s="73" t="s">
        <v>7</v>
      </c>
      <c r="E9" s="73">
        <v>4</v>
      </c>
      <c r="F9" s="55">
        <v>7.37</v>
      </c>
      <c r="G9" s="83">
        <f t="shared" si="1"/>
        <v>29.48</v>
      </c>
      <c r="H9" s="102"/>
      <c r="I9" s="102"/>
    </row>
    <row r="10" spans="1:9" ht="29.25" customHeight="1">
      <c r="A10" s="68" t="s">
        <v>6</v>
      </c>
      <c r="B10" s="73" t="s">
        <v>41</v>
      </c>
      <c r="C10" s="74" t="s">
        <v>42</v>
      </c>
      <c r="D10" s="73" t="s">
        <v>7</v>
      </c>
      <c r="E10" s="73">
        <v>2</v>
      </c>
      <c r="F10" s="55">
        <v>13.33</v>
      </c>
      <c r="G10" s="83">
        <f t="shared" si="1"/>
        <v>26.66</v>
      </c>
      <c r="H10" s="102"/>
      <c r="I10" s="102"/>
    </row>
    <row r="11" spans="1:9" ht="29.25" customHeight="1">
      <c r="A11" s="68" t="s">
        <v>6</v>
      </c>
      <c r="B11" s="73" t="s">
        <v>43</v>
      </c>
      <c r="C11" s="74" t="s">
        <v>44</v>
      </c>
      <c r="D11" s="73" t="s">
        <v>33</v>
      </c>
      <c r="E11" s="73">
        <v>16</v>
      </c>
      <c r="F11" s="55">
        <v>29</v>
      </c>
      <c r="G11" s="83">
        <f t="shared" si="1"/>
        <v>464</v>
      </c>
      <c r="H11" s="102"/>
      <c r="I11" s="102"/>
    </row>
    <row r="12" spans="1:9" ht="49.5" customHeight="1">
      <c r="A12" s="72" t="s">
        <v>6</v>
      </c>
      <c r="B12" s="76" t="s">
        <v>212</v>
      </c>
      <c r="C12" s="75" t="s">
        <v>209</v>
      </c>
      <c r="D12" s="76" t="s">
        <v>14</v>
      </c>
      <c r="E12" s="76">
        <v>1</v>
      </c>
      <c r="F12" s="55">
        <v>222.71</v>
      </c>
      <c r="G12" s="85">
        <f t="shared" si="1"/>
        <v>222.71</v>
      </c>
      <c r="H12" s="108" t="s">
        <v>18</v>
      </c>
      <c r="I12" s="103">
        <f>ROUND(SUM(G5:G12),2)</f>
        <v>2290.21</v>
      </c>
    </row>
    <row r="13" spans="1:9" ht="49.5" customHeight="1">
      <c r="A13" s="68" t="s">
        <v>45</v>
      </c>
      <c r="B13" s="73" t="s">
        <v>9</v>
      </c>
      <c r="C13" s="74" t="s">
        <v>46</v>
      </c>
      <c r="D13" s="73" t="s">
        <v>36</v>
      </c>
      <c r="E13" s="73">
        <v>4</v>
      </c>
      <c r="F13" s="55">
        <v>28.54</v>
      </c>
      <c r="G13" s="83">
        <f t="shared" si="1"/>
        <v>114.16</v>
      </c>
      <c r="H13" s="104"/>
      <c r="I13" s="105"/>
    </row>
    <row r="14" spans="1:9" ht="49.5" customHeight="1">
      <c r="A14" s="68" t="s">
        <v>45</v>
      </c>
      <c r="B14" s="73" t="s">
        <v>10</v>
      </c>
      <c r="C14" s="74" t="s">
        <v>47</v>
      </c>
      <c r="D14" s="73" t="s">
        <v>36</v>
      </c>
      <c r="E14" s="73">
        <v>18</v>
      </c>
      <c r="F14" s="55">
        <v>28.54</v>
      </c>
      <c r="G14" s="83">
        <f t="shared" si="1"/>
        <v>513.72</v>
      </c>
      <c r="H14" s="108" t="s">
        <v>17</v>
      </c>
      <c r="I14" s="103">
        <f>ROUND(SUM(G13:G14),2)</f>
        <v>627.88</v>
      </c>
    </row>
    <row r="15" spans="1:9" ht="49.5" customHeight="1">
      <c r="A15" s="68" t="s">
        <v>155</v>
      </c>
      <c r="B15" s="73" t="s">
        <v>11</v>
      </c>
      <c r="C15" s="74" t="s">
        <v>208</v>
      </c>
      <c r="D15" s="73" t="s">
        <v>14</v>
      </c>
      <c r="E15" s="73">
        <v>1</v>
      </c>
      <c r="F15" s="55">
        <v>1024.78</v>
      </c>
      <c r="G15" s="83">
        <f t="shared" si="1"/>
        <v>1024.78</v>
      </c>
      <c r="H15" s="108" t="s">
        <v>12</v>
      </c>
      <c r="I15" s="103">
        <f>ROUND(SUM(G15),2)</f>
        <v>1024.78</v>
      </c>
    </row>
    <row r="16" spans="1:9" ht="49.5" customHeight="1">
      <c r="A16" s="68" t="s">
        <v>49</v>
      </c>
      <c r="B16" s="73" t="s">
        <v>29</v>
      </c>
      <c r="C16" s="75" t="s">
        <v>210</v>
      </c>
      <c r="D16" s="73" t="s">
        <v>33</v>
      </c>
      <c r="E16" s="73">
        <v>10</v>
      </c>
      <c r="F16" s="55">
        <v>64.75</v>
      </c>
      <c r="G16" s="83">
        <f t="shared" si="1"/>
        <v>647.5</v>
      </c>
      <c r="H16" s="104"/>
      <c r="I16" s="105"/>
    </row>
    <row r="17" spans="1:9" ht="49.5" customHeight="1">
      <c r="A17" s="68" t="s">
        <v>49</v>
      </c>
      <c r="B17" s="73" t="s">
        <v>51</v>
      </c>
      <c r="C17" s="74" t="s">
        <v>52</v>
      </c>
      <c r="D17" s="73" t="s">
        <v>33</v>
      </c>
      <c r="E17" s="73">
        <v>11</v>
      </c>
      <c r="F17" s="55">
        <v>84.42</v>
      </c>
      <c r="G17" s="83">
        <f t="shared" si="1"/>
        <v>928.62</v>
      </c>
      <c r="H17" s="104"/>
      <c r="I17" s="105"/>
    </row>
    <row r="18" spans="1:9" ht="49.5" customHeight="1">
      <c r="A18" s="68" t="s">
        <v>49</v>
      </c>
      <c r="B18" s="73" t="s">
        <v>53</v>
      </c>
      <c r="C18" s="74" t="s">
        <v>54</v>
      </c>
      <c r="D18" s="73" t="s">
        <v>33</v>
      </c>
      <c r="E18" s="73">
        <v>22</v>
      </c>
      <c r="F18" s="55">
        <v>75.709999999999994</v>
      </c>
      <c r="G18" s="83">
        <f t="shared" si="1"/>
        <v>1665.62</v>
      </c>
      <c r="H18" s="108" t="s">
        <v>16</v>
      </c>
      <c r="I18" s="103">
        <f>ROUND(SUM(G16:G18),2)</f>
        <v>3241.74</v>
      </c>
    </row>
    <row r="19" spans="1:9" ht="49.5" customHeight="1">
      <c r="A19" s="96" t="s">
        <v>142</v>
      </c>
      <c r="B19" s="73" t="s">
        <v>13</v>
      </c>
      <c r="C19" s="74" t="s">
        <v>156</v>
      </c>
      <c r="D19" s="73" t="s">
        <v>33</v>
      </c>
      <c r="E19" s="73">
        <v>14</v>
      </c>
      <c r="F19" s="55">
        <v>66.87</v>
      </c>
      <c r="G19" s="83">
        <f t="shared" si="1"/>
        <v>936.18</v>
      </c>
      <c r="H19" s="104"/>
      <c r="I19" s="105"/>
    </row>
    <row r="20" spans="1:9" ht="49.5" customHeight="1">
      <c r="A20" s="96" t="s">
        <v>142</v>
      </c>
      <c r="B20" s="73" t="s">
        <v>144</v>
      </c>
      <c r="C20" s="74" t="s">
        <v>63</v>
      </c>
      <c r="D20" s="73" t="s">
        <v>33</v>
      </c>
      <c r="E20" s="73">
        <v>19</v>
      </c>
      <c r="F20" s="55">
        <v>7.85</v>
      </c>
      <c r="G20" s="83">
        <f t="shared" si="1"/>
        <v>149.15</v>
      </c>
      <c r="H20" s="104"/>
      <c r="I20" s="105"/>
    </row>
    <row r="21" spans="1:9" ht="49.5" customHeight="1">
      <c r="A21" s="96" t="s">
        <v>142</v>
      </c>
      <c r="B21" s="73" t="s">
        <v>145</v>
      </c>
      <c r="C21" s="74" t="s">
        <v>59</v>
      </c>
      <c r="D21" s="73" t="s">
        <v>33</v>
      </c>
      <c r="E21" s="73">
        <v>19</v>
      </c>
      <c r="F21" s="55">
        <v>64.75</v>
      </c>
      <c r="G21" s="83">
        <f t="shared" si="1"/>
        <v>1230.25</v>
      </c>
      <c r="H21" s="104"/>
      <c r="I21" s="105"/>
    </row>
    <row r="22" spans="1:9" ht="49.5" customHeight="1">
      <c r="A22" s="96" t="s">
        <v>142</v>
      </c>
      <c r="B22" s="73" t="s">
        <v>146</v>
      </c>
      <c r="C22" s="74" t="s">
        <v>133</v>
      </c>
      <c r="D22" s="73" t="s">
        <v>8</v>
      </c>
      <c r="E22" s="73">
        <v>22</v>
      </c>
      <c r="F22" s="55">
        <v>73.3</v>
      </c>
      <c r="G22" s="83">
        <f t="shared" si="1"/>
        <v>1612.6</v>
      </c>
      <c r="H22" s="104"/>
      <c r="I22" s="105"/>
    </row>
    <row r="23" spans="1:9" ht="49.5" customHeight="1">
      <c r="A23" s="96" t="s">
        <v>142</v>
      </c>
      <c r="B23" s="73" t="s">
        <v>147</v>
      </c>
      <c r="C23" s="74" t="s">
        <v>67</v>
      </c>
      <c r="D23" s="73" t="s">
        <v>33</v>
      </c>
      <c r="E23" s="73">
        <v>7</v>
      </c>
      <c r="F23" s="55">
        <v>73.8</v>
      </c>
      <c r="G23" s="83">
        <f t="shared" si="1"/>
        <v>516.6</v>
      </c>
      <c r="H23" s="104"/>
      <c r="I23" s="105"/>
    </row>
    <row r="24" spans="1:9" ht="49.5" customHeight="1">
      <c r="A24" s="96" t="s">
        <v>142</v>
      </c>
      <c r="B24" s="73" t="s">
        <v>148</v>
      </c>
      <c r="C24" s="74" t="s">
        <v>70</v>
      </c>
      <c r="D24" s="73" t="s">
        <v>8</v>
      </c>
      <c r="E24" s="73">
        <v>22</v>
      </c>
      <c r="F24" s="55">
        <v>4.24</v>
      </c>
      <c r="G24" s="83">
        <f t="shared" si="1"/>
        <v>93.28</v>
      </c>
      <c r="H24" s="108" t="s">
        <v>19</v>
      </c>
      <c r="I24" s="103">
        <f>ROUND(SUM(G19:G24),2)</f>
        <v>4538.0600000000004</v>
      </c>
    </row>
    <row r="25" spans="1:9" ht="49.5" customHeight="1">
      <c r="A25" s="68" t="s">
        <v>55</v>
      </c>
      <c r="B25" s="73" t="s">
        <v>56</v>
      </c>
      <c r="C25" s="74" t="s">
        <v>57</v>
      </c>
      <c r="D25" s="73" t="s">
        <v>36</v>
      </c>
      <c r="E25" s="73">
        <v>12</v>
      </c>
      <c r="F25" s="55">
        <v>84.49</v>
      </c>
      <c r="G25" s="83">
        <f t="shared" si="1"/>
        <v>1013.88</v>
      </c>
      <c r="H25" s="104"/>
      <c r="I25" s="105"/>
    </row>
    <row r="26" spans="1:9" s="4" customFormat="1" ht="36.75" customHeight="1">
      <c r="A26" s="68" t="s">
        <v>55</v>
      </c>
      <c r="B26" s="73" t="s">
        <v>58</v>
      </c>
      <c r="C26" s="74" t="s">
        <v>59</v>
      </c>
      <c r="D26" s="73" t="s">
        <v>33</v>
      </c>
      <c r="E26" s="73">
        <v>53</v>
      </c>
      <c r="F26" s="56">
        <v>64.75</v>
      </c>
      <c r="G26" s="83">
        <f t="shared" si="1"/>
        <v>3431.75</v>
      </c>
      <c r="H26" s="104"/>
      <c r="I26" s="105"/>
    </row>
    <row r="27" spans="1:9" s="4" customFormat="1" ht="36.75" customHeight="1">
      <c r="A27" s="68" t="s">
        <v>55</v>
      </c>
      <c r="B27" s="73" t="s">
        <v>60</v>
      </c>
      <c r="C27" s="74" t="s">
        <v>157</v>
      </c>
      <c r="D27" s="73" t="s">
        <v>33</v>
      </c>
      <c r="E27" s="73">
        <v>20</v>
      </c>
      <c r="F27" s="56">
        <v>80.63</v>
      </c>
      <c r="G27" s="83">
        <f t="shared" si="1"/>
        <v>1612.6</v>
      </c>
      <c r="H27" s="104"/>
      <c r="I27" s="105"/>
    </row>
    <row r="28" spans="1:9" s="4" customFormat="1" ht="36.75" customHeight="1">
      <c r="A28" s="68" t="s">
        <v>55</v>
      </c>
      <c r="B28" s="73" t="s">
        <v>158</v>
      </c>
      <c r="C28" s="74" t="s">
        <v>228</v>
      </c>
      <c r="D28" s="73" t="s">
        <v>33</v>
      </c>
      <c r="E28" s="73">
        <v>24</v>
      </c>
      <c r="F28" s="56">
        <v>65.42</v>
      </c>
      <c r="G28" s="83">
        <f t="shared" si="1"/>
        <v>1570.08</v>
      </c>
      <c r="H28" s="104"/>
      <c r="I28" s="105"/>
    </row>
    <row r="29" spans="1:9" s="4" customFormat="1" ht="36.75" customHeight="1">
      <c r="A29" s="68" t="s">
        <v>55</v>
      </c>
      <c r="B29" s="73" t="s">
        <v>62</v>
      </c>
      <c r="C29" s="74" t="s">
        <v>63</v>
      </c>
      <c r="D29" s="73" t="s">
        <v>33</v>
      </c>
      <c r="E29" s="73">
        <v>24</v>
      </c>
      <c r="F29" s="56">
        <v>7.85</v>
      </c>
      <c r="G29" s="83">
        <f t="shared" si="1"/>
        <v>188.4</v>
      </c>
      <c r="H29" s="104"/>
      <c r="I29" s="105"/>
    </row>
    <row r="30" spans="1:9" s="4" customFormat="1" ht="36.75" customHeight="1">
      <c r="A30" s="68" t="s">
        <v>55</v>
      </c>
      <c r="B30" s="73" t="s">
        <v>64</v>
      </c>
      <c r="C30" s="74" t="s">
        <v>160</v>
      </c>
      <c r="D30" s="73" t="s">
        <v>8</v>
      </c>
      <c r="E30" s="73">
        <v>19</v>
      </c>
      <c r="F30" s="56">
        <v>76.25</v>
      </c>
      <c r="G30" s="83">
        <f t="shared" si="1"/>
        <v>1448.75</v>
      </c>
      <c r="H30" s="104"/>
      <c r="I30" s="105"/>
    </row>
    <row r="31" spans="1:9" s="4" customFormat="1" ht="16.8">
      <c r="A31" s="68" t="s">
        <v>55</v>
      </c>
      <c r="B31" s="73" t="s">
        <v>66</v>
      </c>
      <c r="C31" s="74" t="s">
        <v>161</v>
      </c>
      <c r="D31" s="73" t="s">
        <v>33</v>
      </c>
      <c r="E31" s="73">
        <v>11</v>
      </c>
      <c r="F31" s="57">
        <v>73.8</v>
      </c>
      <c r="G31" s="83">
        <f t="shared" si="1"/>
        <v>811.8</v>
      </c>
      <c r="H31" s="89"/>
      <c r="I31" s="89"/>
    </row>
    <row r="32" spans="1:9" s="4" customFormat="1" ht="27.6">
      <c r="A32" s="68" t="s">
        <v>55</v>
      </c>
      <c r="B32" s="73" t="s">
        <v>69</v>
      </c>
      <c r="C32" s="74" t="s">
        <v>70</v>
      </c>
      <c r="D32" s="73" t="s">
        <v>8</v>
      </c>
      <c r="E32" s="73">
        <v>19</v>
      </c>
      <c r="F32" s="57">
        <v>4.24</v>
      </c>
      <c r="G32" s="83">
        <f t="shared" ref="G32" si="2">ROUND((E32*F32),2)</f>
        <v>80.56</v>
      </c>
      <c r="H32" s="108" t="s">
        <v>73</v>
      </c>
      <c r="I32" s="103">
        <f>ROUND(SUM(G25:G32),2)</f>
        <v>10157.82</v>
      </c>
    </row>
    <row r="33" spans="1:9" s="4" customFormat="1">
      <c r="A33" s="68" t="s">
        <v>74</v>
      </c>
      <c r="B33" s="73" t="s">
        <v>75</v>
      </c>
      <c r="C33" s="74" t="s">
        <v>76</v>
      </c>
      <c r="D33" s="73" t="s">
        <v>7</v>
      </c>
      <c r="E33" s="73">
        <v>8</v>
      </c>
      <c r="F33" s="57">
        <v>50.43</v>
      </c>
      <c r="G33" s="83">
        <f t="shared" si="1"/>
        <v>403.44</v>
      </c>
      <c r="H33" s="104"/>
      <c r="I33" s="105"/>
    </row>
    <row r="34" spans="1:9" s="4" customFormat="1" ht="16.8">
      <c r="A34" s="68" t="s">
        <v>74</v>
      </c>
      <c r="B34" s="73" t="s">
        <v>77</v>
      </c>
      <c r="C34" s="74" t="s">
        <v>78</v>
      </c>
      <c r="D34" s="73" t="s">
        <v>33</v>
      </c>
      <c r="E34" s="73">
        <v>21</v>
      </c>
      <c r="F34" s="57">
        <v>49</v>
      </c>
      <c r="G34" s="83">
        <f t="shared" si="1"/>
        <v>1029</v>
      </c>
      <c r="H34" s="104"/>
      <c r="I34" s="105"/>
    </row>
    <row r="35" spans="1:9" s="4" customFormat="1">
      <c r="A35" s="68" t="s">
        <v>74</v>
      </c>
      <c r="B35" s="73" t="s">
        <v>79</v>
      </c>
      <c r="C35" s="74" t="s">
        <v>80</v>
      </c>
      <c r="D35" s="73" t="s">
        <v>7</v>
      </c>
      <c r="E35" s="73">
        <v>4</v>
      </c>
      <c r="F35" s="57">
        <v>16.809999999999999</v>
      </c>
      <c r="G35" s="83">
        <f t="shared" si="1"/>
        <v>67.239999999999995</v>
      </c>
      <c r="H35" s="104"/>
      <c r="I35" s="105"/>
    </row>
    <row r="36" spans="1:9" s="4" customFormat="1" ht="27.6">
      <c r="A36" s="68" t="s">
        <v>74</v>
      </c>
      <c r="B36" s="73" t="s">
        <v>151</v>
      </c>
      <c r="C36" s="74" t="s">
        <v>152</v>
      </c>
      <c r="D36" s="73" t="s">
        <v>7</v>
      </c>
      <c r="E36" s="73">
        <v>4</v>
      </c>
      <c r="F36" s="57">
        <v>127.32</v>
      </c>
      <c r="G36" s="83">
        <f t="shared" si="1"/>
        <v>509.28</v>
      </c>
      <c r="H36" s="108" t="s">
        <v>81</v>
      </c>
      <c r="I36" s="103">
        <f>ROUND(SUM(G33:G36),2)</f>
        <v>2008.96</v>
      </c>
    </row>
    <row r="37" spans="1:9" s="4" customFormat="1">
      <c r="A37" s="97" t="s">
        <v>82</v>
      </c>
      <c r="B37" s="78" t="s">
        <v>83</v>
      </c>
      <c r="C37" s="98" t="s">
        <v>204</v>
      </c>
      <c r="D37" s="99" t="s">
        <v>14</v>
      </c>
      <c r="E37" s="99">
        <v>1</v>
      </c>
      <c r="F37" s="57">
        <v>505.26</v>
      </c>
      <c r="G37" s="83">
        <f t="shared" ref="G37" si="3">ROUND((E37*F37),2)</f>
        <v>505.26</v>
      </c>
      <c r="H37" s="89"/>
      <c r="I37" s="89"/>
    </row>
    <row r="38" spans="1:9" s="4" customFormat="1" ht="27.6">
      <c r="A38" s="97" t="s">
        <v>82</v>
      </c>
      <c r="B38" s="78" t="s">
        <v>238</v>
      </c>
      <c r="C38" s="98" t="s">
        <v>237</v>
      </c>
      <c r="D38" s="99" t="s">
        <v>14</v>
      </c>
      <c r="E38" s="99">
        <v>1</v>
      </c>
      <c r="F38" s="57">
        <v>534.75</v>
      </c>
      <c r="G38" s="83">
        <f t="shared" si="1"/>
        <v>534.75</v>
      </c>
      <c r="H38" s="108" t="s">
        <v>84</v>
      </c>
      <c r="I38" s="103">
        <f>ROUND(SUM(G37:G38),2)</f>
        <v>1040.01</v>
      </c>
    </row>
    <row r="39" spans="1:9" s="4" customFormat="1" ht="30.75" customHeight="1">
      <c r="A39" s="97" t="s">
        <v>85</v>
      </c>
      <c r="B39" s="100" t="s">
        <v>86</v>
      </c>
      <c r="C39" s="74" t="s">
        <v>87</v>
      </c>
      <c r="D39" s="73" t="s">
        <v>7</v>
      </c>
      <c r="E39" s="73">
        <v>2</v>
      </c>
      <c r="F39" s="57">
        <v>371.7</v>
      </c>
      <c r="G39" s="83">
        <f t="shared" si="1"/>
        <v>743.4</v>
      </c>
      <c r="H39" s="104"/>
      <c r="I39" s="105"/>
    </row>
    <row r="40" spans="1:9" s="4" customFormat="1" ht="30.75" customHeight="1">
      <c r="A40" s="97" t="s">
        <v>85</v>
      </c>
      <c r="B40" s="100" t="s">
        <v>88</v>
      </c>
      <c r="C40" s="74" t="s">
        <v>89</v>
      </c>
      <c r="D40" s="73" t="s">
        <v>8</v>
      </c>
      <c r="E40" s="73">
        <v>40</v>
      </c>
      <c r="F40" s="57">
        <v>21.24</v>
      </c>
      <c r="G40" s="83">
        <f t="shared" si="1"/>
        <v>849.6</v>
      </c>
      <c r="H40" s="104"/>
      <c r="I40" s="105"/>
    </row>
    <row r="41" spans="1:9" s="4" customFormat="1" ht="30.75" customHeight="1">
      <c r="A41" s="97" t="s">
        <v>85</v>
      </c>
      <c r="B41" s="100" t="s">
        <v>90</v>
      </c>
      <c r="C41" s="74" t="s">
        <v>91</v>
      </c>
      <c r="D41" s="73" t="s">
        <v>8</v>
      </c>
      <c r="E41" s="73">
        <v>40</v>
      </c>
      <c r="F41" s="57">
        <v>2.12</v>
      </c>
      <c r="G41" s="83">
        <f t="shared" si="1"/>
        <v>84.8</v>
      </c>
      <c r="H41" s="104"/>
      <c r="I41" s="105"/>
    </row>
    <row r="42" spans="1:9" s="4" customFormat="1" ht="30.75" customHeight="1">
      <c r="A42" s="97" t="s">
        <v>85</v>
      </c>
      <c r="B42" s="100" t="s">
        <v>92</v>
      </c>
      <c r="C42" s="74" t="s">
        <v>93</v>
      </c>
      <c r="D42" s="73" t="s">
        <v>8</v>
      </c>
      <c r="E42" s="73">
        <v>12</v>
      </c>
      <c r="F42" s="57">
        <v>53.1</v>
      </c>
      <c r="G42" s="83">
        <f t="shared" si="1"/>
        <v>637.20000000000005</v>
      </c>
      <c r="H42" s="104"/>
      <c r="I42" s="105"/>
    </row>
    <row r="43" spans="1:9" s="4" customFormat="1" ht="30.75" customHeight="1">
      <c r="A43" s="97" t="s">
        <v>85</v>
      </c>
      <c r="B43" s="100" t="s">
        <v>94</v>
      </c>
      <c r="C43" s="74" t="s">
        <v>95</v>
      </c>
      <c r="D43" s="73" t="s">
        <v>8</v>
      </c>
      <c r="E43" s="73">
        <v>10</v>
      </c>
      <c r="F43" s="57">
        <v>2.12</v>
      </c>
      <c r="G43" s="83">
        <f t="shared" si="1"/>
        <v>21.2</v>
      </c>
      <c r="H43" s="104"/>
      <c r="I43" s="105"/>
    </row>
    <row r="44" spans="1:9" s="4" customFormat="1" ht="30.75" customHeight="1">
      <c r="A44" s="97" t="s">
        <v>85</v>
      </c>
      <c r="B44" s="100" t="s">
        <v>96</v>
      </c>
      <c r="C44" s="74" t="s">
        <v>97</v>
      </c>
      <c r="D44" s="73" t="s">
        <v>8</v>
      </c>
      <c r="E44" s="73">
        <v>32</v>
      </c>
      <c r="F44" s="57">
        <v>2.12</v>
      </c>
      <c r="G44" s="83">
        <f t="shared" si="1"/>
        <v>67.84</v>
      </c>
      <c r="H44" s="104"/>
      <c r="I44" s="105"/>
    </row>
    <row r="45" spans="1:9" s="4" customFormat="1" ht="30.75" customHeight="1">
      <c r="A45" s="97" t="s">
        <v>85</v>
      </c>
      <c r="B45" s="100" t="s">
        <v>98</v>
      </c>
      <c r="C45" s="74" t="s">
        <v>15</v>
      </c>
      <c r="D45" s="73" t="s">
        <v>8</v>
      </c>
      <c r="E45" s="73">
        <v>40</v>
      </c>
      <c r="F45" s="57">
        <v>0.11</v>
      </c>
      <c r="G45" s="83">
        <f t="shared" si="1"/>
        <v>4.4000000000000004</v>
      </c>
      <c r="H45" s="104"/>
      <c r="I45" s="105"/>
    </row>
    <row r="46" spans="1:9" s="4" customFormat="1" ht="30.75" customHeight="1">
      <c r="A46" s="97" t="s">
        <v>85</v>
      </c>
      <c r="B46" s="100" t="s">
        <v>99</v>
      </c>
      <c r="C46" s="74" t="s">
        <v>100</v>
      </c>
      <c r="D46" s="73" t="s">
        <v>14</v>
      </c>
      <c r="E46" s="73">
        <v>2</v>
      </c>
      <c r="F46" s="57">
        <v>212.4</v>
      </c>
      <c r="G46" s="83">
        <f t="shared" si="1"/>
        <v>424.8</v>
      </c>
      <c r="H46" s="104"/>
      <c r="I46" s="105"/>
    </row>
    <row r="47" spans="1:9" s="4" customFormat="1" ht="30.75" customHeight="1">
      <c r="A47" s="97" t="s">
        <v>85</v>
      </c>
      <c r="B47" s="100" t="s">
        <v>101</v>
      </c>
      <c r="C47" s="74" t="s">
        <v>102</v>
      </c>
      <c r="D47" s="73" t="s">
        <v>14</v>
      </c>
      <c r="E47" s="73">
        <v>1</v>
      </c>
      <c r="F47" s="57">
        <v>159.30000000000001</v>
      </c>
      <c r="G47" s="83">
        <f t="shared" si="1"/>
        <v>159.30000000000001</v>
      </c>
      <c r="H47" s="104"/>
      <c r="I47" s="105"/>
    </row>
    <row r="48" spans="1:9" s="4" customFormat="1" ht="30.75" customHeight="1">
      <c r="A48" s="97" t="s">
        <v>85</v>
      </c>
      <c r="B48" s="100" t="s">
        <v>103</v>
      </c>
      <c r="C48" s="74" t="s">
        <v>104</v>
      </c>
      <c r="D48" s="73" t="s">
        <v>14</v>
      </c>
      <c r="E48" s="73">
        <v>1</v>
      </c>
      <c r="F48" s="57">
        <v>84.96</v>
      </c>
      <c r="G48" s="83">
        <f t="shared" si="1"/>
        <v>84.96</v>
      </c>
      <c r="H48" s="108" t="s">
        <v>105</v>
      </c>
      <c r="I48" s="103">
        <f>ROUND(SUM(G39:G48),2)</f>
        <v>3077.5</v>
      </c>
    </row>
    <row r="49" spans="1:9" s="4" customFormat="1" ht="30.75" customHeight="1">
      <c r="A49" s="97" t="s">
        <v>106</v>
      </c>
      <c r="B49" s="100" t="s">
        <v>107</v>
      </c>
      <c r="C49" s="74" t="s">
        <v>108</v>
      </c>
      <c r="D49" s="73" t="s">
        <v>7</v>
      </c>
      <c r="E49" s="73">
        <v>2</v>
      </c>
      <c r="F49" s="57">
        <v>902.7</v>
      </c>
      <c r="G49" s="83">
        <f t="shared" si="1"/>
        <v>1805.4</v>
      </c>
      <c r="H49" s="104"/>
      <c r="I49" s="105"/>
    </row>
    <row r="50" spans="1:9" s="4" customFormat="1" ht="30.75" customHeight="1">
      <c r="A50" s="97" t="s">
        <v>106</v>
      </c>
      <c r="B50" s="100" t="s">
        <v>109</v>
      </c>
      <c r="C50" s="74" t="s">
        <v>110</v>
      </c>
      <c r="D50" s="73" t="s">
        <v>7</v>
      </c>
      <c r="E50" s="73">
        <v>2</v>
      </c>
      <c r="F50" s="57">
        <v>371.7</v>
      </c>
      <c r="G50" s="83">
        <f t="shared" si="1"/>
        <v>743.4</v>
      </c>
      <c r="H50" s="104"/>
      <c r="I50" s="105"/>
    </row>
    <row r="51" spans="1:9" s="4" customFormat="1" ht="30.75" customHeight="1">
      <c r="A51" s="97" t="s">
        <v>106</v>
      </c>
      <c r="B51" s="100" t="s">
        <v>111</v>
      </c>
      <c r="C51" s="74" t="s">
        <v>112</v>
      </c>
      <c r="D51" s="73" t="s">
        <v>7</v>
      </c>
      <c r="E51" s="73">
        <v>2</v>
      </c>
      <c r="F51" s="57">
        <v>26.55</v>
      </c>
      <c r="G51" s="83">
        <f t="shared" si="1"/>
        <v>53.1</v>
      </c>
      <c r="H51" s="104"/>
      <c r="I51" s="105"/>
    </row>
    <row r="52" spans="1:9" s="4" customFormat="1" ht="30.75" customHeight="1">
      <c r="A52" s="97" t="s">
        <v>106</v>
      </c>
      <c r="B52" s="100" t="s">
        <v>113</v>
      </c>
      <c r="C52" s="74" t="s">
        <v>114</v>
      </c>
      <c r="D52" s="73" t="s">
        <v>14</v>
      </c>
      <c r="E52" s="73">
        <v>2</v>
      </c>
      <c r="F52" s="57">
        <v>58.41</v>
      </c>
      <c r="G52" s="83">
        <f t="shared" si="1"/>
        <v>116.82</v>
      </c>
      <c r="H52" s="104"/>
      <c r="I52" s="105"/>
    </row>
    <row r="53" spans="1:9" s="4" customFormat="1" ht="30.75" customHeight="1">
      <c r="A53" s="97" t="s">
        <v>106</v>
      </c>
      <c r="B53" s="100" t="s">
        <v>115</v>
      </c>
      <c r="C53" s="74" t="s">
        <v>116</v>
      </c>
      <c r="D53" s="73" t="s">
        <v>14</v>
      </c>
      <c r="E53" s="73">
        <v>3</v>
      </c>
      <c r="F53" s="57">
        <v>26.55</v>
      </c>
      <c r="G53" s="83">
        <f t="shared" si="1"/>
        <v>79.650000000000006</v>
      </c>
      <c r="H53" s="104"/>
      <c r="I53" s="105"/>
    </row>
    <row r="54" spans="1:9" s="4" customFormat="1" ht="30.75" customHeight="1">
      <c r="A54" s="97" t="s">
        <v>106</v>
      </c>
      <c r="B54" s="100" t="s">
        <v>117</v>
      </c>
      <c r="C54" s="74" t="s">
        <v>118</v>
      </c>
      <c r="D54" s="73" t="s">
        <v>14</v>
      </c>
      <c r="E54" s="73">
        <v>3</v>
      </c>
      <c r="F54" s="57">
        <v>26.55</v>
      </c>
      <c r="G54" s="83">
        <f t="shared" si="1"/>
        <v>79.650000000000006</v>
      </c>
      <c r="H54" s="104"/>
      <c r="I54" s="105"/>
    </row>
    <row r="55" spans="1:9" s="4" customFormat="1" ht="30.75" customHeight="1">
      <c r="A55" s="97" t="s">
        <v>106</v>
      </c>
      <c r="B55" s="73" t="s">
        <v>162</v>
      </c>
      <c r="C55" s="74" t="s">
        <v>140</v>
      </c>
      <c r="D55" s="73" t="s">
        <v>14</v>
      </c>
      <c r="E55" s="73">
        <v>1</v>
      </c>
      <c r="F55" s="57">
        <v>1274.4000000000001</v>
      </c>
      <c r="G55" s="83">
        <f t="shared" si="1"/>
        <v>1274.4000000000001</v>
      </c>
      <c r="H55" s="89"/>
      <c r="I55" s="89"/>
    </row>
    <row r="56" spans="1:9" s="4" customFormat="1" ht="30.75" customHeight="1">
      <c r="A56" s="97" t="s">
        <v>106</v>
      </c>
      <c r="B56" s="73" t="s">
        <v>207</v>
      </c>
      <c r="C56" s="98" t="s">
        <v>204</v>
      </c>
      <c r="D56" s="99" t="s">
        <v>14</v>
      </c>
      <c r="E56" s="99">
        <v>1</v>
      </c>
      <c r="F56" s="57">
        <v>437.9</v>
      </c>
      <c r="G56" s="83">
        <f t="shared" ref="G56" si="4">ROUND((E56*F56),2)</f>
        <v>437.9</v>
      </c>
      <c r="H56" s="108" t="s">
        <v>119</v>
      </c>
      <c r="I56" s="103">
        <f>ROUND(SUM(G48:G56),2)</f>
        <v>4675.28</v>
      </c>
    </row>
    <row r="57" spans="1:9" ht="44.25" customHeight="1">
      <c r="A57" s="101"/>
      <c r="B57" s="19"/>
      <c r="C57" s="101"/>
      <c r="D57" s="23"/>
      <c r="E57" s="44"/>
      <c r="F57" s="60" t="s">
        <v>121</v>
      </c>
      <c r="G57" s="109">
        <f>SUM(G5:G56)</f>
        <v>32597.28000000001</v>
      </c>
      <c r="H57" s="107"/>
      <c r="I57" s="105"/>
    </row>
    <row r="58" spans="1:9" ht="20.25" customHeight="1">
      <c r="A58" s="21"/>
      <c r="B58" s="22"/>
      <c r="C58" s="10"/>
      <c r="D58" s="10"/>
      <c r="E58" s="44"/>
      <c r="F58" s="10"/>
      <c r="G58" s="24"/>
    </row>
    <row r="59" spans="1:9">
      <c r="A59" s="25"/>
      <c r="B59" s="19"/>
      <c r="C59" s="2"/>
      <c r="D59" s="1"/>
      <c r="E59" s="44"/>
      <c r="F59" s="7"/>
      <c r="G59" s="24"/>
    </row>
    <row r="60" spans="1:9">
      <c r="A60" s="25"/>
      <c r="B60" s="19"/>
      <c r="C60" s="2"/>
      <c r="D60" s="1"/>
      <c r="E60" s="44"/>
      <c r="F60" s="7"/>
      <c r="G60" s="24"/>
    </row>
    <row r="61" spans="1:9">
      <c r="F61" s="28"/>
    </row>
    <row r="62" spans="1:9">
      <c r="A62" s="30"/>
      <c r="B62" s="31"/>
      <c r="C62" s="32"/>
      <c r="D62" s="33"/>
      <c r="E62" s="48"/>
      <c r="F62" s="34"/>
      <c r="G62" s="35"/>
    </row>
    <row r="63" spans="1:9" ht="26.25" customHeight="1">
      <c r="A63" s="36"/>
      <c r="B63" s="37"/>
      <c r="C63" s="38"/>
      <c r="D63" s="38"/>
      <c r="E63" s="50"/>
      <c r="F63" s="39"/>
      <c r="G63" s="40"/>
    </row>
  </sheetData>
  <sheetProtection algorithmName="SHA-512" hashValue="kTWXB6NOmkGHYYQxRicDd8tyGinMZFiyCg4U3WXRcMRXTWERDwtHIg04JINGmVSrhvKS/tIV3wxZwbKe+68Fkw==" saltValue="mrDapQ6VJ7YWcvsf0IblVA==" spinCount="100000" sheet="1" objects="1" scenarios="1"/>
  <mergeCells count="2">
    <mergeCell ref="A1:G1"/>
    <mergeCell ref="A3:G3"/>
  </mergeCells>
  <phoneticPr fontId="2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916A-98C0-4473-BAFA-2228555FFF6E}">
  <dimension ref="A1:I63"/>
  <sheetViews>
    <sheetView zoomScale="80" zoomScaleNormal="80" workbookViewId="0">
      <selection activeCell="F38" sqref="F38:F55"/>
    </sheetView>
  </sheetViews>
  <sheetFormatPr defaultColWidth="9.21875" defaultRowHeight="13.8"/>
  <cols>
    <col min="1" max="1" width="39.77734375" style="26" customWidth="1"/>
    <col min="2" max="2" width="10.5546875" style="45" customWidth="1"/>
    <col min="3" max="3" width="71.77734375" style="6" customWidth="1"/>
    <col min="4" max="4" width="9.21875" style="5"/>
    <col min="5" max="5" width="16.21875" style="46" customWidth="1"/>
    <col min="6" max="6" width="20.77734375" style="8" customWidth="1"/>
    <col min="7" max="7" width="14.77734375" style="29" customWidth="1"/>
    <col min="8" max="8" width="21.5546875" style="9" customWidth="1"/>
    <col min="9" max="9" width="16.21875" style="3" customWidth="1"/>
    <col min="10" max="16384" width="9.21875" style="3"/>
  </cols>
  <sheetData>
    <row r="1" spans="1:9" ht="63.75" customHeight="1">
      <c r="A1" s="120" t="s">
        <v>239</v>
      </c>
      <c r="B1" s="120"/>
      <c r="C1" s="120"/>
      <c r="D1" s="120"/>
      <c r="E1" s="120"/>
      <c r="F1" s="120"/>
      <c r="G1" s="120"/>
    </row>
    <row r="2" spans="1:9" ht="21.75" customHeight="1">
      <c r="A2" s="11"/>
      <c r="B2" s="61"/>
      <c r="C2" s="61"/>
      <c r="D2" s="61"/>
      <c r="E2" s="61"/>
      <c r="F2" s="61"/>
      <c r="G2" s="62"/>
    </row>
    <row r="3" spans="1:9" ht="21.75" customHeight="1">
      <c r="A3" s="122" t="s">
        <v>197</v>
      </c>
      <c r="B3" s="122"/>
      <c r="C3" s="122"/>
      <c r="D3" s="122"/>
      <c r="E3" s="122"/>
      <c r="F3" s="122"/>
      <c r="G3" s="122"/>
      <c r="H3" s="52"/>
      <c r="I3" s="52"/>
    </row>
    <row r="4" spans="1:9" ht="27.6">
      <c r="A4" s="53" t="s">
        <v>0</v>
      </c>
      <c r="B4" s="41" t="s">
        <v>1</v>
      </c>
      <c r="C4" s="53" t="s">
        <v>2</v>
      </c>
      <c r="D4" s="53" t="s">
        <v>3</v>
      </c>
      <c r="E4" s="59" t="s">
        <v>4</v>
      </c>
      <c r="F4" s="54" t="s">
        <v>153</v>
      </c>
      <c r="G4" s="54" t="s">
        <v>5</v>
      </c>
      <c r="H4" s="102"/>
      <c r="I4" s="102"/>
    </row>
    <row r="5" spans="1:9">
      <c r="A5" s="68" t="s">
        <v>6</v>
      </c>
      <c r="B5" s="69" t="s">
        <v>202</v>
      </c>
      <c r="C5" s="70" t="s">
        <v>203</v>
      </c>
      <c r="D5" s="69" t="s">
        <v>14</v>
      </c>
      <c r="E5" s="71">
        <v>1</v>
      </c>
      <c r="F5" s="55">
        <v>269.47000000000003</v>
      </c>
      <c r="G5" s="83">
        <f t="shared" ref="G5" si="0">ROUND((E5*F5),2)</f>
        <v>269.47000000000003</v>
      </c>
      <c r="H5" s="84"/>
      <c r="I5" s="5"/>
    </row>
    <row r="6" spans="1:9" ht="29.25" customHeight="1">
      <c r="A6" s="68" t="s">
        <v>6</v>
      </c>
      <c r="B6" s="91" t="s">
        <v>30</v>
      </c>
      <c r="C6" s="74" t="s">
        <v>122</v>
      </c>
      <c r="D6" s="73" t="s">
        <v>33</v>
      </c>
      <c r="E6" s="73">
        <v>47</v>
      </c>
      <c r="F6" s="55">
        <v>9.02</v>
      </c>
      <c r="G6" s="83">
        <f t="shared" ref="G6:G55" si="1">ROUND((E6*F6),2)</f>
        <v>423.94</v>
      </c>
      <c r="H6" s="102"/>
      <c r="I6" s="102"/>
    </row>
    <row r="7" spans="1:9" ht="29.25" customHeight="1">
      <c r="A7" s="68" t="s">
        <v>6</v>
      </c>
      <c r="B7" s="91" t="s">
        <v>34</v>
      </c>
      <c r="C7" s="74" t="s">
        <v>35</v>
      </c>
      <c r="D7" s="73" t="s">
        <v>36</v>
      </c>
      <c r="E7" s="73">
        <v>7</v>
      </c>
      <c r="F7" s="55">
        <v>102.6</v>
      </c>
      <c r="G7" s="83">
        <f t="shared" si="1"/>
        <v>718.2</v>
      </c>
      <c r="H7" s="102"/>
      <c r="I7" s="102"/>
    </row>
    <row r="8" spans="1:9" ht="29.25" customHeight="1">
      <c r="A8" s="68" t="s">
        <v>6</v>
      </c>
      <c r="B8" s="91" t="s">
        <v>37</v>
      </c>
      <c r="C8" s="74" t="s">
        <v>38</v>
      </c>
      <c r="D8" s="73" t="s">
        <v>36</v>
      </c>
      <c r="E8" s="73">
        <v>7.5</v>
      </c>
      <c r="F8" s="55">
        <v>28.54</v>
      </c>
      <c r="G8" s="83">
        <f t="shared" si="1"/>
        <v>214.05</v>
      </c>
      <c r="H8" s="102"/>
      <c r="I8" s="102"/>
    </row>
    <row r="9" spans="1:9" ht="29.25" customHeight="1">
      <c r="A9" s="68" t="s">
        <v>6</v>
      </c>
      <c r="B9" s="91" t="s">
        <v>229</v>
      </c>
      <c r="C9" s="74" t="s">
        <v>230</v>
      </c>
      <c r="D9" s="73" t="s">
        <v>33</v>
      </c>
      <c r="E9" s="73">
        <v>21</v>
      </c>
      <c r="F9" s="55">
        <v>6.63</v>
      </c>
      <c r="G9" s="83">
        <f t="shared" ref="G9" si="2">ROUND((E9*F9),2)</f>
        <v>139.22999999999999</v>
      </c>
      <c r="H9" s="102"/>
      <c r="I9" s="102"/>
    </row>
    <row r="10" spans="1:9" ht="29.25" customHeight="1">
      <c r="A10" s="68" t="s">
        <v>6</v>
      </c>
      <c r="B10" s="91" t="s">
        <v>123</v>
      </c>
      <c r="C10" s="74" t="s">
        <v>124</v>
      </c>
      <c r="D10" s="73" t="s">
        <v>8</v>
      </c>
      <c r="E10" s="73">
        <v>13</v>
      </c>
      <c r="F10" s="55">
        <v>6.81</v>
      </c>
      <c r="G10" s="83">
        <f t="shared" si="1"/>
        <v>88.53</v>
      </c>
      <c r="H10" s="102"/>
      <c r="I10" s="102"/>
    </row>
    <row r="11" spans="1:9" ht="29.25" customHeight="1">
      <c r="A11" s="68" t="s">
        <v>6</v>
      </c>
      <c r="B11" s="91" t="s">
        <v>39</v>
      </c>
      <c r="C11" s="74" t="s">
        <v>40</v>
      </c>
      <c r="D11" s="73" t="s">
        <v>7</v>
      </c>
      <c r="E11" s="73">
        <v>4</v>
      </c>
      <c r="F11" s="55">
        <v>20.69</v>
      </c>
      <c r="G11" s="83">
        <f t="shared" si="1"/>
        <v>82.76</v>
      </c>
      <c r="H11" s="102"/>
      <c r="I11" s="102"/>
    </row>
    <row r="12" spans="1:9" ht="29.25" customHeight="1">
      <c r="A12" s="68" t="s">
        <v>6</v>
      </c>
      <c r="B12" s="91" t="s">
        <v>41</v>
      </c>
      <c r="C12" s="74" t="s">
        <v>42</v>
      </c>
      <c r="D12" s="73" t="s">
        <v>7</v>
      </c>
      <c r="E12" s="73">
        <v>2</v>
      </c>
      <c r="F12" s="55">
        <v>13.33</v>
      </c>
      <c r="G12" s="83">
        <f t="shared" ref="G12" si="3">ROUND((E12*F12),2)</f>
        <v>26.66</v>
      </c>
      <c r="H12" s="102"/>
      <c r="I12" s="102"/>
    </row>
    <row r="13" spans="1:9" ht="49.5" customHeight="1">
      <c r="A13" s="68" t="s">
        <v>6</v>
      </c>
      <c r="B13" s="91" t="s">
        <v>43</v>
      </c>
      <c r="C13" s="74" t="s">
        <v>44</v>
      </c>
      <c r="D13" s="73" t="s">
        <v>33</v>
      </c>
      <c r="E13" s="73">
        <v>18</v>
      </c>
      <c r="F13" s="55">
        <v>29</v>
      </c>
      <c r="G13" s="83">
        <f t="shared" si="1"/>
        <v>522</v>
      </c>
      <c r="H13" s="83" t="s">
        <v>18</v>
      </c>
      <c r="I13" s="103">
        <f>ROUND(SUM(G5:G13),2)</f>
        <v>2484.84</v>
      </c>
    </row>
    <row r="14" spans="1:9" ht="49.5" customHeight="1">
      <c r="A14" s="68" t="s">
        <v>45</v>
      </c>
      <c r="B14" s="91" t="s">
        <v>9</v>
      </c>
      <c r="C14" s="74" t="s">
        <v>46</v>
      </c>
      <c r="D14" s="73" t="s">
        <v>36</v>
      </c>
      <c r="E14" s="73">
        <v>1</v>
      </c>
      <c r="F14" s="55">
        <v>28.54</v>
      </c>
      <c r="G14" s="83">
        <f t="shared" si="1"/>
        <v>28.54</v>
      </c>
      <c r="H14" s="83" t="s">
        <v>17</v>
      </c>
      <c r="I14" s="103">
        <f>ROUND(SUM(G14:G14),2)</f>
        <v>28.54</v>
      </c>
    </row>
    <row r="15" spans="1:9" ht="49.5" customHeight="1">
      <c r="A15" s="68" t="s">
        <v>49</v>
      </c>
      <c r="B15" s="91" t="s">
        <v>29</v>
      </c>
      <c r="C15" s="75" t="s">
        <v>210</v>
      </c>
      <c r="D15" s="73" t="s">
        <v>33</v>
      </c>
      <c r="E15" s="73">
        <v>10</v>
      </c>
      <c r="F15" s="55">
        <v>64.75</v>
      </c>
      <c r="G15" s="83">
        <f t="shared" si="1"/>
        <v>647.5</v>
      </c>
      <c r="H15" s="104"/>
      <c r="I15" s="105"/>
    </row>
    <row r="16" spans="1:9" ht="49.5" customHeight="1">
      <c r="A16" s="68" t="s">
        <v>49</v>
      </c>
      <c r="B16" s="91" t="s">
        <v>51</v>
      </c>
      <c r="C16" s="74" t="s">
        <v>52</v>
      </c>
      <c r="D16" s="73" t="s">
        <v>33</v>
      </c>
      <c r="E16" s="73">
        <v>11.5</v>
      </c>
      <c r="F16" s="55">
        <v>84.42</v>
      </c>
      <c r="G16" s="83">
        <f t="shared" si="1"/>
        <v>970.83</v>
      </c>
      <c r="H16" s="104"/>
      <c r="I16" s="105"/>
    </row>
    <row r="17" spans="1:9" ht="49.5" customHeight="1">
      <c r="A17" s="68" t="s">
        <v>49</v>
      </c>
      <c r="B17" s="91" t="s">
        <v>53</v>
      </c>
      <c r="C17" s="74" t="s">
        <v>54</v>
      </c>
      <c r="D17" s="73" t="s">
        <v>33</v>
      </c>
      <c r="E17" s="73">
        <v>23</v>
      </c>
      <c r="F17" s="55">
        <v>75.709999999999994</v>
      </c>
      <c r="G17" s="83">
        <f t="shared" si="1"/>
        <v>1741.33</v>
      </c>
      <c r="H17" s="83" t="s">
        <v>16</v>
      </c>
      <c r="I17" s="103">
        <f>ROUND(SUM(G15:G17),2)</f>
        <v>3359.66</v>
      </c>
    </row>
    <row r="18" spans="1:9" ht="49.5" customHeight="1">
      <c r="A18" s="96" t="s">
        <v>142</v>
      </c>
      <c r="B18" s="91" t="s">
        <v>13</v>
      </c>
      <c r="C18" s="74" t="s">
        <v>143</v>
      </c>
      <c r="D18" s="73" t="s">
        <v>33</v>
      </c>
      <c r="E18" s="73">
        <v>17</v>
      </c>
      <c r="F18" s="55">
        <v>66.87</v>
      </c>
      <c r="G18" s="83">
        <f t="shared" si="1"/>
        <v>1136.79</v>
      </c>
      <c r="H18" s="104"/>
      <c r="I18" s="105"/>
    </row>
    <row r="19" spans="1:9" ht="49.5" customHeight="1">
      <c r="A19" s="96" t="s">
        <v>142</v>
      </c>
      <c r="B19" s="91" t="s">
        <v>144</v>
      </c>
      <c r="C19" s="74" t="s">
        <v>63</v>
      </c>
      <c r="D19" s="73" t="s">
        <v>33</v>
      </c>
      <c r="E19" s="73">
        <v>22</v>
      </c>
      <c r="F19" s="55">
        <v>7.85</v>
      </c>
      <c r="G19" s="83">
        <f t="shared" si="1"/>
        <v>172.7</v>
      </c>
      <c r="H19" s="104"/>
      <c r="I19" s="105"/>
    </row>
    <row r="20" spans="1:9" ht="49.5" customHeight="1">
      <c r="A20" s="96" t="s">
        <v>142</v>
      </c>
      <c r="B20" s="91" t="s">
        <v>145</v>
      </c>
      <c r="C20" s="74" t="s">
        <v>59</v>
      </c>
      <c r="D20" s="73" t="s">
        <v>33</v>
      </c>
      <c r="E20" s="73">
        <v>22</v>
      </c>
      <c r="F20" s="55">
        <v>64.75</v>
      </c>
      <c r="G20" s="83">
        <f t="shared" si="1"/>
        <v>1424.5</v>
      </c>
      <c r="H20" s="104"/>
      <c r="I20" s="105"/>
    </row>
    <row r="21" spans="1:9" ht="49.5" customHeight="1">
      <c r="A21" s="96" t="s">
        <v>142</v>
      </c>
      <c r="B21" s="91" t="s">
        <v>146</v>
      </c>
      <c r="C21" s="74" t="s">
        <v>133</v>
      </c>
      <c r="D21" s="73" t="s">
        <v>8</v>
      </c>
      <c r="E21" s="73">
        <v>23</v>
      </c>
      <c r="F21" s="55">
        <v>73.3</v>
      </c>
      <c r="G21" s="83">
        <f t="shared" si="1"/>
        <v>1685.9</v>
      </c>
      <c r="H21" s="104"/>
      <c r="I21" s="105"/>
    </row>
    <row r="22" spans="1:9" ht="49.5" customHeight="1">
      <c r="A22" s="96" t="s">
        <v>142</v>
      </c>
      <c r="B22" s="91" t="s">
        <v>147</v>
      </c>
      <c r="C22" s="74" t="s">
        <v>164</v>
      </c>
      <c r="D22" s="73" t="s">
        <v>33</v>
      </c>
      <c r="E22" s="73">
        <v>5</v>
      </c>
      <c r="F22" s="55">
        <v>73.8</v>
      </c>
      <c r="G22" s="83">
        <f t="shared" si="1"/>
        <v>369</v>
      </c>
      <c r="H22" s="104"/>
      <c r="I22" s="105"/>
    </row>
    <row r="23" spans="1:9" ht="49.5" customHeight="1">
      <c r="A23" s="96" t="s">
        <v>142</v>
      </c>
      <c r="B23" s="91" t="s">
        <v>148</v>
      </c>
      <c r="C23" s="74" t="s">
        <v>70</v>
      </c>
      <c r="D23" s="73" t="s">
        <v>8</v>
      </c>
      <c r="E23" s="73">
        <v>23</v>
      </c>
      <c r="F23" s="55">
        <v>4.24</v>
      </c>
      <c r="G23" s="83">
        <f t="shared" si="1"/>
        <v>97.52</v>
      </c>
      <c r="H23" s="83" t="s">
        <v>19</v>
      </c>
      <c r="I23" s="103">
        <f>ROUND(SUM(G18:G23),2)</f>
        <v>4886.41</v>
      </c>
    </row>
    <row r="24" spans="1:9" ht="49.5" customHeight="1">
      <c r="A24" s="68" t="s">
        <v>55</v>
      </c>
      <c r="B24" s="91" t="s">
        <v>56</v>
      </c>
      <c r="C24" s="74" t="s">
        <v>57</v>
      </c>
      <c r="D24" s="73" t="s">
        <v>36</v>
      </c>
      <c r="E24" s="73">
        <v>2</v>
      </c>
      <c r="F24" s="55">
        <v>84.49</v>
      </c>
      <c r="G24" s="83">
        <f t="shared" si="1"/>
        <v>168.98</v>
      </c>
      <c r="H24" s="104"/>
      <c r="I24" s="105"/>
    </row>
    <row r="25" spans="1:9" s="4" customFormat="1" ht="36.75" customHeight="1">
      <c r="A25" s="68" t="s">
        <v>55</v>
      </c>
      <c r="B25" s="91" t="s">
        <v>58</v>
      </c>
      <c r="C25" s="74" t="s">
        <v>59</v>
      </c>
      <c r="D25" s="73" t="s">
        <v>33</v>
      </c>
      <c r="E25" s="73">
        <v>21</v>
      </c>
      <c r="F25" s="56">
        <v>64.75</v>
      </c>
      <c r="G25" s="83">
        <f t="shared" si="1"/>
        <v>1359.75</v>
      </c>
      <c r="H25" s="104"/>
      <c r="I25" s="105"/>
    </row>
    <row r="26" spans="1:9" s="4" customFormat="1" ht="36.75" customHeight="1">
      <c r="A26" s="68" t="s">
        <v>55</v>
      </c>
      <c r="B26" s="91" t="s">
        <v>158</v>
      </c>
      <c r="C26" s="74" t="s">
        <v>159</v>
      </c>
      <c r="D26" s="73" t="s">
        <v>33</v>
      </c>
      <c r="E26" s="73">
        <v>15</v>
      </c>
      <c r="F26" s="56">
        <v>65.42</v>
      </c>
      <c r="G26" s="83">
        <f t="shared" si="1"/>
        <v>981.3</v>
      </c>
      <c r="H26" s="104"/>
      <c r="I26" s="105"/>
    </row>
    <row r="27" spans="1:9" s="4" customFormat="1" ht="36.75" customHeight="1">
      <c r="A27" s="68" t="s">
        <v>55</v>
      </c>
      <c r="B27" s="91" t="s">
        <v>62</v>
      </c>
      <c r="C27" s="74" t="s">
        <v>63</v>
      </c>
      <c r="D27" s="73" t="s">
        <v>33</v>
      </c>
      <c r="E27" s="73">
        <v>21</v>
      </c>
      <c r="F27" s="56">
        <v>7.85</v>
      </c>
      <c r="G27" s="83">
        <f t="shared" si="1"/>
        <v>164.85</v>
      </c>
      <c r="H27" s="104"/>
      <c r="I27" s="105"/>
    </row>
    <row r="28" spans="1:9" s="4" customFormat="1" ht="36.75" customHeight="1">
      <c r="A28" s="68" t="s">
        <v>55</v>
      </c>
      <c r="B28" s="91" t="s">
        <v>64</v>
      </c>
      <c r="C28" s="74" t="s">
        <v>160</v>
      </c>
      <c r="D28" s="73" t="s">
        <v>8</v>
      </c>
      <c r="E28" s="73">
        <v>13</v>
      </c>
      <c r="F28" s="56">
        <v>72.010000000000005</v>
      </c>
      <c r="G28" s="83">
        <f t="shared" si="1"/>
        <v>936.13</v>
      </c>
      <c r="H28" s="104"/>
      <c r="I28" s="105"/>
    </row>
    <row r="29" spans="1:9" s="4" customFormat="1" ht="36.75" customHeight="1">
      <c r="A29" s="68" t="s">
        <v>55</v>
      </c>
      <c r="B29" s="91" t="s">
        <v>66</v>
      </c>
      <c r="C29" s="74" t="s">
        <v>164</v>
      </c>
      <c r="D29" s="73" t="s">
        <v>33</v>
      </c>
      <c r="E29" s="73">
        <v>6</v>
      </c>
      <c r="F29" s="56">
        <v>73.8</v>
      </c>
      <c r="G29" s="83">
        <f t="shared" si="1"/>
        <v>442.8</v>
      </c>
      <c r="H29" s="104"/>
      <c r="I29" s="105"/>
    </row>
    <row r="30" spans="1:9" s="4" customFormat="1" ht="36.75" customHeight="1">
      <c r="A30" s="68" t="s">
        <v>55</v>
      </c>
      <c r="B30" s="91" t="s">
        <v>69</v>
      </c>
      <c r="C30" s="74" t="s">
        <v>70</v>
      </c>
      <c r="D30" s="73" t="s">
        <v>8</v>
      </c>
      <c r="E30" s="73">
        <v>13</v>
      </c>
      <c r="F30" s="56">
        <v>4.24</v>
      </c>
      <c r="G30" s="83">
        <f t="shared" si="1"/>
        <v>55.12</v>
      </c>
      <c r="H30" s="104"/>
      <c r="I30" s="105"/>
    </row>
    <row r="31" spans="1:9" s="4" customFormat="1" ht="27.6">
      <c r="A31" s="68" t="s">
        <v>55</v>
      </c>
      <c r="B31" s="91" t="s">
        <v>71</v>
      </c>
      <c r="C31" s="74" t="s">
        <v>135</v>
      </c>
      <c r="D31" s="73" t="s">
        <v>8</v>
      </c>
      <c r="E31" s="73">
        <v>12</v>
      </c>
      <c r="F31" s="57">
        <v>48.12</v>
      </c>
      <c r="G31" s="83">
        <f t="shared" si="1"/>
        <v>577.44000000000005</v>
      </c>
      <c r="H31" s="83" t="s">
        <v>73</v>
      </c>
      <c r="I31" s="103">
        <f>ROUND(SUM(G24:G31),2)</f>
        <v>4686.37</v>
      </c>
    </row>
    <row r="32" spans="1:9" s="4" customFormat="1">
      <c r="A32" s="68" t="s">
        <v>74</v>
      </c>
      <c r="B32" s="91" t="s">
        <v>75</v>
      </c>
      <c r="C32" s="74" t="s">
        <v>165</v>
      </c>
      <c r="D32" s="73" t="s">
        <v>7</v>
      </c>
      <c r="E32" s="73">
        <v>8</v>
      </c>
      <c r="F32" s="57">
        <v>50.43</v>
      </c>
      <c r="G32" s="83">
        <f t="shared" si="1"/>
        <v>403.44</v>
      </c>
      <c r="H32" s="104"/>
      <c r="I32" s="105"/>
    </row>
    <row r="33" spans="1:9" s="4" customFormat="1" ht="16.8">
      <c r="A33" s="68" t="s">
        <v>74</v>
      </c>
      <c r="B33" s="91" t="s">
        <v>77</v>
      </c>
      <c r="C33" s="74" t="s">
        <v>78</v>
      </c>
      <c r="D33" s="73" t="s">
        <v>33</v>
      </c>
      <c r="E33" s="73">
        <v>32</v>
      </c>
      <c r="F33" s="57">
        <v>49</v>
      </c>
      <c r="G33" s="83">
        <f t="shared" si="1"/>
        <v>1568</v>
      </c>
      <c r="H33" s="104"/>
      <c r="I33" s="105"/>
    </row>
    <row r="34" spans="1:9" s="4" customFormat="1">
      <c r="A34" s="68" t="s">
        <v>74</v>
      </c>
      <c r="B34" s="91" t="s">
        <v>79</v>
      </c>
      <c r="C34" s="74" t="s">
        <v>80</v>
      </c>
      <c r="D34" s="73" t="s">
        <v>7</v>
      </c>
      <c r="E34" s="73">
        <v>4</v>
      </c>
      <c r="F34" s="57">
        <v>16.809999999999999</v>
      </c>
      <c r="G34" s="83">
        <f t="shared" si="1"/>
        <v>67.239999999999995</v>
      </c>
      <c r="H34" s="104"/>
      <c r="I34" s="105"/>
    </row>
    <row r="35" spans="1:9" s="4" customFormat="1" ht="27.6">
      <c r="A35" s="68" t="s">
        <v>74</v>
      </c>
      <c r="B35" s="91" t="s">
        <v>151</v>
      </c>
      <c r="C35" s="74" t="s">
        <v>152</v>
      </c>
      <c r="D35" s="73" t="s">
        <v>7</v>
      </c>
      <c r="E35" s="73">
        <v>3</v>
      </c>
      <c r="F35" s="57">
        <v>127.32</v>
      </c>
      <c r="G35" s="83">
        <f t="shared" si="1"/>
        <v>381.96</v>
      </c>
      <c r="H35" s="83" t="s">
        <v>81</v>
      </c>
      <c r="I35" s="103">
        <f>ROUND(SUM(G32:G35),2)</f>
        <v>2420.64</v>
      </c>
    </row>
    <row r="36" spans="1:9" s="4" customFormat="1">
      <c r="A36" s="97" t="s">
        <v>82</v>
      </c>
      <c r="B36" s="92" t="s">
        <v>83</v>
      </c>
      <c r="C36" s="98" t="s">
        <v>204</v>
      </c>
      <c r="D36" s="99" t="s">
        <v>14</v>
      </c>
      <c r="E36" s="99">
        <v>1</v>
      </c>
      <c r="F36" s="57">
        <v>505.26</v>
      </c>
      <c r="G36" s="83">
        <f t="shared" ref="G36" si="4">ROUND((E36*F36),2)</f>
        <v>505.26</v>
      </c>
      <c r="H36" s="89"/>
      <c r="I36" s="89"/>
    </row>
    <row r="37" spans="1:9" s="4" customFormat="1" ht="27.6">
      <c r="A37" s="97" t="s">
        <v>82</v>
      </c>
      <c r="B37" s="92" t="s">
        <v>238</v>
      </c>
      <c r="C37" s="98" t="s">
        <v>237</v>
      </c>
      <c r="D37" s="99" t="s">
        <v>14</v>
      </c>
      <c r="E37" s="99">
        <v>1</v>
      </c>
      <c r="F37" s="57">
        <v>534.75</v>
      </c>
      <c r="G37" s="83">
        <f t="shared" si="1"/>
        <v>534.75</v>
      </c>
      <c r="H37" s="83" t="s">
        <v>84</v>
      </c>
      <c r="I37" s="103">
        <f>ROUND(SUM(G36:G37),2)</f>
        <v>1040.01</v>
      </c>
    </row>
    <row r="38" spans="1:9" s="4" customFormat="1" ht="30.75" customHeight="1">
      <c r="A38" s="97" t="s">
        <v>85</v>
      </c>
      <c r="B38" s="93" t="s">
        <v>86</v>
      </c>
      <c r="C38" s="74" t="s">
        <v>87</v>
      </c>
      <c r="D38" s="73" t="s">
        <v>7</v>
      </c>
      <c r="E38" s="73">
        <v>2</v>
      </c>
      <c r="F38" s="57">
        <v>371.7</v>
      </c>
      <c r="G38" s="83">
        <f t="shared" si="1"/>
        <v>743.4</v>
      </c>
      <c r="H38" s="104"/>
      <c r="I38" s="105"/>
    </row>
    <row r="39" spans="1:9" s="4" customFormat="1" ht="30.75" customHeight="1">
      <c r="A39" s="97" t="s">
        <v>85</v>
      </c>
      <c r="B39" s="93" t="s">
        <v>88</v>
      </c>
      <c r="C39" s="74" t="s">
        <v>89</v>
      </c>
      <c r="D39" s="73" t="s">
        <v>8</v>
      </c>
      <c r="E39" s="73">
        <v>17</v>
      </c>
      <c r="F39" s="57">
        <v>21.24</v>
      </c>
      <c r="G39" s="83">
        <f t="shared" si="1"/>
        <v>361.08</v>
      </c>
      <c r="H39" s="104"/>
      <c r="I39" s="105"/>
    </row>
    <row r="40" spans="1:9" s="4" customFormat="1" ht="30.75" customHeight="1">
      <c r="A40" s="97" t="s">
        <v>85</v>
      </c>
      <c r="B40" s="93" t="s">
        <v>90</v>
      </c>
      <c r="C40" s="74" t="s">
        <v>91</v>
      </c>
      <c r="D40" s="73" t="s">
        <v>8</v>
      </c>
      <c r="E40" s="73">
        <v>17</v>
      </c>
      <c r="F40" s="57">
        <v>2.12</v>
      </c>
      <c r="G40" s="83">
        <f t="shared" si="1"/>
        <v>36.04</v>
      </c>
      <c r="H40" s="104"/>
      <c r="I40" s="105"/>
    </row>
    <row r="41" spans="1:9" s="4" customFormat="1" ht="30.75" customHeight="1">
      <c r="A41" s="97" t="s">
        <v>85</v>
      </c>
      <c r="B41" s="93" t="s">
        <v>92</v>
      </c>
      <c r="C41" s="74" t="s">
        <v>93</v>
      </c>
      <c r="D41" s="73" t="s">
        <v>8</v>
      </c>
      <c r="E41" s="73">
        <v>14</v>
      </c>
      <c r="F41" s="57">
        <v>53.1</v>
      </c>
      <c r="G41" s="83">
        <f t="shared" si="1"/>
        <v>743.4</v>
      </c>
      <c r="H41" s="104"/>
      <c r="I41" s="105"/>
    </row>
    <row r="42" spans="1:9" s="4" customFormat="1" ht="30.75" customHeight="1">
      <c r="A42" s="97" t="s">
        <v>85</v>
      </c>
      <c r="B42" s="93" t="s">
        <v>94</v>
      </c>
      <c r="C42" s="74" t="s">
        <v>95</v>
      </c>
      <c r="D42" s="73" t="s">
        <v>8</v>
      </c>
      <c r="E42" s="73">
        <v>10</v>
      </c>
      <c r="F42" s="57">
        <v>2.12</v>
      </c>
      <c r="G42" s="83">
        <f t="shared" si="1"/>
        <v>21.2</v>
      </c>
      <c r="H42" s="104"/>
      <c r="I42" s="105"/>
    </row>
    <row r="43" spans="1:9" s="4" customFormat="1" ht="30.75" customHeight="1">
      <c r="A43" s="97" t="s">
        <v>85</v>
      </c>
      <c r="B43" s="93" t="s">
        <v>96</v>
      </c>
      <c r="C43" s="74" t="s">
        <v>97</v>
      </c>
      <c r="D43" s="73" t="s">
        <v>8</v>
      </c>
      <c r="E43" s="73">
        <v>40</v>
      </c>
      <c r="F43" s="57">
        <v>2.12</v>
      </c>
      <c r="G43" s="83">
        <f t="shared" si="1"/>
        <v>84.8</v>
      </c>
      <c r="H43" s="104"/>
      <c r="I43" s="105"/>
    </row>
    <row r="44" spans="1:9" s="4" customFormat="1" ht="30.75" customHeight="1">
      <c r="A44" s="97" t="s">
        <v>85</v>
      </c>
      <c r="B44" s="93" t="s">
        <v>98</v>
      </c>
      <c r="C44" s="74" t="s">
        <v>15</v>
      </c>
      <c r="D44" s="73" t="s">
        <v>8</v>
      </c>
      <c r="E44" s="73">
        <v>17</v>
      </c>
      <c r="F44" s="57">
        <v>0.11</v>
      </c>
      <c r="G44" s="83">
        <f t="shared" si="1"/>
        <v>1.87</v>
      </c>
      <c r="H44" s="104"/>
      <c r="I44" s="105"/>
    </row>
    <row r="45" spans="1:9" s="4" customFormat="1" ht="30.75" customHeight="1">
      <c r="A45" s="97" t="s">
        <v>85</v>
      </c>
      <c r="B45" s="93" t="s">
        <v>99</v>
      </c>
      <c r="C45" s="74" t="s">
        <v>100</v>
      </c>
      <c r="D45" s="73" t="s">
        <v>14</v>
      </c>
      <c r="E45" s="73">
        <v>2</v>
      </c>
      <c r="F45" s="57">
        <v>212.4</v>
      </c>
      <c r="G45" s="83">
        <f t="shared" si="1"/>
        <v>424.8</v>
      </c>
      <c r="H45" s="104"/>
      <c r="I45" s="105"/>
    </row>
    <row r="46" spans="1:9" s="4" customFormat="1" ht="30.75" customHeight="1">
      <c r="A46" s="97" t="s">
        <v>85</v>
      </c>
      <c r="B46" s="93" t="s">
        <v>101</v>
      </c>
      <c r="C46" s="74" t="s">
        <v>102</v>
      </c>
      <c r="D46" s="73" t="s">
        <v>14</v>
      </c>
      <c r="E46" s="73">
        <v>1</v>
      </c>
      <c r="F46" s="57">
        <v>159.30000000000001</v>
      </c>
      <c r="G46" s="83">
        <f t="shared" si="1"/>
        <v>159.30000000000001</v>
      </c>
      <c r="H46" s="104"/>
      <c r="I46" s="105"/>
    </row>
    <row r="47" spans="1:9" s="4" customFormat="1" ht="30.75" customHeight="1">
      <c r="A47" s="97" t="s">
        <v>85</v>
      </c>
      <c r="B47" s="93" t="s">
        <v>103</v>
      </c>
      <c r="C47" s="74" t="s">
        <v>104</v>
      </c>
      <c r="D47" s="73" t="s">
        <v>14</v>
      </c>
      <c r="E47" s="73">
        <v>1</v>
      </c>
      <c r="F47" s="57">
        <v>84.96</v>
      </c>
      <c r="G47" s="83">
        <f t="shared" si="1"/>
        <v>84.96</v>
      </c>
      <c r="H47" s="83" t="s">
        <v>105</v>
      </c>
      <c r="I47" s="103">
        <f>ROUND(SUM(G38:G47),2)</f>
        <v>2660.85</v>
      </c>
    </row>
    <row r="48" spans="1:9" s="4" customFormat="1" ht="30.75" customHeight="1">
      <c r="A48" s="97" t="s">
        <v>106</v>
      </c>
      <c r="B48" s="93" t="s">
        <v>107</v>
      </c>
      <c r="C48" s="74" t="s">
        <v>108</v>
      </c>
      <c r="D48" s="73" t="s">
        <v>7</v>
      </c>
      <c r="E48" s="73">
        <v>2</v>
      </c>
      <c r="F48" s="57">
        <v>902.7</v>
      </c>
      <c r="G48" s="83">
        <f t="shared" si="1"/>
        <v>1805.4</v>
      </c>
      <c r="H48" s="104"/>
      <c r="I48" s="105"/>
    </row>
    <row r="49" spans="1:9" s="4" customFormat="1" ht="30.75" customHeight="1">
      <c r="A49" s="97" t="s">
        <v>106</v>
      </c>
      <c r="B49" s="93" t="s">
        <v>109</v>
      </c>
      <c r="C49" s="74" t="s">
        <v>110</v>
      </c>
      <c r="D49" s="73" t="s">
        <v>7</v>
      </c>
      <c r="E49" s="73">
        <v>2</v>
      </c>
      <c r="F49" s="57">
        <v>371.7</v>
      </c>
      <c r="G49" s="83">
        <f t="shared" si="1"/>
        <v>743.4</v>
      </c>
      <c r="H49" s="104"/>
      <c r="I49" s="105"/>
    </row>
    <row r="50" spans="1:9" s="4" customFormat="1" ht="30.75" customHeight="1">
      <c r="A50" s="97" t="s">
        <v>106</v>
      </c>
      <c r="B50" s="93" t="s">
        <v>111</v>
      </c>
      <c r="C50" s="74" t="s">
        <v>112</v>
      </c>
      <c r="D50" s="73" t="s">
        <v>7</v>
      </c>
      <c r="E50" s="73">
        <v>2</v>
      </c>
      <c r="F50" s="57">
        <v>26.55</v>
      </c>
      <c r="G50" s="83">
        <f t="shared" si="1"/>
        <v>53.1</v>
      </c>
      <c r="H50" s="104"/>
      <c r="I50" s="105"/>
    </row>
    <row r="51" spans="1:9" s="4" customFormat="1" ht="30.75" customHeight="1">
      <c r="A51" s="97" t="s">
        <v>106</v>
      </c>
      <c r="B51" s="93" t="s">
        <v>113</v>
      </c>
      <c r="C51" s="74" t="s">
        <v>114</v>
      </c>
      <c r="D51" s="73" t="s">
        <v>14</v>
      </c>
      <c r="E51" s="73">
        <v>2</v>
      </c>
      <c r="F51" s="57">
        <v>58.41</v>
      </c>
      <c r="G51" s="83">
        <f t="shared" si="1"/>
        <v>116.82</v>
      </c>
      <c r="H51" s="104"/>
      <c r="I51" s="105"/>
    </row>
    <row r="52" spans="1:9" s="4" customFormat="1" ht="30.75" customHeight="1">
      <c r="A52" s="97" t="s">
        <v>106</v>
      </c>
      <c r="B52" s="93" t="s">
        <v>115</v>
      </c>
      <c r="C52" s="74" t="s">
        <v>116</v>
      </c>
      <c r="D52" s="73" t="s">
        <v>14</v>
      </c>
      <c r="E52" s="73">
        <v>3</v>
      </c>
      <c r="F52" s="57">
        <v>26.55</v>
      </c>
      <c r="G52" s="83">
        <f t="shared" si="1"/>
        <v>79.650000000000006</v>
      </c>
      <c r="H52" s="104"/>
      <c r="I52" s="105"/>
    </row>
    <row r="53" spans="1:9" s="4" customFormat="1" ht="30.75" customHeight="1">
      <c r="A53" s="97" t="s">
        <v>106</v>
      </c>
      <c r="B53" s="93" t="s">
        <v>117</v>
      </c>
      <c r="C53" s="74" t="s">
        <v>118</v>
      </c>
      <c r="D53" s="73" t="s">
        <v>14</v>
      </c>
      <c r="E53" s="73">
        <v>3</v>
      </c>
      <c r="F53" s="57">
        <v>26.55</v>
      </c>
      <c r="G53" s="83">
        <f t="shared" si="1"/>
        <v>79.650000000000006</v>
      </c>
      <c r="H53" s="104"/>
      <c r="I53" s="105"/>
    </row>
    <row r="54" spans="1:9" s="4" customFormat="1" ht="30.75" customHeight="1">
      <c r="A54" s="97" t="s">
        <v>106</v>
      </c>
      <c r="B54" s="91" t="s">
        <v>139</v>
      </c>
      <c r="C54" s="74" t="s">
        <v>166</v>
      </c>
      <c r="D54" s="73" t="s">
        <v>14</v>
      </c>
      <c r="E54" s="73">
        <v>2</v>
      </c>
      <c r="F54" s="57">
        <v>90.27</v>
      </c>
      <c r="G54" s="83">
        <f t="shared" si="1"/>
        <v>180.54</v>
      </c>
      <c r="H54" s="104"/>
      <c r="I54" s="105"/>
    </row>
    <row r="55" spans="1:9" s="4" customFormat="1" ht="30.75" customHeight="1">
      <c r="A55" s="97" t="s">
        <v>106</v>
      </c>
      <c r="B55" s="91" t="s">
        <v>162</v>
      </c>
      <c r="C55" s="74" t="s">
        <v>140</v>
      </c>
      <c r="D55" s="73" t="s">
        <v>14</v>
      </c>
      <c r="E55" s="73">
        <v>1</v>
      </c>
      <c r="F55" s="57">
        <v>1274.4000000000001</v>
      </c>
      <c r="G55" s="83">
        <f t="shared" si="1"/>
        <v>1274.4000000000001</v>
      </c>
      <c r="H55" s="89"/>
      <c r="I55" s="89"/>
    </row>
    <row r="56" spans="1:9" s="4" customFormat="1" ht="30.75" customHeight="1">
      <c r="A56" s="97" t="s">
        <v>106</v>
      </c>
      <c r="B56" s="91" t="s">
        <v>207</v>
      </c>
      <c r="C56" s="98" t="s">
        <v>204</v>
      </c>
      <c r="D56" s="99" t="s">
        <v>14</v>
      </c>
      <c r="E56" s="99">
        <v>1</v>
      </c>
      <c r="F56" s="57">
        <v>437.9</v>
      </c>
      <c r="G56" s="83">
        <f t="shared" ref="G56" si="5">ROUND((E56*F56),2)</f>
        <v>437.9</v>
      </c>
      <c r="H56" s="83" t="s">
        <v>119</v>
      </c>
      <c r="I56" s="103">
        <f>ROUND(SUM(G48:G56),2)</f>
        <v>4770.8599999999997</v>
      </c>
    </row>
    <row r="57" spans="1:9" ht="44.25" customHeight="1">
      <c r="A57" s="101"/>
      <c r="B57" s="42"/>
      <c r="C57" s="101"/>
      <c r="D57" s="23"/>
      <c r="E57" s="44"/>
      <c r="F57" s="60" t="s">
        <v>141</v>
      </c>
      <c r="G57" s="109">
        <f>SUM(G5:G56)</f>
        <v>26338.180000000008</v>
      </c>
      <c r="H57" s="107"/>
      <c r="I57" s="105"/>
    </row>
    <row r="58" spans="1:9" ht="20.25" customHeight="1">
      <c r="A58" s="21"/>
      <c r="B58" s="43"/>
      <c r="C58" s="10"/>
      <c r="D58" s="10"/>
      <c r="E58" s="44"/>
      <c r="F58" s="10"/>
      <c r="G58" s="24"/>
    </row>
    <row r="59" spans="1:9">
      <c r="A59" s="25"/>
      <c r="B59" s="42"/>
      <c r="C59" s="2"/>
      <c r="D59" s="1"/>
      <c r="E59" s="44"/>
      <c r="F59" s="7"/>
      <c r="G59" s="24"/>
    </row>
    <row r="60" spans="1:9">
      <c r="A60" s="25"/>
      <c r="B60" s="42"/>
      <c r="C60" s="2"/>
      <c r="D60" s="1"/>
      <c r="E60" s="44"/>
      <c r="F60" s="7"/>
      <c r="G60" s="24"/>
    </row>
    <row r="61" spans="1:9">
      <c r="F61" s="28"/>
    </row>
    <row r="62" spans="1:9">
      <c r="A62" s="30"/>
      <c r="B62" s="47"/>
      <c r="C62" s="32"/>
      <c r="D62" s="33"/>
      <c r="E62" s="48"/>
      <c r="F62" s="34"/>
      <c r="G62" s="35"/>
    </row>
    <row r="63" spans="1:9" ht="26.25" customHeight="1">
      <c r="A63" s="36"/>
      <c r="B63" s="49"/>
      <c r="C63" s="38"/>
      <c r="D63" s="38"/>
      <c r="E63" s="50"/>
      <c r="F63" s="39"/>
      <c r="G63" s="40"/>
    </row>
  </sheetData>
  <sheetProtection algorithmName="SHA-512" hashValue="VQPPxnxwLP+1wTfF1xQw6sFMTgY0mvaGiNDR7vhRlaOutTVewxtu3Sqduvt/I9e0f6EnnG0jq9QauPAdzdUqSA==" saltValue="1aC1iAwqC06MkIMFKNFuaA==" spinCount="100000" sheet="1" objects="1" scenarios="1"/>
  <mergeCells count="2">
    <mergeCell ref="A1:G1"/>
    <mergeCell ref="A3:G3"/>
  </mergeCells>
  <phoneticPr fontId="2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DC9FF-7D86-4A03-B68A-5502D1F88025}">
  <dimension ref="A1:I45"/>
  <sheetViews>
    <sheetView topLeftCell="D25" zoomScale="80" zoomScaleNormal="80" workbookViewId="0">
      <selection activeCell="E27" sqref="E27"/>
    </sheetView>
  </sheetViews>
  <sheetFormatPr defaultColWidth="9.21875" defaultRowHeight="13.8"/>
  <cols>
    <col min="1" max="1" width="39.77734375" style="26" customWidth="1"/>
    <col min="2" max="2" width="10.5546875" style="27" customWidth="1"/>
    <col min="3" max="3" width="71.77734375" style="6" customWidth="1"/>
    <col min="4" max="4" width="9.21875" style="5"/>
    <col min="5" max="5" width="16.21875" style="46" customWidth="1"/>
    <col min="6" max="6" width="20.77734375" style="8" customWidth="1"/>
    <col min="7" max="7" width="14.77734375" style="29" customWidth="1"/>
    <col min="8" max="8" width="21.5546875" style="9" customWidth="1"/>
    <col min="9" max="9" width="16.21875" style="3" customWidth="1"/>
    <col min="10" max="16384" width="9.21875" style="3"/>
  </cols>
  <sheetData>
    <row r="1" spans="1:9" ht="65.25" customHeight="1">
      <c r="A1" s="120" t="s">
        <v>239</v>
      </c>
      <c r="B1" s="120"/>
      <c r="C1" s="120"/>
      <c r="D1" s="120"/>
      <c r="E1" s="120"/>
      <c r="F1" s="120"/>
      <c r="G1" s="120"/>
    </row>
    <row r="2" spans="1:9" ht="21.75" customHeight="1">
      <c r="A2" s="11"/>
      <c r="B2" s="11"/>
      <c r="C2" s="11"/>
      <c r="D2" s="11"/>
      <c r="E2" s="11"/>
      <c r="F2" s="11"/>
      <c r="G2" s="12"/>
    </row>
    <row r="3" spans="1:9" ht="21.75" customHeight="1">
      <c r="A3" s="122" t="s">
        <v>198</v>
      </c>
      <c r="B3" s="122"/>
      <c r="C3" s="122"/>
      <c r="D3" s="122"/>
      <c r="E3" s="122"/>
      <c r="F3" s="122"/>
      <c r="G3" s="122"/>
      <c r="H3" s="52"/>
      <c r="I3" s="52"/>
    </row>
    <row r="4" spans="1:9" ht="27.6">
      <c r="A4" s="53" t="s">
        <v>0</v>
      </c>
      <c r="B4" s="14" t="s">
        <v>1</v>
      </c>
      <c r="C4" s="53" t="s">
        <v>2</v>
      </c>
      <c r="D4" s="53" t="s">
        <v>3</v>
      </c>
      <c r="E4" s="59" t="s">
        <v>4</v>
      </c>
      <c r="F4" s="54" t="s">
        <v>153</v>
      </c>
      <c r="G4" s="54" t="s">
        <v>5</v>
      </c>
      <c r="H4" s="102"/>
      <c r="I4" s="102"/>
    </row>
    <row r="5" spans="1:9">
      <c r="A5" s="68" t="s">
        <v>6</v>
      </c>
      <c r="B5" s="69" t="s">
        <v>202</v>
      </c>
      <c r="C5" s="70" t="s">
        <v>203</v>
      </c>
      <c r="D5" s="69" t="s">
        <v>14</v>
      </c>
      <c r="E5" s="71">
        <v>1</v>
      </c>
      <c r="F5" s="55">
        <v>269.47000000000003</v>
      </c>
      <c r="G5" s="83">
        <f t="shared" ref="G5" si="0">ROUND((E5*F5),2)</f>
        <v>269.47000000000003</v>
      </c>
      <c r="H5" s="84"/>
      <c r="I5" s="5"/>
    </row>
    <row r="6" spans="1:9" ht="29.25" customHeight="1">
      <c r="A6" s="68" t="s">
        <v>6</v>
      </c>
      <c r="B6" s="73" t="s">
        <v>30</v>
      </c>
      <c r="C6" s="74" t="s">
        <v>122</v>
      </c>
      <c r="D6" s="73" t="s">
        <v>33</v>
      </c>
      <c r="E6" s="73">
        <v>42</v>
      </c>
      <c r="F6" s="55">
        <v>9.02</v>
      </c>
      <c r="G6" s="83">
        <f t="shared" ref="G6:G37" si="1">ROUND((E6*F6),2)</f>
        <v>378.84</v>
      </c>
      <c r="H6" s="102"/>
      <c r="I6" s="102"/>
    </row>
    <row r="7" spans="1:9" ht="29.25" customHeight="1">
      <c r="A7" s="68" t="s">
        <v>6</v>
      </c>
      <c r="B7" s="73" t="s">
        <v>34</v>
      </c>
      <c r="C7" s="74" t="s">
        <v>35</v>
      </c>
      <c r="D7" s="73" t="s">
        <v>36</v>
      </c>
      <c r="E7" s="73">
        <v>5.5</v>
      </c>
      <c r="F7" s="55">
        <v>102.6</v>
      </c>
      <c r="G7" s="83">
        <f t="shared" si="1"/>
        <v>564.29999999999995</v>
      </c>
      <c r="H7" s="102"/>
      <c r="I7" s="102"/>
    </row>
    <row r="8" spans="1:9" ht="29.25" customHeight="1">
      <c r="A8" s="68" t="s">
        <v>6</v>
      </c>
      <c r="B8" s="73" t="s">
        <v>37</v>
      </c>
      <c r="C8" s="74" t="s">
        <v>38</v>
      </c>
      <c r="D8" s="73" t="s">
        <v>36</v>
      </c>
      <c r="E8" s="73">
        <v>1.2</v>
      </c>
      <c r="F8" s="55">
        <v>28.54</v>
      </c>
      <c r="G8" s="83">
        <f t="shared" si="1"/>
        <v>34.25</v>
      </c>
      <c r="H8" s="102"/>
      <c r="I8" s="102"/>
    </row>
    <row r="9" spans="1:9" ht="29.25" customHeight="1">
      <c r="A9" s="68" t="s">
        <v>6</v>
      </c>
      <c r="B9" s="73" t="s">
        <v>123</v>
      </c>
      <c r="C9" s="74" t="s">
        <v>124</v>
      </c>
      <c r="D9" s="73" t="s">
        <v>8</v>
      </c>
      <c r="E9" s="73">
        <v>12</v>
      </c>
      <c r="F9" s="55">
        <v>6.81</v>
      </c>
      <c r="G9" s="83">
        <f t="shared" si="1"/>
        <v>81.72</v>
      </c>
      <c r="H9" s="102"/>
      <c r="I9" s="102"/>
    </row>
    <row r="10" spans="1:9" ht="29.25" customHeight="1">
      <c r="A10" s="68" t="s">
        <v>6</v>
      </c>
      <c r="B10" s="73" t="s">
        <v>39</v>
      </c>
      <c r="C10" s="74" t="s">
        <v>40</v>
      </c>
      <c r="D10" s="73" t="s">
        <v>7</v>
      </c>
      <c r="E10" s="73">
        <v>2</v>
      </c>
      <c r="F10" s="55">
        <v>14.03</v>
      </c>
      <c r="G10" s="83">
        <f t="shared" si="1"/>
        <v>28.06</v>
      </c>
      <c r="H10" s="102"/>
      <c r="I10" s="102"/>
    </row>
    <row r="11" spans="1:9" ht="29.25" customHeight="1">
      <c r="A11" s="68" t="s">
        <v>6</v>
      </c>
      <c r="B11" s="73" t="s">
        <v>41</v>
      </c>
      <c r="C11" s="74" t="s">
        <v>42</v>
      </c>
      <c r="D11" s="73" t="s">
        <v>7</v>
      </c>
      <c r="E11" s="73">
        <v>1</v>
      </c>
      <c r="F11" s="55">
        <v>13.33</v>
      </c>
      <c r="G11" s="83">
        <f t="shared" ref="G11" si="2">ROUND((E11*F11),2)</f>
        <v>13.33</v>
      </c>
      <c r="H11" s="102"/>
      <c r="I11" s="102"/>
    </row>
    <row r="12" spans="1:9" ht="29.25" customHeight="1">
      <c r="A12" s="68" t="s">
        <v>6</v>
      </c>
      <c r="B12" s="73" t="s">
        <v>43</v>
      </c>
      <c r="C12" s="74" t="s">
        <v>44</v>
      </c>
      <c r="D12" s="73" t="s">
        <v>33</v>
      </c>
      <c r="E12" s="73">
        <v>16</v>
      </c>
      <c r="F12" s="55">
        <v>29</v>
      </c>
      <c r="G12" s="83">
        <f t="shared" si="1"/>
        <v>464</v>
      </c>
      <c r="H12" s="102"/>
      <c r="I12" s="102"/>
    </row>
    <row r="13" spans="1:9" ht="49.5" customHeight="1">
      <c r="A13" s="68" t="s">
        <v>6</v>
      </c>
      <c r="B13" s="73" t="s">
        <v>125</v>
      </c>
      <c r="C13" s="74" t="s">
        <v>126</v>
      </c>
      <c r="D13" s="73" t="s">
        <v>7</v>
      </c>
      <c r="E13" s="73">
        <v>1</v>
      </c>
      <c r="F13" s="55">
        <v>126.05</v>
      </c>
      <c r="G13" s="83">
        <f t="shared" si="1"/>
        <v>126.05</v>
      </c>
      <c r="H13" s="83" t="s">
        <v>18</v>
      </c>
      <c r="I13" s="103">
        <f>ROUND(SUM(G5:G13),2)</f>
        <v>1960.02</v>
      </c>
    </row>
    <row r="14" spans="1:9" ht="49.5" customHeight="1">
      <c r="A14" s="68" t="s">
        <v>49</v>
      </c>
      <c r="B14" s="73" t="s">
        <v>29</v>
      </c>
      <c r="C14" s="75" t="s">
        <v>210</v>
      </c>
      <c r="D14" s="73" t="s">
        <v>33</v>
      </c>
      <c r="E14" s="73">
        <v>5</v>
      </c>
      <c r="F14" s="55">
        <v>64.75</v>
      </c>
      <c r="G14" s="83">
        <f t="shared" si="1"/>
        <v>323.75</v>
      </c>
      <c r="H14" s="104"/>
      <c r="I14" s="105"/>
    </row>
    <row r="15" spans="1:9" ht="49.5" customHeight="1">
      <c r="A15" s="68" t="s">
        <v>49</v>
      </c>
      <c r="B15" s="73" t="s">
        <v>51</v>
      </c>
      <c r="C15" s="74" t="s">
        <v>52</v>
      </c>
      <c r="D15" s="73" t="s">
        <v>33</v>
      </c>
      <c r="E15" s="73">
        <v>11</v>
      </c>
      <c r="F15" s="55">
        <v>84.42</v>
      </c>
      <c r="G15" s="83">
        <f t="shared" si="1"/>
        <v>928.62</v>
      </c>
      <c r="H15" s="104"/>
      <c r="I15" s="105"/>
    </row>
    <row r="16" spans="1:9" ht="49.5" customHeight="1">
      <c r="A16" s="68" t="s">
        <v>49</v>
      </c>
      <c r="B16" s="73" t="s">
        <v>53</v>
      </c>
      <c r="C16" s="74" t="s">
        <v>54</v>
      </c>
      <c r="D16" s="73" t="s">
        <v>33</v>
      </c>
      <c r="E16" s="73">
        <v>22</v>
      </c>
      <c r="F16" s="55">
        <v>75.709999999999994</v>
      </c>
      <c r="G16" s="83">
        <f t="shared" si="1"/>
        <v>1665.62</v>
      </c>
      <c r="H16" s="83" t="s">
        <v>16</v>
      </c>
      <c r="I16" s="103">
        <f>ROUND(SUM(G14:G16),2)</f>
        <v>2917.99</v>
      </c>
    </row>
    <row r="17" spans="1:9" ht="49.5" customHeight="1">
      <c r="A17" s="96" t="s">
        <v>142</v>
      </c>
      <c r="B17" s="73" t="s">
        <v>13</v>
      </c>
      <c r="C17" s="74" t="s">
        <v>168</v>
      </c>
      <c r="D17" s="73" t="s">
        <v>33</v>
      </c>
      <c r="E17" s="73">
        <v>11</v>
      </c>
      <c r="F17" s="55">
        <v>66.87</v>
      </c>
      <c r="G17" s="83">
        <f t="shared" si="1"/>
        <v>735.57</v>
      </c>
      <c r="H17" s="104"/>
      <c r="I17" s="105"/>
    </row>
    <row r="18" spans="1:9" ht="49.5" customHeight="1">
      <c r="A18" s="96" t="s">
        <v>142</v>
      </c>
      <c r="B18" s="73" t="s">
        <v>144</v>
      </c>
      <c r="C18" s="74" t="s">
        <v>63</v>
      </c>
      <c r="D18" s="73" t="s">
        <v>33</v>
      </c>
      <c r="E18" s="73">
        <v>17</v>
      </c>
      <c r="F18" s="55">
        <v>7.85</v>
      </c>
      <c r="G18" s="83">
        <f t="shared" si="1"/>
        <v>133.44999999999999</v>
      </c>
      <c r="H18" s="104"/>
      <c r="I18" s="105"/>
    </row>
    <row r="19" spans="1:9" ht="49.5" customHeight="1">
      <c r="A19" s="96" t="s">
        <v>142</v>
      </c>
      <c r="B19" s="73" t="s">
        <v>145</v>
      </c>
      <c r="C19" s="74" t="s">
        <v>59</v>
      </c>
      <c r="D19" s="73" t="s">
        <v>33</v>
      </c>
      <c r="E19" s="73">
        <v>17</v>
      </c>
      <c r="F19" s="55">
        <v>64.75</v>
      </c>
      <c r="G19" s="83">
        <f t="shared" si="1"/>
        <v>1100.75</v>
      </c>
      <c r="H19" s="104"/>
      <c r="I19" s="105"/>
    </row>
    <row r="20" spans="1:9" ht="49.5" customHeight="1">
      <c r="A20" s="96" t="s">
        <v>142</v>
      </c>
      <c r="B20" s="73" t="s">
        <v>146</v>
      </c>
      <c r="C20" s="74" t="s">
        <v>133</v>
      </c>
      <c r="D20" s="73" t="s">
        <v>8</v>
      </c>
      <c r="E20" s="73">
        <v>22</v>
      </c>
      <c r="F20" s="55">
        <v>73.3</v>
      </c>
      <c r="G20" s="83">
        <f t="shared" si="1"/>
        <v>1612.6</v>
      </c>
      <c r="H20" s="104"/>
      <c r="I20" s="105"/>
    </row>
    <row r="21" spans="1:9" ht="49.5" customHeight="1">
      <c r="A21" s="96" t="s">
        <v>142</v>
      </c>
      <c r="B21" s="73" t="s">
        <v>147</v>
      </c>
      <c r="C21" s="74" t="s">
        <v>67</v>
      </c>
      <c r="D21" s="73" t="s">
        <v>33</v>
      </c>
      <c r="E21" s="73">
        <v>5</v>
      </c>
      <c r="F21" s="55">
        <v>73.8</v>
      </c>
      <c r="G21" s="83">
        <f t="shared" si="1"/>
        <v>369</v>
      </c>
      <c r="H21" s="104"/>
      <c r="I21" s="105"/>
    </row>
    <row r="22" spans="1:9" ht="49.5" customHeight="1">
      <c r="A22" s="96" t="s">
        <v>142</v>
      </c>
      <c r="B22" s="73" t="s">
        <v>148</v>
      </c>
      <c r="C22" s="74" t="s">
        <v>70</v>
      </c>
      <c r="D22" s="73" t="s">
        <v>8</v>
      </c>
      <c r="E22" s="73">
        <v>22</v>
      </c>
      <c r="F22" s="55">
        <v>4.24</v>
      </c>
      <c r="G22" s="83">
        <f t="shared" si="1"/>
        <v>93.28</v>
      </c>
      <c r="H22" s="83" t="s">
        <v>19</v>
      </c>
      <c r="I22" s="103">
        <f>ROUND(SUM(G17:G22),2)</f>
        <v>4044.65</v>
      </c>
    </row>
    <row r="23" spans="1:9" s="4" customFormat="1" ht="36.75" customHeight="1">
      <c r="A23" s="68" t="s">
        <v>55</v>
      </c>
      <c r="B23" s="73" t="s">
        <v>62</v>
      </c>
      <c r="C23" s="74" t="s">
        <v>63</v>
      </c>
      <c r="D23" s="73" t="s">
        <v>33</v>
      </c>
      <c r="E23" s="73">
        <v>8</v>
      </c>
      <c r="F23" s="56">
        <v>7.85</v>
      </c>
      <c r="G23" s="83">
        <f t="shared" si="1"/>
        <v>62.8</v>
      </c>
      <c r="H23" s="104"/>
      <c r="I23" s="105"/>
    </row>
    <row r="24" spans="1:9" s="4" customFormat="1" ht="36.75" customHeight="1">
      <c r="A24" s="68" t="s">
        <v>55</v>
      </c>
      <c r="B24" s="73" t="s">
        <v>64</v>
      </c>
      <c r="C24" s="74" t="s">
        <v>160</v>
      </c>
      <c r="D24" s="73" t="s">
        <v>8</v>
      </c>
      <c r="E24" s="73">
        <v>12</v>
      </c>
      <c r="F24" s="56">
        <v>72.010000000000005</v>
      </c>
      <c r="G24" s="83">
        <f t="shared" si="1"/>
        <v>864.12</v>
      </c>
      <c r="H24" s="104"/>
      <c r="I24" s="105"/>
    </row>
    <row r="25" spans="1:9" s="4" customFormat="1" ht="36.75" customHeight="1">
      <c r="A25" s="68" t="s">
        <v>55</v>
      </c>
      <c r="B25" s="73" t="s">
        <v>66</v>
      </c>
      <c r="C25" s="74" t="s">
        <v>67</v>
      </c>
      <c r="D25" s="73" t="s">
        <v>33</v>
      </c>
      <c r="E25" s="73">
        <v>5</v>
      </c>
      <c r="F25" s="56">
        <v>73.8</v>
      </c>
      <c r="G25" s="83">
        <f t="shared" si="1"/>
        <v>369</v>
      </c>
      <c r="H25" s="104"/>
      <c r="I25" s="105"/>
    </row>
    <row r="26" spans="1:9" s="4" customFormat="1" ht="36.75" customHeight="1">
      <c r="A26" s="68" t="s">
        <v>55</v>
      </c>
      <c r="B26" s="73" t="s">
        <v>69</v>
      </c>
      <c r="C26" s="74" t="s">
        <v>70</v>
      </c>
      <c r="D26" s="73" t="s">
        <v>8</v>
      </c>
      <c r="E26" s="73">
        <v>12</v>
      </c>
      <c r="F26" s="56">
        <v>4.24</v>
      </c>
      <c r="G26" s="83">
        <f t="shared" si="1"/>
        <v>50.88</v>
      </c>
      <c r="H26" s="104"/>
      <c r="I26" s="105"/>
    </row>
    <row r="27" spans="1:9" s="4" customFormat="1" ht="27.6">
      <c r="A27" s="68" t="s">
        <v>55</v>
      </c>
      <c r="B27" s="73" t="s">
        <v>169</v>
      </c>
      <c r="C27" s="74" t="s">
        <v>170</v>
      </c>
      <c r="D27" s="73" t="s">
        <v>33</v>
      </c>
      <c r="E27" s="73">
        <v>6</v>
      </c>
      <c r="F27" s="57">
        <v>65.42</v>
      </c>
      <c r="G27" s="83">
        <f t="shared" si="1"/>
        <v>392.52</v>
      </c>
      <c r="H27" s="83" t="s">
        <v>73</v>
      </c>
      <c r="I27" s="103">
        <f>ROUND(SUM(G23:G27),2)</f>
        <v>1739.32</v>
      </c>
    </row>
    <row r="28" spans="1:9" s="4" customFormat="1">
      <c r="A28" s="68" t="s">
        <v>74</v>
      </c>
      <c r="B28" s="73" t="s">
        <v>75</v>
      </c>
      <c r="C28" s="74" t="s">
        <v>165</v>
      </c>
      <c r="D28" s="73" t="s">
        <v>7</v>
      </c>
      <c r="E28" s="73">
        <v>8</v>
      </c>
      <c r="F28" s="57">
        <v>50.43</v>
      </c>
      <c r="G28" s="83">
        <f t="shared" si="1"/>
        <v>403.44</v>
      </c>
      <c r="H28" s="104"/>
      <c r="I28" s="105"/>
    </row>
    <row r="29" spans="1:9" s="4" customFormat="1" ht="16.8">
      <c r="A29" s="68" t="s">
        <v>74</v>
      </c>
      <c r="B29" s="73" t="s">
        <v>77</v>
      </c>
      <c r="C29" s="74" t="s">
        <v>78</v>
      </c>
      <c r="D29" s="73" t="s">
        <v>33</v>
      </c>
      <c r="E29" s="73">
        <v>25</v>
      </c>
      <c r="F29" s="57">
        <v>49</v>
      </c>
      <c r="G29" s="83">
        <f t="shared" si="1"/>
        <v>1225</v>
      </c>
      <c r="H29" s="104"/>
      <c r="I29" s="105"/>
    </row>
    <row r="30" spans="1:9" s="4" customFormat="1">
      <c r="A30" s="68" t="s">
        <v>74</v>
      </c>
      <c r="B30" s="73" t="s">
        <v>79</v>
      </c>
      <c r="C30" s="74" t="s">
        <v>80</v>
      </c>
      <c r="D30" s="73" t="s">
        <v>7</v>
      </c>
      <c r="E30" s="73">
        <v>2</v>
      </c>
      <c r="F30" s="57">
        <v>16.809999999999999</v>
      </c>
      <c r="G30" s="83">
        <f t="shared" si="1"/>
        <v>33.619999999999997</v>
      </c>
      <c r="H30" s="104"/>
      <c r="I30" s="105"/>
    </row>
    <row r="31" spans="1:9" s="4" customFormat="1" ht="27.6">
      <c r="A31" s="68" t="s">
        <v>74</v>
      </c>
      <c r="B31" s="73" t="s">
        <v>151</v>
      </c>
      <c r="C31" s="74" t="s">
        <v>152</v>
      </c>
      <c r="D31" s="73" t="s">
        <v>7</v>
      </c>
      <c r="E31" s="73">
        <v>3</v>
      </c>
      <c r="F31" s="57">
        <v>127.32</v>
      </c>
      <c r="G31" s="83">
        <f t="shared" si="1"/>
        <v>381.96</v>
      </c>
      <c r="H31" s="83" t="s">
        <v>81</v>
      </c>
      <c r="I31" s="103">
        <f>ROUND(SUM(G28:G31),2)</f>
        <v>2044.02</v>
      </c>
    </row>
    <row r="32" spans="1:9" s="4" customFormat="1">
      <c r="A32" s="97" t="s">
        <v>82</v>
      </c>
      <c r="B32" s="78" t="s">
        <v>83</v>
      </c>
      <c r="C32" s="98" t="s">
        <v>206</v>
      </c>
      <c r="D32" s="99" t="s">
        <v>14</v>
      </c>
      <c r="E32" s="99">
        <v>1</v>
      </c>
      <c r="F32" s="57">
        <v>505.26</v>
      </c>
      <c r="G32" s="83">
        <f>ROUND((E32*F32),2)</f>
        <v>505.26</v>
      </c>
      <c r="H32" s="89"/>
      <c r="I32" s="89"/>
    </row>
    <row r="33" spans="1:9" s="4" customFormat="1" ht="27.6">
      <c r="A33" s="97" t="s">
        <v>82</v>
      </c>
      <c r="B33" s="78" t="s">
        <v>238</v>
      </c>
      <c r="C33" s="98" t="s">
        <v>237</v>
      </c>
      <c r="D33" s="99" t="s">
        <v>14</v>
      </c>
      <c r="E33" s="99">
        <v>1</v>
      </c>
      <c r="F33" s="57">
        <v>534.74</v>
      </c>
      <c r="G33" s="83">
        <f>ROUND((E33*F33),2)</f>
        <v>534.74</v>
      </c>
      <c r="H33" s="83" t="s">
        <v>84</v>
      </c>
      <c r="I33" s="103">
        <f>ROUND(SUM(G32:G33),2)</f>
        <v>1040</v>
      </c>
    </row>
    <row r="34" spans="1:9" s="4" customFormat="1" ht="30.75" customHeight="1">
      <c r="A34" s="97" t="s">
        <v>85</v>
      </c>
      <c r="B34" s="73">
        <v>13.15</v>
      </c>
      <c r="C34" s="74" t="s">
        <v>95</v>
      </c>
      <c r="D34" s="73" t="s">
        <v>8</v>
      </c>
      <c r="E34" s="73">
        <v>19</v>
      </c>
      <c r="F34" s="57">
        <v>3.19</v>
      </c>
      <c r="G34" s="83">
        <f t="shared" si="1"/>
        <v>60.61</v>
      </c>
      <c r="H34" s="83" t="s">
        <v>105</v>
      </c>
      <c r="I34" s="103">
        <f>ROUND(SUM(G34:G34),2)</f>
        <v>60.61</v>
      </c>
    </row>
    <row r="35" spans="1:9" s="4" customFormat="1" ht="30.75" customHeight="1">
      <c r="A35" s="97" t="s">
        <v>106</v>
      </c>
      <c r="B35" s="73" t="s">
        <v>109</v>
      </c>
      <c r="C35" s="74" t="s">
        <v>171</v>
      </c>
      <c r="D35" s="73" t="s">
        <v>7</v>
      </c>
      <c r="E35" s="73">
        <v>2</v>
      </c>
      <c r="F35" s="57">
        <v>318.60000000000002</v>
      </c>
      <c r="G35" s="83">
        <f t="shared" si="1"/>
        <v>637.20000000000005</v>
      </c>
      <c r="H35" s="104"/>
      <c r="I35" s="105"/>
    </row>
    <row r="36" spans="1:9" s="4" customFormat="1" ht="30.75" customHeight="1">
      <c r="A36" s="97" t="s">
        <v>106</v>
      </c>
      <c r="B36" s="73" t="s">
        <v>115</v>
      </c>
      <c r="C36" s="74" t="s">
        <v>116</v>
      </c>
      <c r="D36" s="73" t="s">
        <v>14</v>
      </c>
      <c r="E36" s="73">
        <v>3</v>
      </c>
      <c r="F36" s="57">
        <v>26.55</v>
      </c>
      <c r="G36" s="83">
        <f t="shared" si="1"/>
        <v>79.650000000000006</v>
      </c>
      <c r="H36" s="104"/>
      <c r="I36" s="105"/>
    </row>
    <row r="37" spans="1:9" s="4" customFormat="1" ht="30.75" customHeight="1">
      <c r="A37" s="97" t="s">
        <v>106</v>
      </c>
      <c r="B37" s="73" t="s">
        <v>117</v>
      </c>
      <c r="C37" s="74" t="s">
        <v>118</v>
      </c>
      <c r="D37" s="73" t="s">
        <v>14</v>
      </c>
      <c r="E37" s="73">
        <v>3</v>
      </c>
      <c r="F37" s="57">
        <v>26.55</v>
      </c>
      <c r="G37" s="83">
        <f t="shared" si="1"/>
        <v>79.650000000000006</v>
      </c>
      <c r="H37" s="89"/>
      <c r="I37" s="89"/>
    </row>
    <row r="38" spans="1:9" s="4" customFormat="1" ht="30.75" customHeight="1">
      <c r="A38" s="97" t="s">
        <v>106</v>
      </c>
      <c r="B38" s="73" t="s">
        <v>205</v>
      </c>
      <c r="C38" s="98" t="s">
        <v>206</v>
      </c>
      <c r="D38" s="99" t="s">
        <v>14</v>
      </c>
      <c r="E38" s="99">
        <v>1</v>
      </c>
      <c r="F38" s="57">
        <v>437.9</v>
      </c>
      <c r="G38" s="83">
        <f t="shared" ref="G38" si="3">ROUND((E38*F38),2)</f>
        <v>437.9</v>
      </c>
      <c r="H38" s="83" t="s">
        <v>119</v>
      </c>
      <c r="I38" s="103">
        <f>ROUND(SUM(G35:G38),2)</f>
        <v>1234.4000000000001</v>
      </c>
    </row>
    <row r="39" spans="1:9" ht="44.25" customHeight="1">
      <c r="A39" s="101"/>
      <c r="B39" s="19"/>
      <c r="C39" s="101"/>
      <c r="D39" s="23"/>
      <c r="E39" s="44"/>
      <c r="F39" s="60" t="s">
        <v>154</v>
      </c>
      <c r="G39" s="109">
        <f>SUM(G5:G38)</f>
        <v>15041.01</v>
      </c>
      <c r="H39" s="107"/>
      <c r="I39" s="105"/>
    </row>
    <row r="40" spans="1:9" ht="20.25" customHeight="1">
      <c r="A40" s="21"/>
      <c r="B40" s="22"/>
      <c r="C40" s="10"/>
      <c r="D40" s="10"/>
      <c r="E40" s="44"/>
      <c r="F40" s="10"/>
      <c r="G40" s="24"/>
    </row>
    <row r="41" spans="1:9">
      <c r="A41" s="25"/>
      <c r="B41" s="19"/>
      <c r="C41" s="2"/>
      <c r="D41" s="1"/>
      <c r="E41" s="44"/>
      <c r="F41" s="7"/>
      <c r="G41" s="24"/>
    </row>
    <row r="42" spans="1:9">
      <c r="A42" s="25"/>
      <c r="B42" s="19"/>
      <c r="C42" s="2"/>
      <c r="D42" s="1"/>
      <c r="E42" s="44"/>
      <c r="F42" s="7"/>
      <c r="G42" s="24"/>
    </row>
    <row r="43" spans="1:9">
      <c r="F43" s="28"/>
    </row>
    <row r="44" spans="1:9">
      <c r="A44" s="30"/>
      <c r="B44" s="31"/>
      <c r="C44" s="32"/>
      <c r="D44" s="33"/>
      <c r="E44" s="48"/>
      <c r="F44" s="34"/>
      <c r="G44" s="35"/>
    </row>
    <row r="45" spans="1:9" ht="26.25" customHeight="1">
      <c r="A45" s="36"/>
      <c r="B45" s="37"/>
      <c r="C45" s="38"/>
      <c r="D45" s="38"/>
      <c r="E45" s="50"/>
      <c r="F45" s="39"/>
      <c r="G45" s="40"/>
    </row>
  </sheetData>
  <sheetProtection algorithmName="SHA-512" hashValue="YQzmEGoWTnA+z9Wt+UpO7viSRijCY8eYiYLKJ+BwJCB73bB5KSsQ2D9cwxqJFRoAhmTevBPs5eUZe6odNBHrlQ==" saltValue="9d4QHXKcfB8SYlD5nJx0QQ==" spinCount="100000" sheet="1" objects="1" scenarios="1"/>
  <mergeCells count="2">
    <mergeCell ref="A1:G1"/>
    <mergeCell ref="A3:G3"/>
  </mergeCells>
  <phoneticPr fontId="23"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71490-9E21-4CCA-B30D-F215D9A456E2}">
  <dimension ref="A1:I63"/>
  <sheetViews>
    <sheetView topLeftCell="C46" zoomScale="80" zoomScaleNormal="80" workbookViewId="0">
      <selection activeCell="E54" sqref="E54"/>
    </sheetView>
  </sheetViews>
  <sheetFormatPr defaultColWidth="9.21875" defaultRowHeight="13.8"/>
  <cols>
    <col min="1" max="1" width="39.77734375" style="26" customWidth="1"/>
    <col min="2" max="2" width="10.5546875" style="27" customWidth="1"/>
    <col min="3" max="3" width="61.21875" style="6" customWidth="1"/>
    <col min="4" max="4" width="9.21875" style="5"/>
    <col min="5" max="5" width="11.5546875" style="46" customWidth="1"/>
    <col min="6" max="6" width="20.77734375" style="8" customWidth="1"/>
    <col min="7" max="7" width="14.77734375" style="29" customWidth="1"/>
    <col min="8" max="8" width="21.5546875" style="9" customWidth="1"/>
    <col min="9" max="9" width="16.21875" style="3" customWidth="1"/>
    <col min="10" max="16384" width="9.21875" style="3"/>
  </cols>
  <sheetData>
    <row r="1" spans="1:9" ht="63.75" customHeight="1">
      <c r="A1" s="120" t="s">
        <v>239</v>
      </c>
      <c r="B1" s="120"/>
      <c r="C1" s="120"/>
      <c r="D1" s="120"/>
      <c r="E1" s="120"/>
      <c r="F1" s="120"/>
      <c r="G1" s="120"/>
    </row>
    <row r="2" spans="1:9" ht="21.75" customHeight="1">
      <c r="A2" s="11"/>
      <c r="B2" s="11"/>
      <c r="C2" s="11"/>
      <c r="D2" s="11"/>
      <c r="E2" s="11"/>
      <c r="F2" s="11"/>
      <c r="G2" s="12"/>
    </row>
    <row r="3" spans="1:9" ht="21.75" customHeight="1">
      <c r="A3" s="122" t="s">
        <v>199</v>
      </c>
      <c r="B3" s="122"/>
      <c r="C3" s="122"/>
      <c r="D3" s="122"/>
      <c r="E3" s="122"/>
      <c r="F3" s="122"/>
      <c r="G3" s="122"/>
      <c r="H3" s="52"/>
      <c r="I3" s="52"/>
    </row>
    <row r="4" spans="1:9" ht="27.6">
      <c r="A4" s="53" t="s">
        <v>0</v>
      </c>
      <c r="B4" s="14" t="s">
        <v>1</v>
      </c>
      <c r="C4" s="53" t="s">
        <v>2</v>
      </c>
      <c r="D4" s="53" t="s">
        <v>3</v>
      </c>
      <c r="E4" s="59" t="s">
        <v>4</v>
      </c>
      <c r="F4" s="54" t="s">
        <v>153</v>
      </c>
      <c r="G4" s="54" t="s">
        <v>5</v>
      </c>
      <c r="H4" s="102"/>
      <c r="I4" s="102"/>
    </row>
    <row r="5" spans="1:9">
      <c r="A5" s="68" t="s">
        <v>6</v>
      </c>
      <c r="B5" s="69" t="s">
        <v>202</v>
      </c>
      <c r="C5" s="70" t="s">
        <v>203</v>
      </c>
      <c r="D5" s="69" t="s">
        <v>14</v>
      </c>
      <c r="E5" s="71">
        <v>1</v>
      </c>
      <c r="F5" s="55">
        <v>269.47000000000003</v>
      </c>
      <c r="G5" s="83">
        <f t="shared" ref="G5" si="0">ROUND((E5*F5),2)</f>
        <v>269.47000000000003</v>
      </c>
      <c r="H5" s="84"/>
      <c r="I5" s="5"/>
    </row>
    <row r="6" spans="1:9" ht="29.25" customHeight="1">
      <c r="A6" s="68" t="s">
        <v>6</v>
      </c>
      <c r="B6" s="73" t="s">
        <v>30</v>
      </c>
      <c r="C6" s="74" t="s">
        <v>122</v>
      </c>
      <c r="D6" s="73" t="s">
        <v>33</v>
      </c>
      <c r="E6" s="73">
        <v>48</v>
      </c>
      <c r="F6" s="55">
        <v>9.02</v>
      </c>
      <c r="G6" s="83">
        <f t="shared" ref="G6:G55" si="1">ROUND((E6*F6),2)</f>
        <v>432.96</v>
      </c>
      <c r="H6" s="102"/>
      <c r="I6" s="102"/>
    </row>
    <row r="7" spans="1:9" ht="29.25" customHeight="1">
      <c r="A7" s="68" t="s">
        <v>6</v>
      </c>
      <c r="B7" s="73" t="s">
        <v>34</v>
      </c>
      <c r="C7" s="74" t="s">
        <v>35</v>
      </c>
      <c r="D7" s="73" t="s">
        <v>36</v>
      </c>
      <c r="E7" s="73">
        <v>5.5</v>
      </c>
      <c r="F7" s="55">
        <v>102.6</v>
      </c>
      <c r="G7" s="83">
        <f t="shared" si="1"/>
        <v>564.29999999999995</v>
      </c>
      <c r="H7" s="102"/>
      <c r="I7" s="102"/>
    </row>
    <row r="8" spans="1:9" ht="29.25" customHeight="1">
      <c r="A8" s="68" t="s">
        <v>6</v>
      </c>
      <c r="B8" s="73" t="s">
        <v>123</v>
      </c>
      <c r="C8" s="74" t="s">
        <v>124</v>
      </c>
      <c r="D8" s="73" t="s">
        <v>8</v>
      </c>
      <c r="E8" s="73">
        <v>6</v>
      </c>
      <c r="F8" s="55">
        <v>6.81</v>
      </c>
      <c r="G8" s="83">
        <f t="shared" si="1"/>
        <v>40.86</v>
      </c>
      <c r="H8" s="102"/>
      <c r="I8" s="102"/>
    </row>
    <row r="9" spans="1:9" ht="29.25" customHeight="1">
      <c r="A9" s="68" t="s">
        <v>6</v>
      </c>
      <c r="B9" s="73" t="s">
        <v>39</v>
      </c>
      <c r="C9" s="74" t="s">
        <v>40</v>
      </c>
      <c r="D9" s="73" t="s">
        <v>7</v>
      </c>
      <c r="E9" s="73">
        <v>5</v>
      </c>
      <c r="F9" s="55">
        <v>7.37</v>
      </c>
      <c r="G9" s="83">
        <f t="shared" si="1"/>
        <v>36.85</v>
      </c>
      <c r="H9" s="102"/>
      <c r="I9" s="102"/>
    </row>
    <row r="10" spans="1:9" ht="29.25" customHeight="1">
      <c r="A10" s="68" t="s">
        <v>6</v>
      </c>
      <c r="B10" s="73" t="s">
        <v>41</v>
      </c>
      <c r="C10" s="74" t="s">
        <v>42</v>
      </c>
      <c r="D10" s="73" t="s">
        <v>7</v>
      </c>
      <c r="E10" s="73">
        <v>3</v>
      </c>
      <c r="F10" s="55">
        <v>13.33</v>
      </c>
      <c r="G10" s="83">
        <f t="shared" si="1"/>
        <v>39.99</v>
      </c>
      <c r="H10" s="102"/>
      <c r="I10" s="102"/>
    </row>
    <row r="11" spans="1:9" ht="29.25" customHeight="1">
      <c r="A11" s="68" t="s">
        <v>6</v>
      </c>
      <c r="B11" s="73" t="s">
        <v>43</v>
      </c>
      <c r="C11" s="74" t="s">
        <v>44</v>
      </c>
      <c r="D11" s="73" t="s">
        <v>33</v>
      </c>
      <c r="E11" s="73">
        <v>18</v>
      </c>
      <c r="F11" s="55">
        <v>29</v>
      </c>
      <c r="G11" s="83">
        <f t="shared" si="1"/>
        <v>522</v>
      </c>
      <c r="H11" s="102"/>
      <c r="I11" s="102"/>
    </row>
    <row r="12" spans="1:9" ht="49.5" customHeight="1">
      <c r="A12" s="68" t="s">
        <v>6</v>
      </c>
      <c r="B12" s="73" t="s">
        <v>125</v>
      </c>
      <c r="C12" s="74" t="s">
        <v>126</v>
      </c>
      <c r="D12" s="73" t="s">
        <v>7</v>
      </c>
      <c r="E12" s="73">
        <v>2</v>
      </c>
      <c r="F12" s="55">
        <v>126.05</v>
      </c>
      <c r="G12" s="83">
        <f t="shared" si="1"/>
        <v>252.1</v>
      </c>
      <c r="H12" s="83" t="s">
        <v>18</v>
      </c>
      <c r="I12" s="103">
        <f>ROUND(SUM(G5:G12),2)</f>
        <v>2158.5300000000002</v>
      </c>
    </row>
    <row r="13" spans="1:9" ht="49.5" customHeight="1">
      <c r="A13" s="68" t="s">
        <v>45</v>
      </c>
      <c r="B13" s="73" t="s">
        <v>9</v>
      </c>
      <c r="C13" s="74" t="s">
        <v>46</v>
      </c>
      <c r="D13" s="73" t="s">
        <v>36</v>
      </c>
      <c r="E13" s="73">
        <v>2</v>
      </c>
      <c r="F13" s="55">
        <v>28.54</v>
      </c>
      <c r="G13" s="83">
        <f t="shared" si="1"/>
        <v>57.08</v>
      </c>
      <c r="H13" s="104"/>
      <c r="I13" s="105"/>
    </row>
    <row r="14" spans="1:9" ht="49.5" customHeight="1">
      <c r="A14" s="68" t="s">
        <v>45</v>
      </c>
      <c r="B14" s="73" t="s">
        <v>10</v>
      </c>
      <c r="C14" s="74" t="s">
        <v>47</v>
      </c>
      <c r="D14" s="73" t="s">
        <v>36</v>
      </c>
      <c r="E14" s="73">
        <v>8</v>
      </c>
      <c r="F14" s="55">
        <v>27.15</v>
      </c>
      <c r="G14" s="83">
        <f t="shared" si="1"/>
        <v>217.2</v>
      </c>
      <c r="H14" s="83" t="s">
        <v>17</v>
      </c>
      <c r="I14" s="103">
        <f>ROUND(SUM(G13:G14),2)</f>
        <v>274.27999999999997</v>
      </c>
    </row>
    <row r="15" spans="1:9" ht="49.5" customHeight="1">
      <c r="A15" s="68" t="s">
        <v>49</v>
      </c>
      <c r="B15" s="73" t="s">
        <v>29</v>
      </c>
      <c r="C15" s="75" t="s">
        <v>210</v>
      </c>
      <c r="D15" s="73" t="s">
        <v>33</v>
      </c>
      <c r="E15" s="73">
        <v>5</v>
      </c>
      <c r="F15" s="55">
        <v>64.75</v>
      </c>
      <c r="G15" s="83">
        <f t="shared" si="1"/>
        <v>323.75</v>
      </c>
      <c r="H15" s="104"/>
      <c r="I15" s="105"/>
    </row>
    <row r="16" spans="1:9" ht="49.5" customHeight="1">
      <c r="A16" s="68" t="s">
        <v>49</v>
      </c>
      <c r="B16" s="73" t="s">
        <v>51</v>
      </c>
      <c r="C16" s="74" t="s">
        <v>52</v>
      </c>
      <c r="D16" s="73" t="s">
        <v>33</v>
      </c>
      <c r="E16" s="73">
        <v>11.5</v>
      </c>
      <c r="F16" s="55">
        <v>84.42</v>
      </c>
      <c r="G16" s="83">
        <f t="shared" si="1"/>
        <v>970.83</v>
      </c>
      <c r="H16" s="104"/>
      <c r="I16" s="105"/>
    </row>
    <row r="17" spans="1:9" ht="49.5" customHeight="1">
      <c r="A17" s="68" t="s">
        <v>49</v>
      </c>
      <c r="B17" s="73" t="s">
        <v>53</v>
      </c>
      <c r="C17" s="74" t="s">
        <v>54</v>
      </c>
      <c r="D17" s="73" t="s">
        <v>33</v>
      </c>
      <c r="E17" s="73">
        <v>23</v>
      </c>
      <c r="F17" s="55">
        <v>75.709999999999994</v>
      </c>
      <c r="G17" s="83">
        <f t="shared" si="1"/>
        <v>1741.33</v>
      </c>
      <c r="H17" s="83" t="s">
        <v>16</v>
      </c>
      <c r="I17" s="103">
        <f>ROUND(SUM(G15:G17),2)</f>
        <v>3035.91</v>
      </c>
    </row>
    <row r="18" spans="1:9" ht="49.5" customHeight="1">
      <c r="A18" s="96" t="s">
        <v>142</v>
      </c>
      <c r="B18" s="73" t="s">
        <v>13</v>
      </c>
      <c r="C18" s="74" t="s">
        <v>168</v>
      </c>
      <c r="D18" s="73" t="s">
        <v>33</v>
      </c>
      <c r="E18" s="73">
        <v>11</v>
      </c>
      <c r="F18" s="55">
        <v>66.87</v>
      </c>
      <c r="G18" s="83">
        <f t="shared" si="1"/>
        <v>735.57</v>
      </c>
      <c r="H18" s="104"/>
      <c r="I18" s="105"/>
    </row>
    <row r="19" spans="1:9" ht="49.5" customHeight="1">
      <c r="A19" s="96" t="s">
        <v>142</v>
      </c>
      <c r="B19" s="73" t="s">
        <v>144</v>
      </c>
      <c r="C19" s="74" t="s">
        <v>63</v>
      </c>
      <c r="D19" s="73" t="s">
        <v>33</v>
      </c>
      <c r="E19" s="73">
        <v>15</v>
      </c>
      <c r="F19" s="55">
        <v>7.85</v>
      </c>
      <c r="G19" s="83">
        <f t="shared" si="1"/>
        <v>117.75</v>
      </c>
      <c r="H19" s="104"/>
      <c r="I19" s="105"/>
    </row>
    <row r="20" spans="1:9" ht="49.5" customHeight="1">
      <c r="A20" s="96" t="s">
        <v>142</v>
      </c>
      <c r="B20" s="73" t="s">
        <v>145</v>
      </c>
      <c r="C20" s="74" t="s">
        <v>59</v>
      </c>
      <c r="D20" s="73" t="s">
        <v>33</v>
      </c>
      <c r="E20" s="73">
        <v>15</v>
      </c>
      <c r="F20" s="55">
        <v>64.75</v>
      </c>
      <c r="G20" s="83">
        <f t="shared" si="1"/>
        <v>971.25</v>
      </c>
      <c r="H20" s="104"/>
      <c r="I20" s="105"/>
    </row>
    <row r="21" spans="1:9" ht="49.5" customHeight="1">
      <c r="A21" s="96" t="s">
        <v>142</v>
      </c>
      <c r="B21" s="73" t="s">
        <v>146</v>
      </c>
      <c r="C21" s="74" t="s">
        <v>133</v>
      </c>
      <c r="D21" s="73" t="s">
        <v>8</v>
      </c>
      <c r="E21" s="73">
        <v>20</v>
      </c>
      <c r="F21" s="55">
        <v>73.3</v>
      </c>
      <c r="G21" s="83">
        <f t="shared" si="1"/>
        <v>1466</v>
      </c>
      <c r="H21" s="104"/>
      <c r="I21" s="105"/>
    </row>
    <row r="22" spans="1:9" ht="49.5" customHeight="1">
      <c r="A22" s="96" t="s">
        <v>142</v>
      </c>
      <c r="B22" s="73" t="s">
        <v>147</v>
      </c>
      <c r="C22" s="74" t="s">
        <v>164</v>
      </c>
      <c r="D22" s="73" t="s">
        <v>33</v>
      </c>
      <c r="E22" s="73">
        <v>4</v>
      </c>
      <c r="F22" s="55">
        <v>73.8</v>
      </c>
      <c r="G22" s="83">
        <f t="shared" si="1"/>
        <v>295.2</v>
      </c>
      <c r="H22" s="104"/>
      <c r="I22" s="105"/>
    </row>
    <row r="23" spans="1:9" ht="49.5" customHeight="1">
      <c r="A23" s="96" t="s">
        <v>142</v>
      </c>
      <c r="B23" s="73" t="s">
        <v>148</v>
      </c>
      <c r="C23" s="74" t="s">
        <v>70</v>
      </c>
      <c r="D23" s="73" t="s">
        <v>8</v>
      </c>
      <c r="E23" s="73">
        <v>20</v>
      </c>
      <c r="F23" s="55">
        <v>4.24</v>
      </c>
      <c r="G23" s="83">
        <f t="shared" si="1"/>
        <v>84.8</v>
      </c>
      <c r="H23" s="83" t="s">
        <v>19</v>
      </c>
      <c r="I23" s="103">
        <f>ROUND(SUM(G18:G23),2)</f>
        <v>3670.57</v>
      </c>
    </row>
    <row r="24" spans="1:9" ht="49.5" customHeight="1">
      <c r="A24" s="68" t="s">
        <v>55</v>
      </c>
      <c r="B24" s="73" t="s">
        <v>56</v>
      </c>
      <c r="C24" s="74" t="s">
        <v>57</v>
      </c>
      <c r="D24" s="73" t="s">
        <v>36</v>
      </c>
      <c r="E24" s="73">
        <v>4.5</v>
      </c>
      <c r="F24" s="55">
        <v>84.49</v>
      </c>
      <c r="G24" s="83">
        <f t="shared" si="1"/>
        <v>380.21</v>
      </c>
      <c r="H24" s="104"/>
      <c r="I24" s="105"/>
    </row>
    <row r="25" spans="1:9" s="4" customFormat="1" ht="36.75" customHeight="1">
      <c r="A25" s="68" t="s">
        <v>55</v>
      </c>
      <c r="B25" s="73" t="s">
        <v>58</v>
      </c>
      <c r="C25" s="74" t="s">
        <v>50</v>
      </c>
      <c r="D25" s="73" t="s">
        <v>33</v>
      </c>
      <c r="E25" s="73">
        <v>18</v>
      </c>
      <c r="F25" s="56">
        <v>64.75</v>
      </c>
      <c r="G25" s="83">
        <f t="shared" si="1"/>
        <v>1165.5</v>
      </c>
      <c r="H25" s="104"/>
      <c r="I25" s="105"/>
    </row>
    <row r="26" spans="1:9" s="4" customFormat="1" ht="36.75" customHeight="1">
      <c r="A26" s="68" t="s">
        <v>55</v>
      </c>
      <c r="B26" s="73" t="s">
        <v>60</v>
      </c>
      <c r="C26" s="74" t="s">
        <v>157</v>
      </c>
      <c r="D26" s="73" t="s">
        <v>33</v>
      </c>
      <c r="E26" s="73">
        <v>18</v>
      </c>
      <c r="F26" s="56">
        <v>80.63</v>
      </c>
      <c r="G26" s="83">
        <f t="shared" si="1"/>
        <v>1451.34</v>
      </c>
      <c r="H26" s="104"/>
      <c r="I26" s="105"/>
    </row>
    <row r="27" spans="1:9" s="4" customFormat="1" ht="36.75" customHeight="1">
      <c r="A27" s="68" t="s">
        <v>55</v>
      </c>
      <c r="B27" s="73" t="s">
        <v>131</v>
      </c>
      <c r="C27" s="74" t="s">
        <v>132</v>
      </c>
      <c r="D27" s="73" t="s">
        <v>33</v>
      </c>
      <c r="E27" s="73">
        <v>10</v>
      </c>
      <c r="F27" s="56">
        <v>14.76</v>
      </c>
      <c r="G27" s="83">
        <f t="shared" si="1"/>
        <v>147.6</v>
      </c>
      <c r="H27" s="104"/>
      <c r="I27" s="105"/>
    </row>
    <row r="28" spans="1:9" s="4" customFormat="1" ht="36.75" customHeight="1">
      <c r="A28" s="68" t="s">
        <v>55</v>
      </c>
      <c r="B28" s="73" t="s">
        <v>62</v>
      </c>
      <c r="C28" s="74" t="s">
        <v>63</v>
      </c>
      <c r="D28" s="73" t="s">
        <v>33</v>
      </c>
      <c r="E28" s="73">
        <v>8</v>
      </c>
      <c r="F28" s="56">
        <v>7.85</v>
      </c>
      <c r="G28" s="83">
        <f t="shared" si="1"/>
        <v>62.8</v>
      </c>
      <c r="H28" s="104"/>
      <c r="I28" s="105"/>
    </row>
    <row r="29" spans="1:9" s="4" customFormat="1" ht="36.75" customHeight="1">
      <c r="A29" s="68" t="s">
        <v>55</v>
      </c>
      <c r="B29" s="73" t="s">
        <v>64</v>
      </c>
      <c r="C29" s="74" t="s">
        <v>160</v>
      </c>
      <c r="D29" s="73" t="s">
        <v>8</v>
      </c>
      <c r="E29" s="73">
        <v>16</v>
      </c>
      <c r="F29" s="56">
        <v>72.010000000000005</v>
      </c>
      <c r="G29" s="83">
        <f t="shared" si="1"/>
        <v>1152.1600000000001</v>
      </c>
      <c r="H29" s="104"/>
      <c r="I29" s="105"/>
    </row>
    <row r="30" spans="1:9" s="4" customFormat="1" ht="36.75" customHeight="1">
      <c r="A30" s="68" t="s">
        <v>55</v>
      </c>
      <c r="B30" s="73" t="s">
        <v>66</v>
      </c>
      <c r="C30" s="74" t="s">
        <v>164</v>
      </c>
      <c r="D30" s="73" t="s">
        <v>33</v>
      </c>
      <c r="E30" s="73">
        <v>8</v>
      </c>
      <c r="F30" s="56">
        <v>73.8</v>
      </c>
      <c r="G30" s="83">
        <f t="shared" si="1"/>
        <v>590.4</v>
      </c>
      <c r="H30" s="104"/>
      <c r="I30" s="105"/>
    </row>
    <row r="31" spans="1:9" s="4" customFormat="1" ht="36.75" customHeight="1">
      <c r="A31" s="68" t="s">
        <v>55</v>
      </c>
      <c r="B31" s="73" t="s">
        <v>69</v>
      </c>
      <c r="C31" s="74" t="s">
        <v>70</v>
      </c>
      <c r="D31" s="73" t="s">
        <v>8</v>
      </c>
      <c r="E31" s="73">
        <v>16</v>
      </c>
      <c r="F31" s="56">
        <v>4.24</v>
      </c>
      <c r="G31" s="83">
        <f t="shared" si="1"/>
        <v>67.84</v>
      </c>
      <c r="H31" s="104"/>
      <c r="I31" s="105"/>
    </row>
    <row r="32" spans="1:9" s="4" customFormat="1" ht="27.6">
      <c r="A32" s="68" t="s">
        <v>55</v>
      </c>
      <c r="B32" s="73" t="s">
        <v>71</v>
      </c>
      <c r="C32" s="74" t="s">
        <v>135</v>
      </c>
      <c r="D32" s="73" t="s">
        <v>8</v>
      </c>
      <c r="E32" s="73">
        <v>14</v>
      </c>
      <c r="F32" s="57">
        <v>50.11</v>
      </c>
      <c r="G32" s="83">
        <f t="shared" si="1"/>
        <v>701.54</v>
      </c>
      <c r="H32" s="83" t="s">
        <v>73</v>
      </c>
      <c r="I32" s="103">
        <f>ROUND(SUM(G24:G32),2)</f>
        <v>5719.39</v>
      </c>
    </row>
    <row r="33" spans="1:9" s="4" customFormat="1">
      <c r="A33" s="68" t="s">
        <v>74</v>
      </c>
      <c r="B33" s="73" t="s">
        <v>75</v>
      </c>
      <c r="C33" s="74" t="s">
        <v>76</v>
      </c>
      <c r="D33" s="73" t="s">
        <v>7</v>
      </c>
      <c r="E33" s="73">
        <v>8</v>
      </c>
      <c r="F33" s="57">
        <v>50.43</v>
      </c>
      <c r="G33" s="83">
        <f t="shared" si="1"/>
        <v>403.44</v>
      </c>
      <c r="H33" s="104"/>
      <c r="I33" s="105"/>
    </row>
    <row r="34" spans="1:9" s="4" customFormat="1" ht="16.8">
      <c r="A34" s="68" t="s">
        <v>74</v>
      </c>
      <c r="B34" s="73" t="s">
        <v>77</v>
      </c>
      <c r="C34" s="74" t="s">
        <v>78</v>
      </c>
      <c r="D34" s="73" t="s">
        <v>33</v>
      </c>
      <c r="E34" s="73">
        <v>29</v>
      </c>
      <c r="F34" s="57">
        <v>49</v>
      </c>
      <c r="G34" s="83">
        <f t="shared" si="1"/>
        <v>1421</v>
      </c>
      <c r="H34" s="104"/>
      <c r="I34" s="105"/>
    </row>
    <row r="35" spans="1:9" s="4" customFormat="1">
      <c r="A35" s="68" t="s">
        <v>74</v>
      </c>
      <c r="B35" s="73" t="s">
        <v>79</v>
      </c>
      <c r="C35" s="74" t="s">
        <v>80</v>
      </c>
      <c r="D35" s="73" t="s">
        <v>7</v>
      </c>
      <c r="E35" s="73">
        <v>5</v>
      </c>
      <c r="F35" s="57">
        <v>16.809999999999999</v>
      </c>
      <c r="G35" s="83">
        <f t="shared" si="1"/>
        <v>84.05</v>
      </c>
      <c r="H35" s="104"/>
      <c r="I35" s="105"/>
    </row>
    <row r="36" spans="1:9" s="4" customFormat="1" ht="27.6">
      <c r="A36" s="68" t="s">
        <v>74</v>
      </c>
      <c r="B36" s="73" t="s">
        <v>151</v>
      </c>
      <c r="C36" s="74" t="s">
        <v>152</v>
      </c>
      <c r="D36" s="73" t="s">
        <v>7</v>
      </c>
      <c r="E36" s="73">
        <v>4</v>
      </c>
      <c r="F36" s="57">
        <v>127.32</v>
      </c>
      <c r="G36" s="83">
        <f t="shared" si="1"/>
        <v>509.28</v>
      </c>
      <c r="H36" s="83" t="s">
        <v>81</v>
      </c>
      <c r="I36" s="103">
        <f>ROUND(SUM(G33:G36),2)</f>
        <v>2417.77</v>
      </c>
    </row>
    <row r="37" spans="1:9" s="4" customFormat="1">
      <c r="A37" s="97" t="s">
        <v>82</v>
      </c>
      <c r="B37" s="78" t="s">
        <v>83</v>
      </c>
      <c r="C37" s="98" t="s">
        <v>206</v>
      </c>
      <c r="D37" s="99" t="s">
        <v>14</v>
      </c>
      <c r="E37" s="99">
        <v>1</v>
      </c>
      <c r="F37" s="57">
        <v>505.26</v>
      </c>
      <c r="G37" s="83">
        <f>ROUND((E37*F37),2)</f>
        <v>505.26</v>
      </c>
      <c r="H37" s="89"/>
      <c r="I37" s="89"/>
    </row>
    <row r="38" spans="1:9" s="4" customFormat="1" ht="27.6">
      <c r="A38" s="97" t="s">
        <v>82</v>
      </c>
      <c r="B38" s="78" t="s">
        <v>83</v>
      </c>
      <c r="C38" s="98" t="s">
        <v>237</v>
      </c>
      <c r="D38" s="99" t="s">
        <v>14</v>
      </c>
      <c r="E38" s="99">
        <v>1</v>
      </c>
      <c r="F38" s="57">
        <v>534.74</v>
      </c>
      <c r="G38" s="83">
        <f>ROUND((E38*F38),2)</f>
        <v>534.74</v>
      </c>
      <c r="H38" s="83" t="s">
        <v>84</v>
      </c>
      <c r="I38" s="103">
        <f>ROUND(SUM(G37:G38),2)</f>
        <v>1040</v>
      </c>
    </row>
    <row r="39" spans="1:9" s="4" customFormat="1" ht="30.75" customHeight="1">
      <c r="A39" s="97" t="s">
        <v>85</v>
      </c>
      <c r="B39" s="100" t="s">
        <v>86</v>
      </c>
      <c r="C39" s="74" t="s">
        <v>87</v>
      </c>
      <c r="D39" s="73" t="s">
        <v>7</v>
      </c>
      <c r="E39" s="73">
        <v>2</v>
      </c>
      <c r="F39" s="57">
        <v>371.7</v>
      </c>
      <c r="G39" s="83">
        <f t="shared" si="1"/>
        <v>743.4</v>
      </c>
      <c r="H39" s="104"/>
      <c r="I39" s="105"/>
    </row>
    <row r="40" spans="1:9" s="4" customFormat="1" ht="30.75" customHeight="1">
      <c r="A40" s="97" t="s">
        <v>85</v>
      </c>
      <c r="B40" s="100" t="s">
        <v>88</v>
      </c>
      <c r="C40" s="74" t="s">
        <v>89</v>
      </c>
      <c r="D40" s="73" t="s">
        <v>8</v>
      </c>
      <c r="E40" s="73">
        <v>16</v>
      </c>
      <c r="F40" s="57">
        <v>21.24</v>
      </c>
      <c r="G40" s="83">
        <f t="shared" si="1"/>
        <v>339.84</v>
      </c>
      <c r="H40" s="104"/>
      <c r="I40" s="105"/>
    </row>
    <row r="41" spans="1:9" s="4" customFormat="1" ht="30.75" customHeight="1">
      <c r="A41" s="97" t="s">
        <v>85</v>
      </c>
      <c r="B41" s="100" t="s">
        <v>90</v>
      </c>
      <c r="C41" s="74" t="s">
        <v>91</v>
      </c>
      <c r="D41" s="73" t="s">
        <v>8</v>
      </c>
      <c r="E41" s="73">
        <v>16</v>
      </c>
      <c r="F41" s="57">
        <v>2.12</v>
      </c>
      <c r="G41" s="83">
        <f t="shared" si="1"/>
        <v>33.92</v>
      </c>
      <c r="H41" s="104"/>
      <c r="I41" s="105"/>
    </row>
    <row r="42" spans="1:9" s="4" customFormat="1" ht="30.75" customHeight="1">
      <c r="A42" s="97" t="s">
        <v>85</v>
      </c>
      <c r="B42" s="100" t="s">
        <v>92</v>
      </c>
      <c r="C42" s="74" t="s">
        <v>93</v>
      </c>
      <c r="D42" s="73" t="s">
        <v>8</v>
      </c>
      <c r="E42" s="73">
        <v>12</v>
      </c>
      <c r="F42" s="57">
        <v>53.1</v>
      </c>
      <c r="G42" s="83">
        <f t="shared" si="1"/>
        <v>637.20000000000005</v>
      </c>
      <c r="H42" s="104"/>
      <c r="I42" s="105"/>
    </row>
    <row r="43" spans="1:9" s="4" customFormat="1" ht="30.75" customHeight="1">
      <c r="A43" s="97" t="s">
        <v>85</v>
      </c>
      <c r="B43" s="100" t="s">
        <v>94</v>
      </c>
      <c r="C43" s="74" t="s">
        <v>95</v>
      </c>
      <c r="D43" s="73" t="s">
        <v>8</v>
      </c>
      <c r="E43" s="73">
        <v>10</v>
      </c>
      <c r="F43" s="57">
        <v>2.12</v>
      </c>
      <c r="G43" s="83">
        <f t="shared" si="1"/>
        <v>21.2</v>
      </c>
      <c r="H43" s="104"/>
      <c r="I43" s="105"/>
    </row>
    <row r="44" spans="1:9" s="4" customFormat="1" ht="30.75" customHeight="1">
      <c r="A44" s="97" t="s">
        <v>85</v>
      </c>
      <c r="B44" s="100" t="s">
        <v>96</v>
      </c>
      <c r="C44" s="74" t="s">
        <v>97</v>
      </c>
      <c r="D44" s="73" t="s">
        <v>8</v>
      </c>
      <c r="E44" s="73">
        <v>28</v>
      </c>
      <c r="F44" s="57">
        <v>2.12</v>
      </c>
      <c r="G44" s="83">
        <f t="shared" si="1"/>
        <v>59.36</v>
      </c>
      <c r="H44" s="104"/>
      <c r="I44" s="105"/>
    </row>
    <row r="45" spans="1:9" s="4" customFormat="1" ht="30.75" customHeight="1">
      <c r="A45" s="97" t="s">
        <v>85</v>
      </c>
      <c r="B45" s="100" t="s">
        <v>98</v>
      </c>
      <c r="C45" s="74" t="s">
        <v>15</v>
      </c>
      <c r="D45" s="73" t="s">
        <v>8</v>
      </c>
      <c r="E45" s="73">
        <v>16</v>
      </c>
      <c r="F45" s="57">
        <v>0.11</v>
      </c>
      <c r="G45" s="83">
        <f t="shared" si="1"/>
        <v>1.76</v>
      </c>
      <c r="H45" s="104"/>
      <c r="I45" s="105"/>
    </row>
    <row r="46" spans="1:9" s="4" customFormat="1" ht="30.75" customHeight="1">
      <c r="A46" s="97" t="s">
        <v>85</v>
      </c>
      <c r="B46" s="100" t="s">
        <v>99</v>
      </c>
      <c r="C46" s="74" t="s">
        <v>100</v>
      </c>
      <c r="D46" s="73" t="s">
        <v>14</v>
      </c>
      <c r="E46" s="73">
        <v>2</v>
      </c>
      <c r="F46" s="57">
        <v>212.4</v>
      </c>
      <c r="G46" s="83">
        <f t="shared" si="1"/>
        <v>424.8</v>
      </c>
      <c r="H46" s="104"/>
      <c r="I46" s="105"/>
    </row>
    <row r="47" spans="1:9" s="4" customFormat="1" ht="30.75" customHeight="1">
      <c r="A47" s="97" t="s">
        <v>85</v>
      </c>
      <c r="B47" s="100" t="s">
        <v>101</v>
      </c>
      <c r="C47" s="74" t="s">
        <v>102</v>
      </c>
      <c r="D47" s="73" t="s">
        <v>14</v>
      </c>
      <c r="E47" s="73">
        <v>1</v>
      </c>
      <c r="F47" s="57">
        <v>159.30000000000001</v>
      </c>
      <c r="G47" s="83">
        <f t="shared" si="1"/>
        <v>159.30000000000001</v>
      </c>
      <c r="H47" s="104"/>
      <c r="I47" s="105"/>
    </row>
    <row r="48" spans="1:9" s="4" customFormat="1" ht="30.75" customHeight="1">
      <c r="A48" s="97" t="s">
        <v>85</v>
      </c>
      <c r="B48" s="100" t="s">
        <v>103</v>
      </c>
      <c r="C48" s="74" t="s">
        <v>104</v>
      </c>
      <c r="D48" s="73" t="s">
        <v>14</v>
      </c>
      <c r="E48" s="73">
        <v>1</v>
      </c>
      <c r="F48" s="57">
        <v>84.96</v>
      </c>
      <c r="G48" s="83">
        <f t="shared" si="1"/>
        <v>84.96</v>
      </c>
      <c r="H48" s="83" t="s">
        <v>105</v>
      </c>
      <c r="I48" s="103">
        <f>ROUND(SUM(G39:G48),2)</f>
        <v>2505.7399999999998</v>
      </c>
    </row>
    <row r="49" spans="1:9" s="4" customFormat="1" ht="30.75" customHeight="1">
      <c r="A49" s="97" t="s">
        <v>106</v>
      </c>
      <c r="B49" s="100" t="s">
        <v>107</v>
      </c>
      <c r="C49" s="74" t="s">
        <v>108</v>
      </c>
      <c r="D49" s="73" t="s">
        <v>7</v>
      </c>
      <c r="E49" s="73">
        <v>2</v>
      </c>
      <c r="F49" s="57">
        <v>902.7</v>
      </c>
      <c r="G49" s="83">
        <f t="shared" si="1"/>
        <v>1805.4</v>
      </c>
      <c r="H49" s="104"/>
      <c r="I49" s="105"/>
    </row>
    <row r="50" spans="1:9" s="4" customFormat="1" ht="30.75" customHeight="1">
      <c r="A50" s="97" t="s">
        <v>106</v>
      </c>
      <c r="B50" s="100" t="s">
        <v>109</v>
      </c>
      <c r="C50" s="74" t="s">
        <v>110</v>
      </c>
      <c r="D50" s="73" t="s">
        <v>7</v>
      </c>
      <c r="E50" s="73">
        <v>2</v>
      </c>
      <c r="F50" s="57">
        <v>371.7</v>
      </c>
      <c r="G50" s="83">
        <f t="shared" si="1"/>
        <v>743.4</v>
      </c>
      <c r="H50" s="104"/>
      <c r="I50" s="105"/>
    </row>
    <row r="51" spans="1:9" s="4" customFormat="1" ht="30.75" customHeight="1">
      <c r="A51" s="97" t="s">
        <v>106</v>
      </c>
      <c r="B51" s="100" t="s">
        <v>111</v>
      </c>
      <c r="C51" s="74" t="s">
        <v>112</v>
      </c>
      <c r="D51" s="73" t="s">
        <v>7</v>
      </c>
      <c r="E51" s="73">
        <v>3</v>
      </c>
      <c r="F51" s="57">
        <v>26.55</v>
      </c>
      <c r="G51" s="83">
        <f t="shared" si="1"/>
        <v>79.650000000000006</v>
      </c>
      <c r="H51" s="104"/>
      <c r="I51" s="105"/>
    </row>
    <row r="52" spans="1:9" s="4" customFormat="1" ht="30.75" customHeight="1">
      <c r="A52" s="97" t="s">
        <v>106</v>
      </c>
      <c r="B52" s="100" t="s">
        <v>113</v>
      </c>
      <c r="C52" s="74" t="s">
        <v>114</v>
      </c>
      <c r="D52" s="73" t="s">
        <v>14</v>
      </c>
      <c r="E52" s="73">
        <v>2</v>
      </c>
      <c r="F52" s="57">
        <v>58.41</v>
      </c>
      <c r="G52" s="83">
        <f t="shared" si="1"/>
        <v>116.82</v>
      </c>
      <c r="H52" s="104"/>
      <c r="I52" s="105"/>
    </row>
    <row r="53" spans="1:9" s="4" customFormat="1" ht="30.75" customHeight="1">
      <c r="A53" s="97" t="s">
        <v>106</v>
      </c>
      <c r="B53" s="100" t="s">
        <v>115</v>
      </c>
      <c r="C53" s="74" t="s">
        <v>116</v>
      </c>
      <c r="D53" s="73" t="s">
        <v>14</v>
      </c>
      <c r="E53" s="73">
        <v>3</v>
      </c>
      <c r="F53" s="57">
        <v>26.55</v>
      </c>
      <c r="G53" s="83">
        <f t="shared" si="1"/>
        <v>79.650000000000006</v>
      </c>
      <c r="H53" s="104"/>
      <c r="I53" s="105"/>
    </row>
    <row r="54" spans="1:9" s="4" customFormat="1" ht="30.75" customHeight="1">
      <c r="A54" s="97" t="s">
        <v>106</v>
      </c>
      <c r="B54" s="100" t="s">
        <v>117</v>
      </c>
      <c r="C54" s="74" t="s">
        <v>118</v>
      </c>
      <c r="D54" s="73" t="s">
        <v>14</v>
      </c>
      <c r="E54" s="73">
        <v>3</v>
      </c>
      <c r="F54" s="57">
        <v>26.55</v>
      </c>
      <c r="G54" s="83">
        <f t="shared" si="1"/>
        <v>79.650000000000006</v>
      </c>
      <c r="H54" s="104"/>
      <c r="I54" s="105"/>
    </row>
    <row r="55" spans="1:9" s="4" customFormat="1" ht="30.75" customHeight="1">
      <c r="A55" s="97" t="s">
        <v>106</v>
      </c>
      <c r="B55" s="73" t="s">
        <v>139</v>
      </c>
      <c r="C55" s="74" t="s">
        <v>140</v>
      </c>
      <c r="D55" s="73" t="s">
        <v>14</v>
      </c>
      <c r="E55" s="73">
        <v>1</v>
      </c>
      <c r="F55" s="57">
        <v>1274.4000000000001</v>
      </c>
      <c r="G55" s="83">
        <f t="shared" si="1"/>
        <v>1274.4000000000001</v>
      </c>
      <c r="H55" s="89"/>
      <c r="I55" s="89"/>
    </row>
    <row r="56" spans="1:9" s="4" customFormat="1" ht="30.75" customHeight="1">
      <c r="A56" s="97" t="s">
        <v>106</v>
      </c>
      <c r="B56" s="73" t="s">
        <v>162</v>
      </c>
      <c r="C56" s="98" t="s">
        <v>206</v>
      </c>
      <c r="D56" s="99" t="s">
        <v>14</v>
      </c>
      <c r="E56" s="99">
        <v>1</v>
      </c>
      <c r="F56" s="57">
        <v>437.9</v>
      </c>
      <c r="G56" s="83">
        <f t="shared" ref="G56" si="2">ROUND((E56*F56),2)</f>
        <v>437.9</v>
      </c>
      <c r="H56" s="83" t="s">
        <v>119</v>
      </c>
      <c r="I56" s="103">
        <f>ROUND(SUM(G49:G56),2)</f>
        <v>4616.87</v>
      </c>
    </row>
    <row r="57" spans="1:9" ht="44.25" customHeight="1">
      <c r="A57" s="101"/>
      <c r="B57" s="19"/>
      <c r="C57" s="101"/>
      <c r="D57" s="23"/>
      <c r="E57" s="44"/>
      <c r="F57" s="60" t="s">
        <v>163</v>
      </c>
      <c r="G57" s="109">
        <f>SUM(G5:G56)</f>
        <v>25439.06</v>
      </c>
      <c r="H57" s="107"/>
      <c r="I57" s="105"/>
    </row>
    <row r="58" spans="1:9" ht="20.25" customHeight="1">
      <c r="A58" s="21"/>
      <c r="B58" s="22"/>
      <c r="C58" s="10"/>
      <c r="D58" s="10"/>
      <c r="E58" s="44"/>
      <c r="F58" s="10"/>
      <c r="G58" s="24"/>
    </row>
    <row r="59" spans="1:9">
      <c r="A59" s="25"/>
      <c r="B59" s="19"/>
      <c r="C59" s="2"/>
      <c r="D59" s="1"/>
      <c r="E59" s="44"/>
      <c r="F59" s="7"/>
      <c r="G59" s="24"/>
    </row>
    <row r="60" spans="1:9">
      <c r="A60" s="25"/>
      <c r="B60" s="19"/>
      <c r="C60" s="2"/>
      <c r="D60" s="1"/>
      <c r="E60" s="44"/>
      <c r="F60" s="7"/>
      <c r="G60" s="24"/>
    </row>
    <row r="61" spans="1:9">
      <c r="F61" s="28"/>
    </row>
    <row r="62" spans="1:9">
      <c r="A62" s="30"/>
      <c r="B62" s="31"/>
      <c r="C62" s="32"/>
      <c r="D62" s="33"/>
      <c r="E62" s="48"/>
      <c r="F62" s="34"/>
      <c r="G62" s="35"/>
    </row>
    <row r="63" spans="1:9" ht="26.25" customHeight="1">
      <c r="A63" s="36"/>
      <c r="B63" s="37"/>
      <c r="C63" s="38"/>
      <c r="D63" s="38"/>
      <c r="E63" s="50"/>
      <c r="F63" s="39"/>
      <c r="G63" s="40"/>
    </row>
  </sheetData>
  <sheetProtection algorithmName="SHA-512" hashValue="MmDeuC6FYhJZgW524TfLZdl5RIkNI4daxGJwBWmHvQKgzitkB7GjPN8CsSnmfXSk4ghs1vSQz/vaVL2Byx/fow==" saltValue="JeQw9pGuuqdnQ7WYGlBmgw==" spinCount="100000" sheet="1" objects="1" scenarios="1"/>
  <mergeCells count="2">
    <mergeCell ref="A1:G1"/>
    <mergeCell ref="A3:G3"/>
  </mergeCells>
  <phoneticPr fontId="23"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D1E0B-D3D3-46DA-B8FB-7DA1717D4520}">
  <dimension ref="A1:I62"/>
  <sheetViews>
    <sheetView zoomScale="80" zoomScaleNormal="80" workbookViewId="0">
      <selection activeCell="F52" sqref="F52"/>
    </sheetView>
  </sheetViews>
  <sheetFormatPr defaultColWidth="9.21875" defaultRowHeight="13.8"/>
  <cols>
    <col min="1" max="1" width="39.77734375" style="26" customWidth="1"/>
    <col min="2" max="2" width="10.5546875" style="45" customWidth="1"/>
    <col min="3" max="3" width="71.77734375" style="6" customWidth="1"/>
    <col min="4" max="4" width="9.21875" style="5"/>
    <col min="5" max="5" width="16.21875" style="46" customWidth="1"/>
    <col min="6" max="6" width="20.77734375" style="8" customWidth="1"/>
    <col min="7" max="7" width="14.77734375" style="29" customWidth="1"/>
    <col min="8" max="8" width="21.5546875" style="9" customWidth="1"/>
    <col min="9" max="9" width="16.21875" style="3" customWidth="1"/>
    <col min="10" max="16384" width="9.21875" style="3"/>
  </cols>
  <sheetData>
    <row r="1" spans="1:9" ht="54" customHeight="1">
      <c r="A1" s="120" t="s">
        <v>239</v>
      </c>
      <c r="B1" s="120"/>
      <c r="C1" s="120"/>
      <c r="D1" s="120"/>
      <c r="E1" s="120"/>
      <c r="F1" s="120"/>
      <c r="G1" s="120"/>
    </row>
    <row r="2" spans="1:9" ht="21.75" customHeight="1">
      <c r="A2" s="11"/>
      <c r="B2" s="11"/>
      <c r="C2" s="11"/>
      <c r="D2" s="11"/>
      <c r="E2" s="11"/>
      <c r="F2" s="11"/>
      <c r="G2" s="12"/>
    </row>
    <row r="3" spans="1:9" ht="21.75" customHeight="1">
      <c r="A3" s="122" t="s">
        <v>200</v>
      </c>
      <c r="B3" s="122"/>
      <c r="C3" s="122"/>
      <c r="D3" s="122"/>
      <c r="E3" s="122"/>
      <c r="F3" s="122"/>
      <c r="G3" s="122"/>
      <c r="H3" s="52"/>
      <c r="I3" s="52"/>
    </row>
    <row r="4" spans="1:9" ht="27.6">
      <c r="A4" s="53" t="s">
        <v>0</v>
      </c>
      <c r="B4" s="14" t="s">
        <v>1</v>
      </c>
      <c r="C4" s="53" t="s">
        <v>2</v>
      </c>
      <c r="D4" s="53" t="s">
        <v>3</v>
      </c>
      <c r="E4" s="59" t="s">
        <v>4</v>
      </c>
      <c r="F4" s="54" t="s">
        <v>153</v>
      </c>
      <c r="G4" s="54" t="s">
        <v>5</v>
      </c>
      <c r="H4" s="102"/>
      <c r="I4" s="102"/>
    </row>
    <row r="5" spans="1:9">
      <c r="A5" s="68" t="s">
        <v>6</v>
      </c>
      <c r="B5" s="69" t="s">
        <v>202</v>
      </c>
      <c r="C5" s="70" t="s">
        <v>203</v>
      </c>
      <c r="D5" s="69" t="s">
        <v>14</v>
      </c>
      <c r="E5" s="71">
        <v>1</v>
      </c>
      <c r="F5" s="55">
        <v>269.47000000000003</v>
      </c>
      <c r="G5" s="83">
        <f t="shared" ref="G5" si="0">ROUND((E5*F5),2)</f>
        <v>269.47000000000003</v>
      </c>
      <c r="H5" s="84"/>
      <c r="I5" s="5"/>
    </row>
    <row r="6" spans="1:9" ht="29.25" customHeight="1">
      <c r="A6" s="68" t="s">
        <v>6</v>
      </c>
      <c r="B6" s="73" t="s">
        <v>30</v>
      </c>
      <c r="C6" s="74" t="s">
        <v>122</v>
      </c>
      <c r="D6" s="73" t="s">
        <v>33</v>
      </c>
      <c r="E6" s="73">
        <v>52</v>
      </c>
      <c r="F6" s="55">
        <v>9.02</v>
      </c>
      <c r="G6" s="83">
        <f t="shared" ref="G6:G54" si="1">ROUND((E6*F6),2)</f>
        <v>469.04</v>
      </c>
      <c r="H6" s="102"/>
      <c r="I6" s="102"/>
    </row>
    <row r="7" spans="1:9" ht="29.25" customHeight="1">
      <c r="A7" s="68" t="s">
        <v>6</v>
      </c>
      <c r="B7" s="73" t="s">
        <v>34</v>
      </c>
      <c r="C7" s="74" t="s">
        <v>35</v>
      </c>
      <c r="D7" s="73" t="s">
        <v>36</v>
      </c>
      <c r="E7" s="73">
        <v>6.2</v>
      </c>
      <c r="F7" s="55">
        <v>102.6</v>
      </c>
      <c r="G7" s="83">
        <f t="shared" si="1"/>
        <v>636.12</v>
      </c>
      <c r="H7" s="102"/>
      <c r="I7" s="102"/>
    </row>
    <row r="8" spans="1:9" ht="29.25" customHeight="1">
      <c r="A8" s="68" t="s">
        <v>6</v>
      </c>
      <c r="B8" s="73" t="s">
        <v>39</v>
      </c>
      <c r="C8" s="74" t="s">
        <v>40</v>
      </c>
      <c r="D8" s="73" t="s">
        <v>7</v>
      </c>
      <c r="E8" s="73">
        <v>4</v>
      </c>
      <c r="F8" s="55">
        <v>7.37</v>
      </c>
      <c r="G8" s="83">
        <f t="shared" si="1"/>
        <v>29.48</v>
      </c>
      <c r="H8" s="102"/>
      <c r="I8" s="102"/>
    </row>
    <row r="9" spans="1:9" ht="29.25" customHeight="1">
      <c r="A9" s="68" t="s">
        <v>6</v>
      </c>
      <c r="B9" s="73" t="s">
        <v>41</v>
      </c>
      <c r="C9" s="74" t="s">
        <v>42</v>
      </c>
      <c r="D9" s="73" t="s">
        <v>7</v>
      </c>
      <c r="E9" s="73">
        <v>2</v>
      </c>
      <c r="F9" s="55">
        <v>13.33</v>
      </c>
      <c r="G9" s="83">
        <f t="shared" si="1"/>
        <v>26.66</v>
      </c>
      <c r="H9" s="102"/>
      <c r="I9" s="102"/>
    </row>
    <row r="10" spans="1:9" ht="29.25" customHeight="1">
      <c r="A10" s="68" t="s">
        <v>6</v>
      </c>
      <c r="B10" s="73" t="s">
        <v>174</v>
      </c>
      <c r="C10" s="74" t="s">
        <v>175</v>
      </c>
      <c r="D10" s="73" t="s">
        <v>36</v>
      </c>
      <c r="E10" s="73">
        <v>1.7</v>
      </c>
      <c r="F10" s="55">
        <v>101.26</v>
      </c>
      <c r="G10" s="83">
        <f t="shared" si="1"/>
        <v>172.14</v>
      </c>
      <c r="H10" s="102"/>
      <c r="I10" s="102"/>
    </row>
    <row r="11" spans="1:9" ht="49.5" customHeight="1">
      <c r="A11" s="68" t="s">
        <v>6</v>
      </c>
      <c r="B11" s="73" t="s">
        <v>43</v>
      </c>
      <c r="C11" s="74" t="s">
        <v>44</v>
      </c>
      <c r="D11" s="73" t="s">
        <v>33</v>
      </c>
      <c r="E11" s="73">
        <v>16</v>
      </c>
      <c r="F11" s="55">
        <v>29</v>
      </c>
      <c r="G11" s="83">
        <f t="shared" si="1"/>
        <v>464</v>
      </c>
      <c r="H11" s="108" t="s">
        <v>18</v>
      </c>
      <c r="I11" s="103">
        <f>ROUND(SUM(G5:G11),2)</f>
        <v>2066.91</v>
      </c>
    </row>
    <row r="12" spans="1:9" ht="49.5" customHeight="1">
      <c r="A12" s="68" t="s">
        <v>45</v>
      </c>
      <c r="B12" s="73" t="s">
        <v>9</v>
      </c>
      <c r="C12" s="74" t="s">
        <v>46</v>
      </c>
      <c r="D12" s="73" t="s">
        <v>36</v>
      </c>
      <c r="E12" s="73">
        <v>9</v>
      </c>
      <c r="F12" s="55">
        <v>28.54</v>
      </c>
      <c r="G12" s="83">
        <f t="shared" si="1"/>
        <v>256.86</v>
      </c>
      <c r="H12" s="104"/>
      <c r="I12" s="105"/>
    </row>
    <row r="13" spans="1:9" ht="49.5" customHeight="1">
      <c r="A13" s="68" t="s">
        <v>45</v>
      </c>
      <c r="B13" s="73" t="s">
        <v>10</v>
      </c>
      <c r="C13" s="74" t="s">
        <v>47</v>
      </c>
      <c r="D13" s="73" t="s">
        <v>36</v>
      </c>
      <c r="E13" s="73">
        <v>21</v>
      </c>
      <c r="F13" s="55">
        <v>28.54</v>
      </c>
      <c r="G13" s="83">
        <f t="shared" si="1"/>
        <v>599.34</v>
      </c>
      <c r="H13" s="108" t="s">
        <v>17</v>
      </c>
      <c r="I13" s="103">
        <f>ROUND(SUM(G12:G13),2)</f>
        <v>856.2</v>
      </c>
    </row>
    <row r="14" spans="1:9" ht="49.5" customHeight="1">
      <c r="A14" s="68" t="s">
        <v>49</v>
      </c>
      <c r="B14" s="73" t="s">
        <v>29</v>
      </c>
      <c r="C14" s="75" t="s">
        <v>210</v>
      </c>
      <c r="D14" s="73" t="s">
        <v>33</v>
      </c>
      <c r="E14" s="73">
        <v>5</v>
      </c>
      <c r="F14" s="55">
        <v>64.75</v>
      </c>
      <c r="G14" s="83">
        <f t="shared" si="1"/>
        <v>323.75</v>
      </c>
      <c r="H14" s="104"/>
      <c r="I14" s="105"/>
    </row>
    <row r="15" spans="1:9" ht="49.5" customHeight="1">
      <c r="A15" s="68" t="s">
        <v>49</v>
      </c>
      <c r="B15" s="73" t="s">
        <v>51</v>
      </c>
      <c r="C15" s="74" t="s">
        <v>52</v>
      </c>
      <c r="D15" s="73" t="s">
        <v>33</v>
      </c>
      <c r="E15" s="73">
        <v>10</v>
      </c>
      <c r="F15" s="55">
        <v>84.42</v>
      </c>
      <c r="G15" s="83">
        <f t="shared" si="1"/>
        <v>844.2</v>
      </c>
      <c r="H15" s="104"/>
      <c r="I15" s="105"/>
    </row>
    <row r="16" spans="1:9" ht="49.5" customHeight="1">
      <c r="A16" s="68" t="s">
        <v>49</v>
      </c>
      <c r="B16" s="73" t="s">
        <v>53</v>
      </c>
      <c r="C16" s="74" t="s">
        <v>54</v>
      </c>
      <c r="D16" s="73" t="s">
        <v>33</v>
      </c>
      <c r="E16" s="73">
        <v>20</v>
      </c>
      <c r="F16" s="55">
        <v>75.709999999999994</v>
      </c>
      <c r="G16" s="83">
        <f t="shared" si="1"/>
        <v>1514.2</v>
      </c>
      <c r="H16" s="108" t="s">
        <v>16</v>
      </c>
      <c r="I16" s="103">
        <f>ROUND(SUM(G14:G16),2)</f>
        <v>2682.15</v>
      </c>
    </row>
    <row r="17" spans="1:9" ht="49.5" customHeight="1">
      <c r="A17" s="96" t="s">
        <v>142</v>
      </c>
      <c r="B17" s="73" t="s">
        <v>13</v>
      </c>
      <c r="C17" s="74" t="s">
        <v>143</v>
      </c>
      <c r="D17" s="73" t="s">
        <v>33</v>
      </c>
      <c r="E17" s="73">
        <v>11</v>
      </c>
      <c r="F17" s="55">
        <v>66.87</v>
      </c>
      <c r="G17" s="83">
        <f t="shared" si="1"/>
        <v>735.57</v>
      </c>
      <c r="H17" s="104"/>
      <c r="I17" s="105"/>
    </row>
    <row r="18" spans="1:9" ht="49.5" customHeight="1">
      <c r="A18" s="96" t="s">
        <v>142</v>
      </c>
      <c r="B18" s="73" t="s">
        <v>144</v>
      </c>
      <c r="C18" s="74" t="s">
        <v>63</v>
      </c>
      <c r="D18" s="73" t="s">
        <v>33</v>
      </c>
      <c r="E18" s="73">
        <v>16</v>
      </c>
      <c r="F18" s="55">
        <v>7.85</v>
      </c>
      <c r="G18" s="83">
        <f t="shared" si="1"/>
        <v>125.6</v>
      </c>
      <c r="H18" s="104"/>
      <c r="I18" s="105"/>
    </row>
    <row r="19" spans="1:9" ht="49.5" customHeight="1">
      <c r="A19" s="96" t="s">
        <v>142</v>
      </c>
      <c r="B19" s="73" t="s">
        <v>145</v>
      </c>
      <c r="C19" s="74" t="s">
        <v>59</v>
      </c>
      <c r="D19" s="73" t="s">
        <v>33</v>
      </c>
      <c r="E19" s="73">
        <v>16</v>
      </c>
      <c r="F19" s="55">
        <v>64.75</v>
      </c>
      <c r="G19" s="83">
        <f t="shared" si="1"/>
        <v>1036</v>
      </c>
      <c r="H19" s="104"/>
      <c r="I19" s="105"/>
    </row>
    <row r="20" spans="1:9" ht="49.5" customHeight="1">
      <c r="A20" s="96" t="s">
        <v>142</v>
      </c>
      <c r="B20" s="73" t="s">
        <v>146</v>
      </c>
      <c r="C20" s="74" t="s">
        <v>133</v>
      </c>
      <c r="D20" s="73" t="s">
        <v>8</v>
      </c>
      <c r="E20" s="73">
        <v>23</v>
      </c>
      <c r="F20" s="55">
        <v>73.3</v>
      </c>
      <c r="G20" s="83">
        <f t="shared" si="1"/>
        <v>1685.9</v>
      </c>
      <c r="H20" s="104"/>
      <c r="I20" s="105"/>
    </row>
    <row r="21" spans="1:9" ht="49.5" customHeight="1">
      <c r="A21" s="96" t="s">
        <v>142</v>
      </c>
      <c r="B21" s="73" t="s">
        <v>147</v>
      </c>
      <c r="C21" s="74" t="s">
        <v>164</v>
      </c>
      <c r="D21" s="73" t="s">
        <v>33</v>
      </c>
      <c r="E21" s="73">
        <v>5</v>
      </c>
      <c r="F21" s="55">
        <v>73.8</v>
      </c>
      <c r="G21" s="83">
        <f t="shared" si="1"/>
        <v>369</v>
      </c>
      <c r="H21" s="104"/>
      <c r="I21" s="105"/>
    </row>
    <row r="22" spans="1:9" ht="49.5" customHeight="1">
      <c r="A22" s="96" t="s">
        <v>142</v>
      </c>
      <c r="B22" s="73" t="s">
        <v>148</v>
      </c>
      <c r="C22" s="74" t="s">
        <v>70</v>
      </c>
      <c r="D22" s="73" t="s">
        <v>8</v>
      </c>
      <c r="E22" s="73">
        <v>23</v>
      </c>
      <c r="F22" s="55">
        <v>4.24</v>
      </c>
      <c r="G22" s="83">
        <f t="shared" si="1"/>
        <v>97.52</v>
      </c>
      <c r="H22" s="108" t="s">
        <v>19</v>
      </c>
      <c r="I22" s="103">
        <f>ROUND(SUM(G17:G22),2)</f>
        <v>4049.59</v>
      </c>
    </row>
    <row r="23" spans="1:9" ht="49.5" customHeight="1">
      <c r="A23" s="68" t="s">
        <v>55</v>
      </c>
      <c r="B23" s="73" t="s">
        <v>56</v>
      </c>
      <c r="C23" s="74" t="s">
        <v>57</v>
      </c>
      <c r="D23" s="73" t="s">
        <v>36</v>
      </c>
      <c r="E23" s="73">
        <v>10</v>
      </c>
      <c r="F23" s="55">
        <v>84.49</v>
      </c>
      <c r="G23" s="83">
        <f t="shared" si="1"/>
        <v>844.9</v>
      </c>
      <c r="H23" s="104"/>
      <c r="I23" s="105"/>
    </row>
    <row r="24" spans="1:9" s="4" customFormat="1" ht="36.75" customHeight="1">
      <c r="A24" s="68" t="s">
        <v>55</v>
      </c>
      <c r="B24" s="73" t="s">
        <v>58</v>
      </c>
      <c r="C24" s="74" t="s">
        <v>59</v>
      </c>
      <c r="D24" s="73" t="s">
        <v>33</v>
      </c>
      <c r="E24" s="73">
        <v>43</v>
      </c>
      <c r="F24" s="56">
        <v>64.75</v>
      </c>
      <c r="G24" s="83">
        <f t="shared" si="1"/>
        <v>2784.25</v>
      </c>
      <c r="H24" s="104"/>
      <c r="I24" s="105"/>
    </row>
    <row r="25" spans="1:9" s="4" customFormat="1" ht="36.75" customHeight="1">
      <c r="A25" s="68" t="s">
        <v>55</v>
      </c>
      <c r="B25" s="73" t="s">
        <v>60</v>
      </c>
      <c r="C25" s="74" t="s">
        <v>157</v>
      </c>
      <c r="D25" s="73" t="s">
        <v>33</v>
      </c>
      <c r="E25" s="73">
        <v>42</v>
      </c>
      <c r="F25" s="56">
        <v>80.63</v>
      </c>
      <c r="G25" s="83">
        <f t="shared" si="1"/>
        <v>3386.46</v>
      </c>
      <c r="H25" s="104"/>
      <c r="I25" s="105"/>
    </row>
    <row r="26" spans="1:9" s="4" customFormat="1" ht="36.75" customHeight="1">
      <c r="A26" s="68" t="s">
        <v>55</v>
      </c>
      <c r="B26" s="73" t="s">
        <v>131</v>
      </c>
      <c r="C26" s="74" t="s">
        <v>132</v>
      </c>
      <c r="D26" s="73" t="s">
        <v>33</v>
      </c>
      <c r="E26" s="73">
        <v>12</v>
      </c>
      <c r="F26" s="56">
        <v>14.76</v>
      </c>
      <c r="G26" s="83">
        <f t="shared" si="1"/>
        <v>177.12</v>
      </c>
      <c r="H26" s="104"/>
      <c r="I26" s="105"/>
    </row>
    <row r="27" spans="1:9" s="4" customFormat="1" ht="36.75" customHeight="1">
      <c r="A27" s="68" t="s">
        <v>55</v>
      </c>
      <c r="B27" s="73" t="s">
        <v>62</v>
      </c>
      <c r="C27" s="74" t="s">
        <v>63</v>
      </c>
      <c r="D27" s="73" t="s">
        <v>33</v>
      </c>
      <c r="E27" s="73">
        <v>12</v>
      </c>
      <c r="F27" s="56">
        <v>7.85</v>
      </c>
      <c r="G27" s="83">
        <f t="shared" si="1"/>
        <v>94.2</v>
      </c>
      <c r="H27" s="104"/>
      <c r="I27" s="105"/>
    </row>
    <row r="28" spans="1:9" s="4" customFormat="1" ht="36.75" customHeight="1">
      <c r="A28" s="68" t="s">
        <v>55</v>
      </c>
      <c r="B28" s="73" t="s">
        <v>64</v>
      </c>
      <c r="C28" s="74" t="s">
        <v>160</v>
      </c>
      <c r="D28" s="73" t="s">
        <v>8</v>
      </c>
      <c r="E28" s="73">
        <v>8</v>
      </c>
      <c r="F28" s="56">
        <v>72.010000000000005</v>
      </c>
      <c r="G28" s="83">
        <f t="shared" si="1"/>
        <v>576.08000000000004</v>
      </c>
      <c r="H28" s="104"/>
      <c r="I28" s="105"/>
    </row>
    <row r="29" spans="1:9" s="4" customFormat="1" ht="36.75" customHeight="1">
      <c r="A29" s="68" t="s">
        <v>55</v>
      </c>
      <c r="B29" s="73" t="s">
        <v>66</v>
      </c>
      <c r="C29" s="74" t="s">
        <v>164</v>
      </c>
      <c r="D29" s="73" t="s">
        <v>33</v>
      </c>
      <c r="E29" s="73">
        <v>12</v>
      </c>
      <c r="F29" s="56">
        <v>73.8</v>
      </c>
      <c r="G29" s="83">
        <f t="shared" si="1"/>
        <v>885.6</v>
      </c>
      <c r="H29" s="104"/>
      <c r="I29" s="105"/>
    </row>
    <row r="30" spans="1:9" s="4" customFormat="1" ht="36.75" customHeight="1">
      <c r="A30" s="68" t="s">
        <v>55</v>
      </c>
      <c r="B30" s="73" t="s">
        <v>69</v>
      </c>
      <c r="C30" s="74" t="s">
        <v>70</v>
      </c>
      <c r="D30" s="73" t="s">
        <v>8</v>
      </c>
      <c r="E30" s="73">
        <v>8</v>
      </c>
      <c r="F30" s="56">
        <v>4.24</v>
      </c>
      <c r="G30" s="83">
        <f t="shared" si="1"/>
        <v>33.92</v>
      </c>
      <c r="H30" s="104"/>
      <c r="I30" s="105"/>
    </row>
    <row r="31" spans="1:9" s="4" customFormat="1" ht="27.6">
      <c r="A31" s="68" t="s">
        <v>55</v>
      </c>
      <c r="B31" s="73" t="s">
        <v>71</v>
      </c>
      <c r="C31" s="74" t="s">
        <v>135</v>
      </c>
      <c r="D31" s="73" t="s">
        <v>8</v>
      </c>
      <c r="E31" s="73">
        <v>4</v>
      </c>
      <c r="F31" s="57">
        <v>50.11</v>
      </c>
      <c r="G31" s="83">
        <f t="shared" si="1"/>
        <v>200.44</v>
      </c>
      <c r="H31" s="108" t="s">
        <v>73</v>
      </c>
      <c r="I31" s="103">
        <f>ROUND(SUM(G23:G31),2)</f>
        <v>8982.9699999999993</v>
      </c>
    </row>
    <row r="32" spans="1:9" s="4" customFormat="1">
      <c r="A32" s="68" t="s">
        <v>74</v>
      </c>
      <c r="B32" s="73" t="s">
        <v>75</v>
      </c>
      <c r="C32" s="74" t="s">
        <v>76</v>
      </c>
      <c r="D32" s="73" t="s">
        <v>7</v>
      </c>
      <c r="E32" s="73">
        <v>8</v>
      </c>
      <c r="F32" s="57">
        <v>50.43</v>
      </c>
      <c r="G32" s="83">
        <f t="shared" si="1"/>
        <v>403.44</v>
      </c>
      <c r="H32" s="104"/>
      <c r="I32" s="105"/>
    </row>
    <row r="33" spans="1:9" s="4" customFormat="1" ht="16.8">
      <c r="A33" s="68" t="s">
        <v>74</v>
      </c>
      <c r="B33" s="73" t="s">
        <v>77</v>
      </c>
      <c r="C33" s="74" t="s">
        <v>78</v>
      </c>
      <c r="D33" s="73" t="s">
        <v>33</v>
      </c>
      <c r="E33" s="73">
        <v>23</v>
      </c>
      <c r="F33" s="57">
        <v>49</v>
      </c>
      <c r="G33" s="83">
        <f t="shared" si="1"/>
        <v>1127</v>
      </c>
      <c r="H33" s="104"/>
      <c r="I33" s="105"/>
    </row>
    <row r="34" spans="1:9" s="4" customFormat="1">
      <c r="A34" s="68" t="s">
        <v>74</v>
      </c>
      <c r="B34" s="73" t="s">
        <v>79</v>
      </c>
      <c r="C34" s="74" t="s">
        <v>80</v>
      </c>
      <c r="D34" s="73" t="s">
        <v>7</v>
      </c>
      <c r="E34" s="73">
        <v>4</v>
      </c>
      <c r="F34" s="57">
        <v>16.809999999999999</v>
      </c>
      <c r="G34" s="83">
        <f t="shared" si="1"/>
        <v>67.239999999999995</v>
      </c>
      <c r="H34" s="104"/>
      <c r="I34" s="105"/>
    </row>
    <row r="35" spans="1:9" s="4" customFormat="1" ht="27.6">
      <c r="A35" s="68" t="s">
        <v>74</v>
      </c>
      <c r="B35" s="73" t="s">
        <v>151</v>
      </c>
      <c r="C35" s="74" t="s">
        <v>152</v>
      </c>
      <c r="D35" s="73" t="s">
        <v>7</v>
      </c>
      <c r="E35" s="73">
        <v>4</v>
      </c>
      <c r="F35" s="57">
        <v>127.32</v>
      </c>
      <c r="G35" s="83">
        <f t="shared" si="1"/>
        <v>509.28</v>
      </c>
      <c r="H35" s="108" t="s">
        <v>81</v>
      </c>
      <c r="I35" s="103">
        <f>ROUND(SUM(G32:G35),2)</f>
        <v>2106.96</v>
      </c>
    </row>
    <row r="36" spans="1:9" s="4" customFormat="1">
      <c r="A36" s="97" t="s">
        <v>82</v>
      </c>
      <c r="B36" s="78" t="s">
        <v>83</v>
      </c>
      <c r="C36" s="98" t="s">
        <v>204</v>
      </c>
      <c r="D36" s="99" t="s">
        <v>14</v>
      </c>
      <c r="E36" s="99">
        <v>1</v>
      </c>
      <c r="F36" s="57">
        <v>505.26</v>
      </c>
      <c r="G36" s="83">
        <f t="shared" ref="G36" si="2">ROUND((E36*F36),2)</f>
        <v>505.26</v>
      </c>
      <c r="H36" s="89"/>
      <c r="I36" s="89"/>
    </row>
    <row r="37" spans="1:9" s="4" customFormat="1" ht="27.6">
      <c r="A37" s="97" t="s">
        <v>82</v>
      </c>
      <c r="B37" s="78" t="s">
        <v>238</v>
      </c>
      <c r="C37" s="98" t="s">
        <v>237</v>
      </c>
      <c r="D37" s="99" t="s">
        <v>14</v>
      </c>
      <c r="E37" s="99">
        <v>1</v>
      </c>
      <c r="F37" s="57">
        <v>534.74</v>
      </c>
      <c r="G37" s="83">
        <f t="shared" si="1"/>
        <v>534.74</v>
      </c>
      <c r="H37" s="108" t="s">
        <v>84</v>
      </c>
      <c r="I37" s="103">
        <f>ROUND(SUM(G36:G37),2)</f>
        <v>1040</v>
      </c>
    </row>
    <row r="38" spans="1:9" s="4" customFormat="1" ht="30.75" customHeight="1">
      <c r="A38" s="97" t="s">
        <v>85</v>
      </c>
      <c r="B38" s="100" t="s">
        <v>86</v>
      </c>
      <c r="C38" s="74" t="s">
        <v>87</v>
      </c>
      <c r="D38" s="73" t="s">
        <v>7</v>
      </c>
      <c r="E38" s="73">
        <v>2</v>
      </c>
      <c r="F38" s="57">
        <v>371.7</v>
      </c>
      <c r="G38" s="83">
        <f t="shared" si="1"/>
        <v>743.4</v>
      </c>
      <c r="H38" s="104"/>
      <c r="I38" s="105"/>
    </row>
    <row r="39" spans="1:9" s="4" customFormat="1" ht="30.75" customHeight="1">
      <c r="A39" s="97" t="s">
        <v>85</v>
      </c>
      <c r="B39" s="100" t="s">
        <v>88</v>
      </c>
      <c r="C39" s="74" t="s">
        <v>89</v>
      </c>
      <c r="D39" s="73" t="s">
        <v>8</v>
      </c>
      <c r="E39" s="73">
        <v>25</v>
      </c>
      <c r="F39" s="57">
        <v>21.24</v>
      </c>
      <c r="G39" s="83">
        <f t="shared" si="1"/>
        <v>531</v>
      </c>
      <c r="H39" s="104"/>
      <c r="I39" s="105"/>
    </row>
    <row r="40" spans="1:9" s="4" customFormat="1" ht="30.75" customHeight="1">
      <c r="A40" s="97" t="s">
        <v>85</v>
      </c>
      <c r="B40" s="100" t="s">
        <v>90</v>
      </c>
      <c r="C40" s="74" t="s">
        <v>91</v>
      </c>
      <c r="D40" s="73" t="s">
        <v>8</v>
      </c>
      <c r="E40" s="73">
        <v>25</v>
      </c>
      <c r="F40" s="57">
        <v>2.12</v>
      </c>
      <c r="G40" s="83">
        <f t="shared" si="1"/>
        <v>53</v>
      </c>
      <c r="H40" s="104"/>
      <c r="I40" s="105"/>
    </row>
    <row r="41" spans="1:9" s="4" customFormat="1" ht="30.75" customHeight="1">
      <c r="A41" s="97" t="s">
        <v>85</v>
      </c>
      <c r="B41" s="100" t="s">
        <v>92</v>
      </c>
      <c r="C41" s="74" t="s">
        <v>93</v>
      </c>
      <c r="D41" s="73" t="s">
        <v>8</v>
      </c>
      <c r="E41" s="73">
        <v>15</v>
      </c>
      <c r="F41" s="57">
        <v>53.1</v>
      </c>
      <c r="G41" s="83">
        <f t="shared" si="1"/>
        <v>796.5</v>
      </c>
      <c r="H41" s="104"/>
      <c r="I41" s="105"/>
    </row>
    <row r="42" spans="1:9" s="4" customFormat="1" ht="30.75" customHeight="1">
      <c r="A42" s="97" t="s">
        <v>85</v>
      </c>
      <c r="B42" s="100" t="s">
        <v>94</v>
      </c>
      <c r="C42" s="74" t="s">
        <v>95</v>
      </c>
      <c r="D42" s="73" t="s">
        <v>8</v>
      </c>
      <c r="E42" s="73">
        <v>10</v>
      </c>
      <c r="F42" s="57">
        <v>2.12</v>
      </c>
      <c r="G42" s="83">
        <f t="shared" si="1"/>
        <v>21.2</v>
      </c>
      <c r="H42" s="104"/>
      <c r="I42" s="105"/>
    </row>
    <row r="43" spans="1:9" s="4" customFormat="1" ht="30.75" customHeight="1">
      <c r="A43" s="97" t="s">
        <v>85</v>
      </c>
      <c r="B43" s="100" t="s">
        <v>96</v>
      </c>
      <c r="C43" s="74" t="s">
        <v>97</v>
      </c>
      <c r="D43" s="73" t="s">
        <v>8</v>
      </c>
      <c r="E43" s="73">
        <v>40</v>
      </c>
      <c r="F43" s="57">
        <v>2.12</v>
      </c>
      <c r="G43" s="83">
        <f t="shared" si="1"/>
        <v>84.8</v>
      </c>
      <c r="H43" s="104"/>
      <c r="I43" s="105"/>
    </row>
    <row r="44" spans="1:9" s="4" customFormat="1" ht="30.75" customHeight="1">
      <c r="A44" s="97" t="s">
        <v>85</v>
      </c>
      <c r="B44" s="100" t="s">
        <v>98</v>
      </c>
      <c r="C44" s="74" t="s">
        <v>15</v>
      </c>
      <c r="D44" s="73" t="s">
        <v>8</v>
      </c>
      <c r="E44" s="73">
        <v>25</v>
      </c>
      <c r="F44" s="57">
        <v>0.11</v>
      </c>
      <c r="G44" s="83">
        <f t="shared" si="1"/>
        <v>2.75</v>
      </c>
      <c r="H44" s="104"/>
      <c r="I44" s="105"/>
    </row>
    <row r="45" spans="1:9" s="4" customFormat="1" ht="30.75" customHeight="1">
      <c r="A45" s="97" t="s">
        <v>85</v>
      </c>
      <c r="B45" s="100" t="s">
        <v>99</v>
      </c>
      <c r="C45" s="74" t="s">
        <v>100</v>
      </c>
      <c r="D45" s="73" t="s">
        <v>14</v>
      </c>
      <c r="E45" s="73">
        <v>2</v>
      </c>
      <c r="F45" s="57">
        <v>212.4</v>
      </c>
      <c r="G45" s="83">
        <f t="shared" si="1"/>
        <v>424.8</v>
      </c>
      <c r="H45" s="104"/>
      <c r="I45" s="105"/>
    </row>
    <row r="46" spans="1:9" s="4" customFormat="1" ht="30.75" customHeight="1">
      <c r="A46" s="97" t="s">
        <v>85</v>
      </c>
      <c r="B46" s="100" t="s">
        <v>101</v>
      </c>
      <c r="C46" s="74" t="s">
        <v>102</v>
      </c>
      <c r="D46" s="73" t="s">
        <v>14</v>
      </c>
      <c r="E46" s="73">
        <v>1</v>
      </c>
      <c r="F46" s="57">
        <v>159.30000000000001</v>
      </c>
      <c r="G46" s="83">
        <f t="shared" si="1"/>
        <v>159.30000000000001</v>
      </c>
      <c r="H46" s="104"/>
      <c r="I46" s="105"/>
    </row>
    <row r="47" spans="1:9" s="4" customFormat="1" ht="30.75" customHeight="1">
      <c r="A47" s="97" t="s">
        <v>85</v>
      </c>
      <c r="B47" s="100" t="s">
        <v>103</v>
      </c>
      <c r="C47" s="74" t="s">
        <v>104</v>
      </c>
      <c r="D47" s="73" t="s">
        <v>14</v>
      </c>
      <c r="E47" s="73">
        <v>1</v>
      </c>
      <c r="F47" s="57">
        <v>84.96</v>
      </c>
      <c r="G47" s="83">
        <f t="shared" si="1"/>
        <v>84.96</v>
      </c>
      <c r="H47" s="108" t="s">
        <v>105</v>
      </c>
      <c r="I47" s="103">
        <f>ROUND(SUM(G38:G47),2)</f>
        <v>2901.71</v>
      </c>
    </row>
    <row r="48" spans="1:9" s="4" customFormat="1" ht="30.75" customHeight="1">
      <c r="A48" s="97" t="s">
        <v>106</v>
      </c>
      <c r="B48" s="100" t="s">
        <v>107</v>
      </c>
      <c r="C48" s="74" t="s">
        <v>108</v>
      </c>
      <c r="D48" s="73" t="s">
        <v>7</v>
      </c>
      <c r="E48" s="73">
        <v>2</v>
      </c>
      <c r="F48" s="57">
        <v>902.7</v>
      </c>
      <c r="G48" s="83">
        <f t="shared" si="1"/>
        <v>1805.4</v>
      </c>
      <c r="H48" s="104"/>
      <c r="I48" s="105"/>
    </row>
    <row r="49" spans="1:9" s="4" customFormat="1" ht="30.75" customHeight="1">
      <c r="A49" s="97" t="s">
        <v>106</v>
      </c>
      <c r="B49" s="100" t="s">
        <v>109</v>
      </c>
      <c r="C49" s="74" t="s">
        <v>110</v>
      </c>
      <c r="D49" s="73" t="s">
        <v>7</v>
      </c>
      <c r="E49" s="73">
        <v>2</v>
      </c>
      <c r="F49" s="57">
        <v>371.7</v>
      </c>
      <c r="G49" s="83">
        <f t="shared" si="1"/>
        <v>743.4</v>
      </c>
      <c r="H49" s="104"/>
      <c r="I49" s="105"/>
    </row>
    <row r="50" spans="1:9" s="4" customFormat="1" ht="30.75" customHeight="1">
      <c r="A50" s="97" t="s">
        <v>106</v>
      </c>
      <c r="B50" s="100" t="s">
        <v>111</v>
      </c>
      <c r="C50" s="74" t="s">
        <v>112</v>
      </c>
      <c r="D50" s="73" t="s">
        <v>7</v>
      </c>
      <c r="E50" s="73">
        <v>2</v>
      </c>
      <c r="F50" s="57">
        <v>26.55</v>
      </c>
      <c r="G50" s="83">
        <f t="shared" si="1"/>
        <v>53.1</v>
      </c>
      <c r="H50" s="104"/>
      <c r="I50" s="105"/>
    </row>
    <row r="51" spans="1:9" s="4" customFormat="1" ht="30.75" customHeight="1">
      <c r="A51" s="97" t="s">
        <v>106</v>
      </c>
      <c r="B51" s="100" t="s">
        <v>113</v>
      </c>
      <c r="C51" s="74" t="s">
        <v>114</v>
      </c>
      <c r="D51" s="73" t="s">
        <v>14</v>
      </c>
      <c r="E51" s="73">
        <v>2</v>
      </c>
      <c r="F51" s="57">
        <v>58.41</v>
      </c>
      <c r="G51" s="83">
        <f t="shared" si="1"/>
        <v>116.82</v>
      </c>
      <c r="H51" s="104"/>
      <c r="I51" s="105"/>
    </row>
    <row r="52" spans="1:9" s="4" customFormat="1" ht="30.75" customHeight="1">
      <c r="A52" s="97" t="s">
        <v>106</v>
      </c>
      <c r="B52" s="100" t="s">
        <v>115</v>
      </c>
      <c r="C52" s="74" t="s">
        <v>116</v>
      </c>
      <c r="D52" s="73" t="s">
        <v>14</v>
      </c>
      <c r="E52" s="73">
        <v>3</v>
      </c>
      <c r="F52" s="57">
        <v>26.55</v>
      </c>
      <c r="G52" s="83">
        <f t="shared" si="1"/>
        <v>79.650000000000006</v>
      </c>
      <c r="H52" s="104"/>
      <c r="I52" s="105"/>
    </row>
    <row r="53" spans="1:9" s="4" customFormat="1" ht="30.75" customHeight="1">
      <c r="A53" s="97" t="s">
        <v>106</v>
      </c>
      <c r="B53" s="100" t="s">
        <v>117</v>
      </c>
      <c r="C53" s="74" t="s">
        <v>118</v>
      </c>
      <c r="D53" s="73" t="s">
        <v>14</v>
      </c>
      <c r="E53" s="73">
        <v>3</v>
      </c>
      <c r="F53" s="57">
        <v>26.55</v>
      </c>
      <c r="G53" s="83">
        <f t="shared" si="1"/>
        <v>79.650000000000006</v>
      </c>
      <c r="H53" s="104"/>
      <c r="I53" s="105"/>
    </row>
    <row r="54" spans="1:9" s="4" customFormat="1" ht="30.75" customHeight="1">
      <c r="A54" s="97" t="s">
        <v>106</v>
      </c>
      <c r="B54" s="73" t="s">
        <v>139</v>
      </c>
      <c r="C54" s="110" t="s">
        <v>140</v>
      </c>
      <c r="D54" s="111" t="s">
        <v>14</v>
      </c>
      <c r="E54" s="111">
        <v>1</v>
      </c>
      <c r="F54" s="57">
        <v>1274.4000000000001</v>
      </c>
      <c r="G54" s="83">
        <f t="shared" si="1"/>
        <v>1274.4000000000001</v>
      </c>
      <c r="H54" s="89"/>
      <c r="I54" s="89"/>
    </row>
    <row r="55" spans="1:9" s="4" customFormat="1" ht="30.75" customHeight="1">
      <c r="A55" s="97" t="s">
        <v>106</v>
      </c>
      <c r="B55" s="73" t="s">
        <v>162</v>
      </c>
      <c r="C55" s="98" t="s">
        <v>204</v>
      </c>
      <c r="D55" s="99" t="s">
        <v>14</v>
      </c>
      <c r="E55" s="99">
        <v>1</v>
      </c>
      <c r="F55" s="57">
        <v>437.9</v>
      </c>
      <c r="G55" s="83">
        <f t="shared" ref="G55" si="3">ROUND((E55*F55),2)</f>
        <v>437.9</v>
      </c>
      <c r="H55" s="108" t="s">
        <v>119</v>
      </c>
      <c r="I55" s="103">
        <f>ROUND(SUM(G48:G55),2)</f>
        <v>4590.32</v>
      </c>
    </row>
    <row r="56" spans="1:9" ht="44.25" customHeight="1">
      <c r="A56" s="101"/>
      <c r="B56" s="19"/>
      <c r="C56" s="101"/>
      <c r="D56" s="23"/>
      <c r="E56" s="44"/>
      <c r="F56" s="60" t="s">
        <v>167</v>
      </c>
      <c r="G56" s="109">
        <f>SUM(G5:G55)</f>
        <v>29276.81</v>
      </c>
      <c r="H56" s="107"/>
      <c r="I56" s="105"/>
    </row>
    <row r="57" spans="1:9" ht="20.25" customHeight="1">
      <c r="A57" s="21"/>
      <c r="B57" s="22"/>
      <c r="C57" s="10"/>
      <c r="D57" s="10"/>
      <c r="E57" s="44"/>
      <c r="F57" s="10"/>
      <c r="G57" s="24"/>
    </row>
    <row r="58" spans="1:9">
      <c r="A58" s="25"/>
      <c r="B58" s="19"/>
      <c r="C58" s="2"/>
      <c r="D58" s="1"/>
      <c r="E58" s="44"/>
      <c r="F58" s="7"/>
      <c r="G58" s="24"/>
    </row>
    <row r="59" spans="1:9">
      <c r="A59" s="25"/>
      <c r="B59" s="19"/>
      <c r="C59" s="2"/>
      <c r="D59" s="1"/>
      <c r="E59" s="44"/>
      <c r="F59" s="7"/>
      <c r="G59" s="24"/>
    </row>
    <row r="60" spans="1:9">
      <c r="F60" s="28"/>
    </row>
    <row r="61" spans="1:9">
      <c r="A61" s="30"/>
      <c r="B61" s="31"/>
      <c r="C61" s="32"/>
      <c r="D61" s="33"/>
      <c r="E61" s="48"/>
      <c r="F61" s="34"/>
      <c r="G61" s="35"/>
    </row>
    <row r="62" spans="1:9" ht="26.25" customHeight="1">
      <c r="A62" s="36"/>
      <c r="B62" s="37"/>
      <c r="C62" s="38"/>
      <c r="D62" s="38"/>
      <c r="E62" s="50"/>
      <c r="F62" s="39"/>
      <c r="G62" s="40"/>
    </row>
  </sheetData>
  <sheetProtection algorithmName="SHA-512" hashValue="R04owEOCXKOp32edYRWy9m2E3nIM1FZ9Y2PZjCGa01RyvvDF4hI6OotBKpBKb6uw8vSzb1h+ZiT3m/KU9q94IQ==" saltValue="oxeK5eBQA9/uG9N5G6oAHA==" spinCount="100000" sheet="1" objects="1" scenarios="1"/>
  <mergeCells count="2">
    <mergeCell ref="A1:G1"/>
    <mergeCell ref="A3:G3"/>
  </mergeCells>
  <phoneticPr fontId="23"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70C31-6903-451A-9A70-E3E77B188123}">
  <dimension ref="A1:I65"/>
  <sheetViews>
    <sheetView topLeftCell="D45" zoomScale="80" zoomScaleNormal="80" workbookViewId="0">
      <selection activeCell="F29" sqref="F29"/>
    </sheetView>
  </sheetViews>
  <sheetFormatPr defaultColWidth="9.21875" defaultRowHeight="13.8"/>
  <cols>
    <col min="1" max="1" width="39.77734375" style="26" customWidth="1"/>
    <col min="2" max="2" width="10.5546875" style="45" customWidth="1"/>
    <col min="3" max="3" width="71.77734375" style="6" customWidth="1"/>
    <col min="4" max="4" width="9.21875" style="5"/>
    <col min="5" max="5" width="16.21875" style="46" customWidth="1"/>
    <col min="6" max="6" width="20.77734375" style="8" customWidth="1"/>
    <col min="7" max="7" width="14.77734375" style="29" customWidth="1"/>
    <col min="8" max="8" width="21.5546875" style="9" customWidth="1"/>
    <col min="9" max="9" width="16.21875" style="3" customWidth="1"/>
    <col min="10" max="16384" width="9.21875" style="3"/>
  </cols>
  <sheetData>
    <row r="1" spans="1:9" ht="66.75" customHeight="1">
      <c r="A1" s="120" t="s">
        <v>239</v>
      </c>
      <c r="B1" s="120"/>
      <c r="C1" s="120"/>
      <c r="D1" s="120"/>
      <c r="E1" s="120"/>
      <c r="F1" s="120"/>
      <c r="G1" s="120"/>
    </row>
    <row r="2" spans="1:9" ht="21.75" customHeight="1">
      <c r="A2" s="61"/>
      <c r="B2" s="61"/>
      <c r="C2" s="61"/>
      <c r="D2" s="61"/>
      <c r="E2" s="61"/>
      <c r="F2" s="61"/>
      <c r="G2" s="62"/>
    </row>
    <row r="3" spans="1:9" ht="21.75" customHeight="1">
      <c r="A3" s="122" t="s">
        <v>201</v>
      </c>
      <c r="B3" s="122"/>
      <c r="C3" s="122"/>
      <c r="D3" s="122"/>
      <c r="E3" s="122"/>
      <c r="F3" s="122"/>
      <c r="G3" s="122"/>
      <c r="H3" s="52"/>
      <c r="I3" s="52"/>
    </row>
    <row r="4" spans="1:9" ht="27.6">
      <c r="A4" s="53" t="s">
        <v>0</v>
      </c>
      <c r="B4" s="14" t="s">
        <v>1</v>
      </c>
      <c r="C4" s="53" t="s">
        <v>2</v>
      </c>
      <c r="D4" s="53" t="s">
        <v>3</v>
      </c>
      <c r="E4" s="59" t="s">
        <v>4</v>
      </c>
      <c r="F4" s="54" t="s">
        <v>153</v>
      </c>
      <c r="G4" s="54" t="s">
        <v>5</v>
      </c>
      <c r="H4" s="102"/>
      <c r="I4" s="102"/>
    </row>
    <row r="5" spans="1:9">
      <c r="A5" s="68" t="s">
        <v>6</v>
      </c>
      <c r="B5" s="69" t="s">
        <v>202</v>
      </c>
      <c r="C5" s="70" t="s">
        <v>203</v>
      </c>
      <c r="D5" s="69" t="s">
        <v>14</v>
      </c>
      <c r="E5" s="112">
        <v>1</v>
      </c>
      <c r="F5" s="55">
        <v>269.47000000000003</v>
      </c>
      <c r="G5" s="83">
        <f t="shared" ref="G5:G7" si="0">ROUND((E5*F5),2)</f>
        <v>269.47000000000003</v>
      </c>
      <c r="H5" s="84"/>
      <c r="I5" s="5"/>
    </row>
    <row r="6" spans="1:9" ht="16.8">
      <c r="A6" s="68" t="s">
        <v>6</v>
      </c>
      <c r="B6" s="73" t="s">
        <v>220</v>
      </c>
      <c r="C6" s="74" t="s">
        <v>216</v>
      </c>
      <c r="D6" s="73" t="s">
        <v>33</v>
      </c>
      <c r="E6" s="112">
        <v>91</v>
      </c>
      <c r="F6" s="55">
        <v>9.31</v>
      </c>
      <c r="G6" s="83">
        <f t="shared" si="0"/>
        <v>847.21</v>
      </c>
      <c r="H6" s="84"/>
      <c r="I6" s="5"/>
    </row>
    <row r="7" spans="1:9" ht="16.8">
      <c r="A7" s="68" t="s">
        <v>6</v>
      </c>
      <c r="B7" s="73" t="s">
        <v>221</v>
      </c>
      <c r="C7" s="74" t="s">
        <v>217</v>
      </c>
      <c r="D7" s="73" t="s">
        <v>33</v>
      </c>
      <c r="E7" s="112">
        <v>103</v>
      </c>
      <c r="F7" s="55">
        <v>9.31</v>
      </c>
      <c r="G7" s="83">
        <f t="shared" si="0"/>
        <v>958.93</v>
      </c>
      <c r="H7" s="84"/>
      <c r="I7" s="5"/>
    </row>
    <row r="8" spans="1:9" ht="29.25" customHeight="1">
      <c r="A8" s="68" t="s">
        <v>6</v>
      </c>
      <c r="B8" s="73" t="s">
        <v>222</v>
      </c>
      <c r="C8" s="74" t="s">
        <v>219</v>
      </c>
      <c r="D8" s="73" t="s">
        <v>33</v>
      </c>
      <c r="E8" s="73">
        <v>37</v>
      </c>
      <c r="F8" s="55">
        <v>9.31</v>
      </c>
      <c r="G8" s="83">
        <f t="shared" ref="G8:G57" si="1">ROUND((E8*F8),2)</f>
        <v>344.47</v>
      </c>
      <c r="H8" s="102"/>
      <c r="I8" s="102"/>
    </row>
    <row r="9" spans="1:9" ht="29.25" customHeight="1">
      <c r="A9" s="68" t="s">
        <v>6</v>
      </c>
      <c r="B9" s="73" t="s">
        <v>34</v>
      </c>
      <c r="C9" s="74" t="s">
        <v>35</v>
      </c>
      <c r="D9" s="73" t="s">
        <v>36</v>
      </c>
      <c r="E9" s="73">
        <v>14.4</v>
      </c>
      <c r="F9" s="55">
        <v>105.95</v>
      </c>
      <c r="G9" s="83">
        <f t="shared" si="1"/>
        <v>1525.68</v>
      </c>
      <c r="H9" s="102"/>
      <c r="I9" s="102"/>
    </row>
    <row r="10" spans="1:9" ht="29.25" customHeight="1">
      <c r="A10" s="68" t="s">
        <v>6</v>
      </c>
      <c r="B10" s="73" t="s">
        <v>37</v>
      </c>
      <c r="C10" s="74" t="s">
        <v>38</v>
      </c>
      <c r="D10" s="73" t="s">
        <v>36</v>
      </c>
      <c r="E10" s="73">
        <v>2.25</v>
      </c>
      <c r="F10" s="55">
        <v>27.86</v>
      </c>
      <c r="G10" s="83">
        <f t="shared" si="1"/>
        <v>62.69</v>
      </c>
      <c r="H10" s="102"/>
      <c r="I10" s="102"/>
    </row>
    <row r="11" spans="1:9" ht="29.25" customHeight="1">
      <c r="A11" s="68" t="s">
        <v>6</v>
      </c>
      <c r="B11" s="73" t="s">
        <v>39</v>
      </c>
      <c r="C11" s="74" t="s">
        <v>40</v>
      </c>
      <c r="D11" s="73" t="s">
        <v>7</v>
      </c>
      <c r="E11" s="73">
        <v>4</v>
      </c>
      <c r="F11" s="55">
        <v>7.55</v>
      </c>
      <c r="G11" s="83">
        <f t="shared" si="1"/>
        <v>30.2</v>
      </c>
      <c r="H11" s="102"/>
      <c r="I11" s="102"/>
    </row>
    <row r="12" spans="1:9" ht="29.25" customHeight="1">
      <c r="A12" s="68" t="s">
        <v>6</v>
      </c>
      <c r="B12" s="73" t="s">
        <v>41</v>
      </c>
      <c r="C12" s="74" t="s">
        <v>42</v>
      </c>
      <c r="D12" s="73" t="s">
        <v>7</v>
      </c>
      <c r="E12" s="73">
        <v>2</v>
      </c>
      <c r="F12" s="55">
        <v>13.6</v>
      </c>
      <c r="G12" s="83">
        <f t="shared" si="1"/>
        <v>27.2</v>
      </c>
      <c r="H12" s="102"/>
      <c r="I12" s="102"/>
    </row>
    <row r="13" spans="1:9" ht="49.5" customHeight="1">
      <c r="A13" s="68" t="s">
        <v>6</v>
      </c>
      <c r="B13" s="73" t="s">
        <v>43</v>
      </c>
      <c r="C13" s="74" t="s">
        <v>44</v>
      </c>
      <c r="D13" s="73" t="s">
        <v>33</v>
      </c>
      <c r="E13" s="73">
        <v>13</v>
      </c>
      <c r="F13" s="55">
        <v>29</v>
      </c>
      <c r="G13" s="83">
        <f t="shared" si="1"/>
        <v>377</v>
      </c>
      <c r="H13" s="108" t="s">
        <v>18</v>
      </c>
      <c r="I13" s="103">
        <f>ROUND(SUM(G5:G13),2)</f>
        <v>4442.8500000000004</v>
      </c>
    </row>
    <row r="14" spans="1:9" ht="49.5" customHeight="1">
      <c r="A14" s="68" t="s">
        <v>45</v>
      </c>
      <c r="B14" s="73" t="s">
        <v>9</v>
      </c>
      <c r="C14" s="74" t="s">
        <v>46</v>
      </c>
      <c r="D14" s="73" t="s">
        <v>36</v>
      </c>
      <c r="E14" s="73">
        <v>9</v>
      </c>
      <c r="F14" s="55">
        <v>29.27</v>
      </c>
      <c r="G14" s="83">
        <f t="shared" si="1"/>
        <v>263.43</v>
      </c>
      <c r="H14" s="104"/>
      <c r="I14" s="105"/>
    </row>
    <row r="15" spans="1:9" ht="49.5" customHeight="1">
      <c r="A15" s="68" t="s">
        <v>45</v>
      </c>
      <c r="B15" s="73" t="s">
        <v>10</v>
      </c>
      <c r="C15" s="74" t="s">
        <v>47</v>
      </c>
      <c r="D15" s="73" t="s">
        <v>36</v>
      </c>
      <c r="E15" s="73">
        <v>21</v>
      </c>
      <c r="F15" s="55">
        <v>29.27</v>
      </c>
      <c r="G15" s="83">
        <f t="shared" si="1"/>
        <v>614.66999999999996</v>
      </c>
      <c r="H15" s="108" t="s">
        <v>17</v>
      </c>
      <c r="I15" s="103">
        <f>ROUND(SUM(G14:G15),2)</f>
        <v>878.1</v>
      </c>
    </row>
    <row r="16" spans="1:9" ht="49.5" customHeight="1">
      <c r="A16" s="68" t="s">
        <v>49</v>
      </c>
      <c r="B16" s="73" t="s">
        <v>29</v>
      </c>
      <c r="C16" s="75" t="s">
        <v>210</v>
      </c>
      <c r="D16" s="73" t="s">
        <v>33</v>
      </c>
      <c r="E16" s="73">
        <v>11</v>
      </c>
      <c r="F16" s="55">
        <v>66.790000000000006</v>
      </c>
      <c r="G16" s="83">
        <f t="shared" si="1"/>
        <v>734.69</v>
      </c>
      <c r="H16" s="104"/>
      <c r="I16" s="105"/>
    </row>
    <row r="17" spans="1:9" ht="49.5" customHeight="1">
      <c r="A17" s="68" t="s">
        <v>49</v>
      </c>
      <c r="B17" s="73" t="s">
        <v>51</v>
      </c>
      <c r="C17" s="74" t="s">
        <v>52</v>
      </c>
      <c r="D17" s="73" t="s">
        <v>33</v>
      </c>
      <c r="E17" s="73">
        <v>15</v>
      </c>
      <c r="F17" s="55">
        <v>87.01</v>
      </c>
      <c r="G17" s="83">
        <f t="shared" si="1"/>
        <v>1305.1500000000001</v>
      </c>
      <c r="H17" s="104"/>
      <c r="I17" s="105"/>
    </row>
    <row r="18" spans="1:9" ht="49.5" customHeight="1">
      <c r="A18" s="68" t="s">
        <v>49</v>
      </c>
      <c r="B18" s="73" t="s">
        <v>232</v>
      </c>
      <c r="C18" s="74" t="s">
        <v>226</v>
      </c>
      <c r="D18" s="73" t="s">
        <v>33</v>
      </c>
      <c r="E18" s="73">
        <v>72</v>
      </c>
      <c r="F18" s="55">
        <v>3.13</v>
      </c>
      <c r="G18" s="83">
        <f t="shared" ref="G18" si="2">ROUND((E18*F18),2)</f>
        <v>225.36</v>
      </c>
      <c r="H18" s="104"/>
      <c r="I18" s="105"/>
    </row>
    <row r="19" spans="1:9" ht="49.5" customHeight="1">
      <c r="A19" s="68" t="s">
        <v>49</v>
      </c>
      <c r="B19" s="73" t="s">
        <v>233</v>
      </c>
      <c r="C19" s="74" t="s">
        <v>235</v>
      </c>
      <c r="D19" s="73" t="s">
        <v>33</v>
      </c>
      <c r="E19" s="73">
        <v>72</v>
      </c>
      <c r="F19" s="55">
        <v>77.900000000000006</v>
      </c>
      <c r="G19" s="83">
        <f t="shared" si="1"/>
        <v>5608.8</v>
      </c>
      <c r="H19" s="104"/>
      <c r="I19" s="105"/>
    </row>
    <row r="20" spans="1:9" ht="49.5" customHeight="1">
      <c r="A20" s="68" t="s">
        <v>49</v>
      </c>
      <c r="B20" s="73" t="s">
        <v>234</v>
      </c>
      <c r="C20" s="74" t="s">
        <v>236</v>
      </c>
      <c r="D20" s="73" t="s">
        <v>218</v>
      </c>
      <c r="E20" s="73">
        <v>12</v>
      </c>
      <c r="F20" s="55">
        <v>81.8</v>
      </c>
      <c r="G20" s="83">
        <f t="shared" ref="G20" si="3">ROUND((E20*F20),2)</f>
        <v>981.6</v>
      </c>
      <c r="H20" s="108" t="s">
        <v>16</v>
      </c>
      <c r="I20" s="103">
        <f>ROUND(SUM(G16:G20),2)</f>
        <v>8855.6</v>
      </c>
    </row>
    <row r="21" spans="1:9" ht="49.5" customHeight="1">
      <c r="A21" s="96" t="s">
        <v>142</v>
      </c>
      <c r="B21" s="73" t="s">
        <v>13</v>
      </c>
      <c r="C21" s="74" t="s">
        <v>143</v>
      </c>
      <c r="D21" s="73" t="s">
        <v>33</v>
      </c>
      <c r="E21" s="73">
        <v>11</v>
      </c>
      <c r="F21" s="55">
        <v>68.61</v>
      </c>
      <c r="G21" s="83">
        <f t="shared" si="1"/>
        <v>754.71</v>
      </c>
      <c r="H21" s="104"/>
      <c r="I21" s="105"/>
    </row>
    <row r="22" spans="1:9" ht="49.5" customHeight="1">
      <c r="A22" s="96" t="s">
        <v>142</v>
      </c>
      <c r="B22" s="73" t="s">
        <v>144</v>
      </c>
      <c r="C22" s="74" t="s">
        <v>63</v>
      </c>
      <c r="D22" s="73" t="s">
        <v>33</v>
      </c>
      <c r="E22" s="73">
        <v>16</v>
      </c>
      <c r="F22" s="55">
        <v>8.07</v>
      </c>
      <c r="G22" s="83">
        <f t="shared" si="1"/>
        <v>129.12</v>
      </c>
      <c r="H22" s="104"/>
      <c r="I22" s="105"/>
    </row>
    <row r="23" spans="1:9" ht="49.5" customHeight="1">
      <c r="A23" s="96" t="s">
        <v>142</v>
      </c>
      <c r="B23" s="73" t="s">
        <v>145</v>
      </c>
      <c r="C23" s="74" t="s">
        <v>59</v>
      </c>
      <c r="D23" s="73" t="s">
        <v>33</v>
      </c>
      <c r="E23" s="73">
        <v>16</v>
      </c>
      <c r="F23" s="55">
        <v>66.790000000000006</v>
      </c>
      <c r="G23" s="83">
        <f t="shared" si="1"/>
        <v>1068.6400000000001</v>
      </c>
      <c r="H23" s="104"/>
      <c r="I23" s="105"/>
    </row>
    <row r="24" spans="1:9" ht="49.5" customHeight="1">
      <c r="A24" s="96" t="s">
        <v>142</v>
      </c>
      <c r="B24" s="73" t="s">
        <v>146</v>
      </c>
      <c r="C24" s="74" t="s">
        <v>133</v>
      </c>
      <c r="D24" s="73" t="s">
        <v>8</v>
      </c>
      <c r="E24" s="73">
        <v>23</v>
      </c>
      <c r="F24" s="55">
        <v>75.349999999999994</v>
      </c>
      <c r="G24" s="83">
        <f t="shared" si="1"/>
        <v>1733.05</v>
      </c>
      <c r="H24" s="104"/>
      <c r="I24" s="105"/>
    </row>
    <row r="25" spans="1:9" ht="49.5" customHeight="1">
      <c r="A25" s="96" t="s">
        <v>142</v>
      </c>
      <c r="B25" s="73" t="s">
        <v>147</v>
      </c>
      <c r="C25" s="74" t="s">
        <v>164</v>
      </c>
      <c r="D25" s="73" t="s">
        <v>33</v>
      </c>
      <c r="E25" s="73">
        <v>5</v>
      </c>
      <c r="F25" s="55">
        <v>75.86</v>
      </c>
      <c r="G25" s="83">
        <f t="shared" si="1"/>
        <v>379.3</v>
      </c>
      <c r="H25" s="104"/>
      <c r="I25" s="105"/>
    </row>
    <row r="26" spans="1:9" ht="49.5" customHeight="1">
      <c r="A26" s="96" t="s">
        <v>142</v>
      </c>
      <c r="B26" s="73" t="s">
        <v>148</v>
      </c>
      <c r="C26" s="74" t="s">
        <v>70</v>
      </c>
      <c r="D26" s="73" t="s">
        <v>8</v>
      </c>
      <c r="E26" s="73">
        <v>23</v>
      </c>
      <c r="F26" s="55">
        <v>4.4000000000000004</v>
      </c>
      <c r="G26" s="83">
        <f t="shared" si="1"/>
        <v>101.2</v>
      </c>
      <c r="H26" s="108" t="s">
        <v>19</v>
      </c>
      <c r="I26" s="103">
        <f>ROUND(SUM(G21:G26),2)</f>
        <v>4166.0200000000004</v>
      </c>
    </row>
    <row r="27" spans="1:9" ht="49.5" customHeight="1">
      <c r="A27" s="68" t="s">
        <v>55</v>
      </c>
      <c r="B27" s="73" t="s">
        <v>56</v>
      </c>
      <c r="C27" s="74" t="s">
        <v>57</v>
      </c>
      <c r="D27" s="73" t="s">
        <v>36</v>
      </c>
      <c r="E27" s="73">
        <v>5</v>
      </c>
      <c r="F27" s="55">
        <v>86.94</v>
      </c>
      <c r="G27" s="83">
        <f t="shared" si="1"/>
        <v>434.7</v>
      </c>
      <c r="H27" s="104"/>
      <c r="I27" s="105"/>
    </row>
    <row r="28" spans="1:9" s="4" customFormat="1" ht="36.75" customHeight="1">
      <c r="A28" s="68" t="s">
        <v>55</v>
      </c>
      <c r="B28" s="73" t="s">
        <v>58</v>
      </c>
      <c r="C28" s="74" t="s">
        <v>59</v>
      </c>
      <c r="D28" s="73" t="s">
        <v>33</v>
      </c>
      <c r="E28" s="73">
        <v>38</v>
      </c>
      <c r="F28" s="56">
        <v>66.790000000000006</v>
      </c>
      <c r="G28" s="83">
        <f t="shared" si="1"/>
        <v>2538.02</v>
      </c>
      <c r="H28" s="104"/>
      <c r="I28" s="105"/>
    </row>
    <row r="29" spans="1:9" s="4" customFormat="1" ht="36.75" customHeight="1">
      <c r="A29" s="68" t="s">
        <v>55</v>
      </c>
      <c r="B29" s="73" t="s">
        <v>60</v>
      </c>
      <c r="C29" s="74" t="s">
        <v>157</v>
      </c>
      <c r="D29" s="73" t="s">
        <v>33</v>
      </c>
      <c r="E29" s="73">
        <v>16</v>
      </c>
      <c r="F29" s="56">
        <v>83.05</v>
      </c>
      <c r="G29" s="83">
        <f t="shared" si="1"/>
        <v>1328.8</v>
      </c>
      <c r="H29" s="104"/>
      <c r="I29" s="105"/>
    </row>
    <row r="30" spans="1:9" s="4" customFormat="1" ht="36.75" customHeight="1">
      <c r="A30" s="68" t="s">
        <v>55</v>
      </c>
      <c r="B30" s="73" t="s">
        <v>177</v>
      </c>
      <c r="C30" s="74" t="s">
        <v>143</v>
      </c>
      <c r="D30" s="73" t="s">
        <v>33</v>
      </c>
      <c r="E30" s="73">
        <v>23</v>
      </c>
      <c r="F30" s="56">
        <v>68.61</v>
      </c>
      <c r="G30" s="83">
        <f t="shared" si="1"/>
        <v>1578.03</v>
      </c>
      <c r="H30" s="104"/>
      <c r="I30" s="105"/>
    </row>
    <row r="31" spans="1:9" s="4" customFormat="1" ht="36.75" customHeight="1">
      <c r="A31" s="68" t="s">
        <v>55</v>
      </c>
      <c r="B31" s="73" t="s">
        <v>62</v>
      </c>
      <c r="C31" s="74" t="s">
        <v>63</v>
      </c>
      <c r="D31" s="73" t="s">
        <v>33</v>
      </c>
      <c r="E31" s="73">
        <v>33</v>
      </c>
      <c r="F31" s="56">
        <v>8.07</v>
      </c>
      <c r="G31" s="83">
        <f t="shared" si="1"/>
        <v>266.31</v>
      </c>
      <c r="H31" s="104"/>
      <c r="I31" s="105"/>
    </row>
    <row r="32" spans="1:9" s="4" customFormat="1" ht="36.75" customHeight="1">
      <c r="A32" s="68" t="s">
        <v>55</v>
      </c>
      <c r="B32" s="73" t="s">
        <v>64</v>
      </c>
      <c r="C32" s="74" t="s">
        <v>160</v>
      </c>
      <c r="D32" s="73" t="s">
        <v>8</v>
      </c>
      <c r="E32" s="73">
        <v>27</v>
      </c>
      <c r="F32" s="56">
        <v>74</v>
      </c>
      <c r="G32" s="83">
        <f t="shared" si="1"/>
        <v>1998</v>
      </c>
      <c r="H32" s="104"/>
      <c r="I32" s="105"/>
    </row>
    <row r="33" spans="1:9" s="4" customFormat="1" ht="36.75" customHeight="1">
      <c r="A33" s="68" t="s">
        <v>55</v>
      </c>
      <c r="B33" s="73" t="s">
        <v>66</v>
      </c>
      <c r="C33" s="74" t="s">
        <v>164</v>
      </c>
      <c r="D33" s="73" t="s">
        <v>33</v>
      </c>
      <c r="E33" s="73">
        <v>10</v>
      </c>
      <c r="F33" s="56">
        <v>75.86</v>
      </c>
      <c r="G33" s="83">
        <f t="shared" si="1"/>
        <v>758.6</v>
      </c>
      <c r="H33" s="104"/>
      <c r="I33" s="105"/>
    </row>
    <row r="34" spans="1:9" s="4" customFormat="1" ht="36.75" customHeight="1">
      <c r="A34" s="68" t="s">
        <v>55</v>
      </c>
      <c r="B34" s="73" t="s">
        <v>69</v>
      </c>
      <c r="C34" s="74" t="s">
        <v>70</v>
      </c>
      <c r="D34" s="73" t="s">
        <v>8</v>
      </c>
      <c r="E34" s="73">
        <v>27</v>
      </c>
      <c r="F34" s="56">
        <v>4.4000000000000004</v>
      </c>
      <c r="G34" s="83">
        <f t="shared" si="1"/>
        <v>118.8</v>
      </c>
      <c r="H34" s="104"/>
      <c r="I34" s="105"/>
    </row>
    <row r="35" spans="1:9" s="4" customFormat="1" ht="27.6">
      <c r="A35" s="68" t="s">
        <v>55</v>
      </c>
      <c r="B35" s="73" t="s">
        <v>71</v>
      </c>
      <c r="C35" s="74" t="s">
        <v>135</v>
      </c>
      <c r="D35" s="73" t="s">
        <v>8</v>
      </c>
      <c r="E35" s="73">
        <v>27</v>
      </c>
      <c r="F35" s="57">
        <v>51.35</v>
      </c>
      <c r="G35" s="83">
        <f t="shared" si="1"/>
        <v>1386.45</v>
      </c>
      <c r="H35" s="108" t="s">
        <v>73</v>
      </c>
      <c r="I35" s="103">
        <f>ROUND(SUM(G27:G35),2)</f>
        <v>10407.709999999999</v>
      </c>
    </row>
    <row r="36" spans="1:9" s="4" customFormat="1">
      <c r="A36" s="68" t="s">
        <v>74</v>
      </c>
      <c r="B36" s="73" t="s">
        <v>75</v>
      </c>
      <c r="C36" s="74" t="s">
        <v>165</v>
      </c>
      <c r="D36" s="73" t="s">
        <v>7</v>
      </c>
      <c r="E36" s="73">
        <v>12</v>
      </c>
      <c r="F36" s="57">
        <v>52.38</v>
      </c>
      <c r="G36" s="83">
        <f t="shared" si="1"/>
        <v>628.55999999999995</v>
      </c>
      <c r="H36" s="104"/>
      <c r="I36" s="105"/>
    </row>
    <row r="37" spans="1:9" s="4" customFormat="1" ht="16.8">
      <c r="A37" s="68" t="s">
        <v>74</v>
      </c>
      <c r="B37" s="73" t="s">
        <v>77</v>
      </c>
      <c r="C37" s="74" t="s">
        <v>78</v>
      </c>
      <c r="D37" s="73" t="s">
        <v>33</v>
      </c>
      <c r="E37" s="73">
        <v>25</v>
      </c>
      <c r="F37" s="57">
        <v>49</v>
      </c>
      <c r="G37" s="83">
        <f t="shared" si="1"/>
        <v>1225</v>
      </c>
      <c r="H37" s="104"/>
      <c r="I37" s="105"/>
    </row>
    <row r="38" spans="1:9" s="4" customFormat="1" ht="27.6">
      <c r="A38" s="68" t="s">
        <v>74</v>
      </c>
      <c r="B38" s="73" t="s">
        <v>151</v>
      </c>
      <c r="C38" s="74" t="s">
        <v>152</v>
      </c>
      <c r="D38" s="73" t="s">
        <v>7</v>
      </c>
      <c r="E38" s="73">
        <v>4</v>
      </c>
      <c r="F38" s="57">
        <v>131.65</v>
      </c>
      <c r="G38" s="83">
        <f t="shared" si="1"/>
        <v>526.6</v>
      </c>
      <c r="H38" s="108" t="s">
        <v>81</v>
      </c>
      <c r="I38" s="103">
        <f>ROUND(SUM(G36:G38),2)</f>
        <v>2380.16</v>
      </c>
    </row>
    <row r="39" spans="1:9" s="4" customFormat="1">
      <c r="A39" s="97" t="s">
        <v>82</v>
      </c>
      <c r="B39" s="78" t="s">
        <v>83</v>
      </c>
      <c r="C39" s="98" t="s">
        <v>206</v>
      </c>
      <c r="D39" s="99" t="s">
        <v>14</v>
      </c>
      <c r="E39" s="99">
        <v>1</v>
      </c>
      <c r="F39" s="57">
        <v>505.26</v>
      </c>
      <c r="G39" s="83">
        <f t="shared" ref="G39" si="4">ROUND((E39*F39),2)</f>
        <v>505.26</v>
      </c>
      <c r="H39" s="89"/>
      <c r="I39" s="89"/>
    </row>
    <row r="40" spans="1:9" s="4" customFormat="1" ht="27.6">
      <c r="A40" s="97" t="s">
        <v>82</v>
      </c>
      <c r="B40" s="78" t="s">
        <v>83</v>
      </c>
      <c r="C40" s="98" t="s">
        <v>237</v>
      </c>
      <c r="D40" s="99" t="s">
        <v>14</v>
      </c>
      <c r="E40" s="99">
        <v>1</v>
      </c>
      <c r="F40" s="57">
        <v>534.74</v>
      </c>
      <c r="G40" s="83">
        <f t="shared" si="1"/>
        <v>534.74</v>
      </c>
      <c r="H40" s="108" t="s">
        <v>84</v>
      </c>
      <c r="I40" s="103">
        <f>ROUND(SUM(G39:G40),2)</f>
        <v>1040</v>
      </c>
    </row>
    <row r="41" spans="1:9" s="4" customFormat="1" ht="30.75" customHeight="1">
      <c r="A41" s="97" t="s">
        <v>85</v>
      </c>
      <c r="B41" s="100" t="s">
        <v>86</v>
      </c>
      <c r="C41" s="74" t="s">
        <v>87</v>
      </c>
      <c r="D41" s="73" t="s">
        <v>7</v>
      </c>
      <c r="E41" s="73">
        <v>2</v>
      </c>
      <c r="F41" s="57">
        <v>371.7</v>
      </c>
      <c r="G41" s="83">
        <f>ROUND((E41*F41),2)</f>
        <v>743.4</v>
      </c>
      <c r="H41" s="104"/>
      <c r="I41" s="105"/>
    </row>
    <row r="42" spans="1:9" s="4" customFormat="1" ht="30.75" customHeight="1">
      <c r="A42" s="97" t="s">
        <v>85</v>
      </c>
      <c r="B42" s="100" t="s">
        <v>88</v>
      </c>
      <c r="C42" s="74" t="s">
        <v>89</v>
      </c>
      <c r="D42" s="73" t="s">
        <v>8</v>
      </c>
      <c r="E42" s="73">
        <v>35</v>
      </c>
      <c r="F42" s="57">
        <v>21.24</v>
      </c>
      <c r="G42" s="83">
        <f t="shared" si="1"/>
        <v>743.4</v>
      </c>
      <c r="H42" s="104"/>
      <c r="I42" s="105"/>
    </row>
    <row r="43" spans="1:9" s="4" customFormat="1" ht="30.75" customHeight="1">
      <c r="A43" s="97" t="s">
        <v>85</v>
      </c>
      <c r="B43" s="100" t="s">
        <v>90</v>
      </c>
      <c r="C43" s="74" t="s">
        <v>91</v>
      </c>
      <c r="D43" s="73" t="s">
        <v>8</v>
      </c>
      <c r="E43" s="73">
        <v>35</v>
      </c>
      <c r="F43" s="57">
        <v>2.12</v>
      </c>
      <c r="G43" s="83">
        <f t="shared" si="1"/>
        <v>74.2</v>
      </c>
      <c r="H43" s="104"/>
      <c r="I43" s="105"/>
    </row>
    <row r="44" spans="1:9" s="4" customFormat="1" ht="30.75" customHeight="1">
      <c r="A44" s="97" t="s">
        <v>85</v>
      </c>
      <c r="B44" s="100" t="s">
        <v>92</v>
      </c>
      <c r="C44" s="74" t="s">
        <v>93</v>
      </c>
      <c r="D44" s="73" t="s">
        <v>8</v>
      </c>
      <c r="E44" s="73">
        <v>12</v>
      </c>
      <c r="F44" s="57">
        <v>53.1</v>
      </c>
      <c r="G44" s="83">
        <f t="shared" si="1"/>
        <v>637.20000000000005</v>
      </c>
      <c r="H44" s="104"/>
      <c r="I44" s="105"/>
    </row>
    <row r="45" spans="1:9" s="4" customFormat="1" ht="30.75" customHeight="1">
      <c r="A45" s="97" t="s">
        <v>85</v>
      </c>
      <c r="B45" s="100" t="s">
        <v>94</v>
      </c>
      <c r="C45" s="74" t="s">
        <v>95</v>
      </c>
      <c r="D45" s="73" t="s">
        <v>8</v>
      </c>
      <c r="E45" s="73">
        <v>10</v>
      </c>
      <c r="F45" s="57">
        <v>2.12</v>
      </c>
      <c r="G45" s="83">
        <f t="shared" si="1"/>
        <v>21.2</v>
      </c>
      <c r="H45" s="104"/>
      <c r="I45" s="105"/>
    </row>
    <row r="46" spans="1:9" s="4" customFormat="1" ht="30.75" customHeight="1">
      <c r="A46" s="97" t="s">
        <v>85</v>
      </c>
      <c r="B46" s="100" t="s">
        <v>96</v>
      </c>
      <c r="C46" s="74" t="s">
        <v>97</v>
      </c>
      <c r="D46" s="73" t="s">
        <v>8</v>
      </c>
      <c r="E46" s="73">
        <v>37</v>
      </c>
      <c r="F46" s="57">
        <v>2.12</v>
      </c>
      <c r="G46" s="83">
        <f t="shared" si="1"/>
        <v>78.44</v>
      </c>
      <c r="H46" s="104"/>
      <c r="I46" s="105"/>
    </row>
    <row r="47" spans="1:9" s="4" customFormat="1" ht="30.75" customHeight="1">
      <c r="A47" s="97" t="s">
        <v>85</v>
      </c>
      <c r="B47" s="100" t="s">
        <v>98</v>
      </c>
      <c r="C47" s="74" t="s">
        <v>15</v>
      </c>
      <c r="D47" s="73" t="s">
        <v>8</v>
      </c>
      <c r="E47" s="73">
        <v>35</v>
      </c>
      <c r="F47" s="57">
        <v>0.11</v>
      </c>
      <c r="G47" s="83">
        <f t="shared" si="1"/>
        <v>3.85</v>
      </c>
      <c r="H47" s="104"/>
      <c r="I47" s="105"/>
    </row>
    <row r="48" spans="1:9" s="4" customFormat="1" ht="30.75" customHeight="1">
      <c r="A48" s="97" t="s">
        <v>85</v>
      </c>
      <c r="B48" s="100" t="s">
        <v>99</v>
      </c>
      <c r="C48" s="74" t="s">
        <v>100</v>
      </c>
      <c r="D48" s="73" t="s">
        <v>14</v>
      </c>
      <c r="E48" s="73">
        <v>2</v>
      </c>
      <c r="F48" s="57">
        <v>212.4</v>
      </c>
      <c r="G48" s="83">
        <f t="shared" si="1"/>
        <v>424.8</v>
      </c>
      <c r="H48" s="104"/>
      <c r="I48" s="105"/>
    </row>
    <row r="49" spans="1:9" s="4" customFormat="1" ht="30.75" customHeight="1">
      <c r="A49" s="97" t="s">
        <v>85</v>
      </c>
      <c r="B49" s="100" t="s">
        <v>101</v>
      </c>
      <c r="C49" s="74" t="s">
        <v>102</v>
      </c>
      <c r="D49" s="73" t="s">
        <v>14</v>
      </c>
      <c r="E49" s="73">
        <v>1</v>
      </c>
      <c r="F49" s="57">
        <v>159.30000000000001</v>
      </c>
      <c r="G49" s="83">
        <f t="shared" si="1"/>
        <v>159.30000000000001</v>
      </c>
      <c r="H49" s="104"/>
      <c r="I49" s="105"/>
    </row>
    <row r="50" spans="1:9" s="4" customFormat="1" ht="30.75" customHeight="1">
      <c r="A50" s="97" t="s">
        <v>85</v>
      </c>
      <c r="B50" s="100" t="s">
        <v>103</v>
      </c>
      <c r="C50" s="74" t="s">
        <v>104</v>
      </c>
      <c r="D50" s="73" t="s">
        <v>14</v>
      </c>
      <c r="E50" s="73">
        <v>1</v>
      </c>
      <c r="F50" s="57">
        <v>84.96</v>
      </c>
      <c r="G50" s="83">
        <f t="shared" si="1"/>
        <v>84.96</v>
      </c>
      <c r="H50" s="108" t="s">
        <v>105</v>
      </c>
      <c r="I50" s="103">
        <f>ROUND(SUM(G41:G50),2)</f>
        <v>2970.75</v>
      </c>
    </row>
    <row r="51" spans="1:9" s="4" customFormat="1" ht="30.75" customHeight="1">
      <c r="A51" s="97" t="s">
        <v>106</v>
      </c>
      <c r="B51" s="100" t="s">
        <v>107</v>
      </c>
      <c r="C51" s="74" t="s">
        <v>108</v>
      </c>
      <c r="D51" s="73" t="s">
        <v>7</v>
      </c>
      <c r="E51" s="73">
        <v>2</v>
      </c>
      <c r="F51" s="57">
        <v>902.7</v>
      </c>
      <c r="G51" s="83">
        <f t="shared" si="1"/>
        <v>1805.4</v>
      </c>
      <c r="H51" s="104"/>
      <c r="I51" s="105"/>
    </row>
    <row r="52" spans="1:9" s="4" customFormat="1" ht="30.75" customHeight="1">
      <c r="A52" s="97" t="s">
        <v>106</v>
      </c>
      <c r="B52" s="100" t="s">
        <v>109</v>
      </c>
      <c r="C52" s="74" t="s">
        <v>110</v>
      </c>
      <c r="D52" s="73" t="s">
        <v>7</v>
      </c>
      <c r="E52" s="73">
        <v>4</v>
      </c>
      <c r="F52" s="57">
        <v>371.7</v>
      </c>
      <c r="G52" s="83">
        <f t="shared" si="1"/>
        <v>1486.8</v>
      </c>
      <c r="H52" s="104"/>
      <c r="I52" s="105"/>
    </row>
    <row r="53" spans="1:9" s="4" customFormat="1" ht="30.75" customHeight="1">
      <c r="A53" s="97" t="s">
        <v>106</v>
      </c>
      <c r="B53" s="100" t="s">
        <v>111</v>
      </c>
      <c r="C53" s="74" t="s">
        <v>112</v>
      </c>
      <c r="D53" s="73" t="s">
        <v>7</v>
      </c>
      <c r="E53" s="73">
        <v>2</v>
      </c>
      <c r="F53" s="57">
        <v>26.55</v>
      </c>
      <c r="G53" s="83">
        <f t="shared" si="1"/>
        <v>53.1</v>
      </c>
      <c r="H53" s="104"/>
      <c r="I53" s="105"/>
    </row>
    <row r="54" spans="1:9" s="4" customFormat="1" ht="30.75" customHeight="1">
      <c r="A54" s="97" t="s">
        <v>106</v>
      </c>
      <c r="B54" s="100" t="s">
        <v>113</v>
      </c>
      <c r="C54" s="74" t="s">
        <v>114</v>
      </c>
      <c r="D54" s="73" t="s">
        <v>14</v>
      </c>
      <c r="E54" s="73">
        <v>2</v>
      </c>
      <c r="F54" s="57">
        <v>58.41</v>
      </c>
      <c r="G54" s="83">
        <f t="shared" si="1"/>
        <v>116.82</v>
      </c>
      <c r="H54" s="104"/>
      <c r="I54" s="105"/>
    </row>
    <row r="55" spans="1:9" s="4" customFormat="1" ht="30.75" customHeight="1">
      <c r="A55" s="97" t="s">
        <v>106</v>
      </c>
      <c r="B55" s="100" t="s">
        <v>115</v>
      </c>
      <c r="C55" s="74" t="s">
        <v>116</v>
      </c>
      <c r="D55" s="73" t="s">
        <v>14</v>
      </c>
      <c r="E55" s="73">
        <v>3</v>
      </c>
      <c r="F55" s="57">
        <v>26.55</v>
      </c>
      <c r="G55" s="83">
        <f t="shared" si="1"/>
        <v>79.650000000000006</v>
      </c>
      <c r="H55" s="104"/>
      <c r="I55" s="105"/>
    </row>
    <row r="56" spans="1:9" s="4" customFormat="1" ht="30.75" customHeight="1">
      <c r="A56" s="97" t="s">
        <v>106</v>
      </c>
      <c r="B56" s="100" t="s">
        <v>117</v>
      </c>
      <c r="C56" s="74" t="s">
        <v>118</v>
      </c>
      <c r="D56" s="73" t="s">
        <v>14</v>
      </c>
      <c r="E56" s="73">
        <v>3</v>
      </c>
      <c r="F56" s="57">
        <v>26.55</v>
      </c>
      <c r="G56" s="83">
        <f t="shared" si="1"/>
        <v>79.650000000000006</v>
      </c>
      <c r="H56" s="104"/>
      <c r="I56" s="105"/>
    </row>
    <row r="57" spans="1:9" s="4" customFormat="1" ht="30.75" customHeight="1">
      <c r="A57" s="97" t="s">
        <v>106</v>
      </c>
      <c r="B57" s="73" t="s">
        <v>162</v>
      </c>
      <c r="C57" s="74" t="s">
        <v>140</v>
      </c>
      <c r="D57" s="73" t="s">
        <v>14</v>
      </c>
      <c r="E57" s="73">
        <v>1</v>
      </c>
      <c r="F57" s="57">
        <v>1274.4000000000001</v>
      </c>
      <c r="G57" s="83">
        <f t="shared" si="1"/>
        <v>1274.4000000000001</v>
      </c>
      <c r="H57" s="89"/>
      <c r="I57" s="89"/>
    </row>
    <row r="58" spans="1:9" s="4" customFormat="1" ht="30.75" customHeight="1">
      <c r="A58" s="97" t="s">
        <v>106</v>
      </c>
      <c r="B58" s="73" t="s">
        <v>207</v>
      </c>
      <c r="C58" s="98" t="s">
        <v>206</v>
      </c>
      <c r="D58" s="99" t="s">
        <v>14</v>
      </c>
      <c r="E58" s="99">
        <v>1</v>
      </c>
      <c r="F58" s="57">
        <v>437.9</v>
      </c>
      <c r="G58" s="83">
        <f t="shared" ref="G58" si="5">ROUND((E58*F58),2)</f>
        <v>437.9</v>
      </c>
      <c r="H58" s="108" t="s">
        <v>119</v>
      </c>
      <c r="I58" s="103">
        <f>ROUND(SUM(G51:G58),2)</f>
        <v>5333.72</v>
      </c>
    </row>
    <row r="59" spans="1:9" ht="44.25" customHeight="1">
      <c r="A59" s="101"/>
      <c r="B59" s="19"/>
      <c r="C59" s="101"/>
      <c r="D59" s="23"/>
      <c r="E59" s="44"/>
      <c r="F59" s="60" t="s">
        <v>172</v>
      </c>
      <c r="G59" s="109">
        <f>SUM(G5:G58)</f>
        <v>40474.910000000011</v>
      </c>
      <c r="H59" s="107"/>
      <c r="I59" s="105"/>
    </row>
    <row r="60" spans="1:9" ht="20.25" customHeight="1">
      <c r="A60" s="21"/>
      <c r="B60" s="22"/>
      <c r="C60" s="10"/>
      <c r="D60" s="10"/>
      <c r="E60" s="44"/>
      <c r="F60" s="10"/>
      <c r="G60" s="24"/>
    </row>
    <row r="61" spans="1:9">
      <c r="A61" s="25"/>
      <c r="B61" s="19"/>
      <c r="C61" s="2"/>
      <c r="D61" s="1"/>
      <c r="E61" s="44"/>
      <c r="F61" s="7"/>
      <c r="G61" s="24"/>
    </row>
    <row r="62" spans="1:9">
      <c r="A62" s="25"/>
      <c r="B62" s="19"/>
      <c r="C62" s="2"/>
      <c r="D62" s="1"/>
      <c r="E62" s="44"/>
      <c r="F62" s="7"/>
      <c r="G62" s="24"/>
    </row>
    <row r="63" spans="1:9">
      <c r="F63" s="28"/>
    </row>
    <row r="64" spans="1:9">
      <c r="A64" s="30"/>
      <c r="B64" s="31"/>
      <c r="C64" s="32"/>
      <c r="D64" s="33"/>
      <c r="E64" s="48"/>
      <c r="F64" s="34"/>
      <c r="G64" s="35"/>
    </row>
    <row r="65" spans="1:7" ht="26.25" customHeight="1">
      <c r="A65" s="36"/>
      <c r="B65" s="37"/>
      <c r="C65" s="38"/>
      <c r="D65" s="38"/>
      <c r="E65" s="50"/>
      <c r="F65" s="39"/>
      <c r="G65" s="40"/>
    </row>
  </sheetData>
  <mergeCells count="2">
    <mergeCell ref="A1:G1"/>
    <mergeCell ref="A3:G3"/>
  </mergeCells>
  <phoneticPr fontId="2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4D996343D0A34A8202EC2EF9B4EB3E" ma:contentTypeVersion="0" ma:contentTypeDescription="Create a new document." ma:contentTypeScope="" ma:versionID="18e94ce092ff37128c387dcaf0b56a2f">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D682E8-0FF0-4FEA-9194-20BC58E54E67}">
  <ds:schemaRefs>
    <ds:schemaRef ds:uri="http://schemas.microsoft.com/sharepoint/v3/contenttype/forms"/>
  </ds:schemaRefs>
</ds:datastoreItem>
</file>

<file path=customXml/itemProps2.xml><?xml version="1.0" encoding="utf-8"?>
<ds:datastoreItem xmlns:ds="http://schemas.openxmlformats.org/officeDocument/2006/customXml" ds:itemID="{65434916-EFD5-4235-A368-CC7FA38C856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172C4B1-12C0-4484-B247-DB32B7C7EF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Įvardytieji diapazonai</vt:lpstr>
      </vt:variant>
      <vt:variant>
        <vt:i4>59</vt:i4>
      </vt:variant>
    </vt:vector>
  </HeadingPairs>
  <TitlesOfParts>
    <vt:vector size="71" baseType="lpstr">
      <vt:lpstr>DKZ1</vt:lpstr>
      <vt:lpstr>DKZ2</vt:lpstr>
      <vt:lpstr>DKZ3</vt:lpstr>
      <vt:lpstr>DKZ4</vt:lpstr>
      <vt:lpstr>DKZ5</vt:lpstr>
      <vt:lpstr>DKZ6</vt:lpstr>
      <vt:lpstr>DKZ7</vt:lpstr>
      <vt:lpstr>DKZ8</vt:lpstr>
      <vt:lpstr>DKZ9</vt:lpstr>
      <vt:lpstr>DKZ10</vt:lpstr>
      <vt:lpstr>DKZ11</vt:lpstr>
      <vt:lpstr>SANTRAUKA</vt:lpstr>
      <vt:lpstr>'DKZ1'!__DdeLink__12319_354989701</vt:lpstr>
      <vt:lpstr>'DKZ10'!__DdeLink__12319_354989701</vt:lpstr>
      <vt:lpstr>'DKZ3'!__DdeLink__12319_354989701</vt:lpstr>
      <vt:lpstr>'DKZ4'!__DdeLink__12319_354989701</vt:lpstr>
      <vt:lpstr>'DKZ5'!__DdeLink__12319_354989701</vt:lpstr>
      <vt:lpstr>'DKZ7'!__DdeLink__12319_354989701</vt:lpstr>
      <vt:lpstr>'DKZ8'!__DdeLink__12319_354989701</vt:lpstr>
      <vt:lpstr>'DKZ9'!__DdeLink__12319_354989701</vt:lpstr>
      <vt:lpstr>'DKZ1'!__DdeLink__12321_354989701_Copy_1</vt:lpstr>
      <vt:lpstr>'DKZ10'!__DdeLink__12321_354989701_Copy_1</vt:lpstr>
      <vt:lpstr>'DKZ3'!__DdeLink__12321_354989701_Copy_1</vt:lpstr>
      <vt:lpstr>'DKZ4'!__DdeLink__12321_354989701_Copy_1</vt:lpstr>
      <vt:lpstr>'DKZ5'!__DdeLink__12321_354989701_Copy_1</vt:lpstr>
      <vt:lpstr>'DKZ6'!__DdeLink__12321_354989701_Copy_1</vt:lpstr>
      <vt:lpstr>'DKZ7'!__DdeLink__12321_354989701_Copy_1</vt:lpstr>
      <vt:lpstr>'DKZ8'!__DdeLink__12321_354989701_Copy_1</vt:lpstr>
      <vt:lpstr>'DKZ9'!__DdeLink__12321_354989701_Copy_1</vt:lpstr>
      <vt:lpstr>'DKZ1'!__DdeLink__12321_354989701_Copy_3</vt:lpstr>
      <vt:lpstr>'DKZ10'!__DdeLink__12321_354989701_Copy_3</vt:lpstr>
      <vt:lpstr>'DKZ3'!__DdeLink__12321_354989701_Copy_3</vt:lpstr>
      <vt:lpstr>'DKZ4'!__DdeLink__12321_354989701_Copy_3</vt:lpstr>
      <vt:lpstr>'DKZ5'!__DdeLink__12321_354989701_Copy_3</vt:lpstr>
      <vt:lpstr>'DKZ6'!__DdeLink__12321_354989701_Copy_3</vt:lpstr>
      <vt:lpstr>'DKZ7'!__DdeLink__12321_354989701_Copy_3</vt:lpstr>
      <vt:lpstr>'DKZ8'!__DdeLink__12321_354989701_Copy_3</vt:lpstr>
      <vt:lpstr>'DKZ9'!__DdeLink__12321_354989701_Copy_3</vt:lpstr>
      <vt:lpstr>'DKZ1'!__DdeLink__3079_1289581934</vt:lpstr>
      <vt:lpstr>'DKZ10'!__DdeLink__3079_1289581934</vt:lpstr>
      <vt:lpstr>'DKZ3'!__DdeLink__3079_1289581934</vt:lpstr>
      <vt:lpstr>'DKZ4'!__DdeLink__3079_1289581934</vt:lpstr>
      <vt:lpstr>'DKZ5'!__DdeLink__3079_1289581934</vt:lpstr>
      <vt:lpstr>'DKZ7'!__DdeLink__3079_1289581934</vt:lpstr>
      <vt:lpstr>'DKZ8'!__DdeLink__3079_1289581934</vt:lpstr>
      <vt:lpstr>'DKZ9'!__DdeLink__3079_1289581934</vt:lpstr>
      <vt:lpstr>'DKZ1'!__DdeLink__3079_1289581934_Copy_1</vt:lpstr>
      <vt:lpstr>'DKZ10'!__DdeLink__3079_1289581934_Copy_1</vt:lpstr>
      <vt:lpstr>'DKZ3'!__DdeLink__3079_1289581934_Copy_1</vt:lpstr>
      <vt:lpstr>'DKZ4'!__DdeLink__3079_1289581934_Copy_1</vt:lpstr>
      <vt:lpstr>'DKZ5'!__DdeLink__3079_1289581934_Copy_1</vt:lpstr>
      <vt:lpstr>'DKZ6'!__DdeLink__3079_1289581934_Copy_1</vt:lpstr>
      <vt:lpstr>'DKZ7'!__DdeLink__3079_1289581934_Copy_1</vt:lpstr>
      <vt:lpstr>'DKZ8'!__DdeLink__3079_1289581934_Copy_1</vt:lpstr>
      <vt:lpstr>'DKZ9'!__DdeLink__3079_1289581934_Copy_1</vt:lpstr>
      <vt:lpstr>'DKZ1'!__DdeLink__58460_1875833527</vt:lpstr>
      <vt:lpstr>'DKZ10'!__DdeLink__58460_1875833527</vt:lpstr>
      <vt:lpstr>'DKZ3'!__DdeLink__58460_1875833527</vt:lpstr>
      <vt:lpstr>'DKZ4'!__DdeLink__58460_1875833527</vt:lpstr>
      <vt:lpstr>'DKZ5'!__DdeLink__58460_1875833527</vt:lpstr>
      <vt:lpstr>'DKZ7'!__DdeLink__58460_1875833527</vt:lpstr>
      <vt:lpstr>'DKZ8'!__DdeLink__58460_1875833527</vt:lpstr>
      <vt:lpstr>'DKZ9'!__DdeLink__58460_1875833527</vt:lpstr>
      <vt:lpstr>'DKZ10'!__DdeLink__90579_2061264166_Copy_1_Copy_</vt:lpstr>
      <vt:lpstr>'DKZ3'!__DdeLink__90579_2061264166_Copy_1_Copy_</vt:lpstr>
      <vt:lpstr>'DKZ4'!__DdeLink__90579_2061264166_Copy_1_Copy_</vt:lpstr>
      <vt:lpstr>'DKZ5'!__DdeLink__90579_2061264166_Copy_1_Copy_</vt:lpstr>
      <vt:lpstr>'DKZ6'!__DdeLink__90579_2061264166_Copy_1_Copy_</vt:lpstr>
      <vt:lpstr>'DKZ7'!__DdeLink__90579_2061264166_Copy_1_Copy_</vt:lpstr>
      <vt:lpstr>'DKZ8'!__DdeLink__90579_2061264166_Copy_1_Copy_</vt:lpstr>
      <vt:lpstr>'DKZ9'!__DdeLink__90579_2061264166_Copy_1_Copy_</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Dalia Drąsutavičienė</cp:lastModifiedBy>
  <cp:revision/>
  <cp:lastPrinted>2023-11-12T22:02:57Z</cp:lastPrinted>
  <dcterms:created xsi:type="dcterms:W3CDTF">2020-10-05T14:48:34Z</dcterms:created>
  <dcterms:modified xsi:type="dcterms:W3CDTF">2023-11-12T22:04:29Z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0x010100004D996343D0A34A8202EC2EF9B4EB3E</vt:lpwstr>
  </property>
</Properties>
</file>