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filterPrivacy="1" defaultThemeVersion="124226"/>
  <xr:revisionPtr revIDLastSave="0" documentId="13_ncr:1_{B56C0893-B92E-4051-A34D-6AFE38E8314A}" xr6:coauthVersionLast="34" xr6:coauthVersionMax="34" xr10:uidLastSave="{00000000-0000-0000-0000-000000000000}"/>
  <bookViews>
    <workbookView xWindow="0" yWindow="0" windowWidth="38400" windowHeight="12225" xr2:uid="{00000000-000D-0000-FFFF-FFFF00000000}"/>
  </bookViews>
  <sheets>
    <sheet name="I pirkimo objekto dalis" sheetId="1" r:id="rId1"/>
    <sheet name="II pirkimo objekto dalis" sheetId="2" r:id="rId2"/>
    <sheet name="III pirkimo objekto dalis" sheetId="3" r:id="rId3"/>
  </sheets>
  <definedNames>
    <definedName name="_ftn1" localSheetId="0">'I pirkimo objekto dalis'!$A$24</definedName>
    <definedName name="_ftnref1" localSheetId="0">'I pirkimo objekto dalis'!$F$3</definedName>
  </definedNames>
  <calcPr calcId="179021"/>
</workbook>
</file>

<file path=xl/calcChain.xml><?xml version="1.0" encoding="utf-8"?>
<calcChain xmlns="http://schemas.openxmlformats.org/spreadsheetml/2006/main">
  <c r="G5" i="3" l="1"/>
  <c r="G6" i="3"/>
  <c r="G7" i="3"/>
  <c r="G8" i="3"/>
  <c r="G9" i="3"/>
  <c r="G10" i="3"/>
  <c r="G11" i="3"/>
  <c r="G12" i="3"/>
  <c r="G13" i="3"/>
  <c r="G14" i="3"/>
  <c r="G15" i="3"/>
  <c r="G16" i="3"/>
  <c r="G17" i="3"/>
  <c r="G18" i="3"/>
  <c r="G19" i="3"/>
  <c r="G4" i="3"/>
  <c r="H6" i="2"/>
  <c r="H7" i="2"/>
  <c r="H8" i="2"/>
  <c r="H9" i="2"/>
  <c r="H10" i="2"/>
  <c r="H11" i="2"/>
  <c r="H12" i="2"/>
  <c r="H13" i="2"/>
  <c r="H14" i="2"/>
  <c r="H15" i="2"/>
  <c r="H16" i="2"/>
  <c r="H17" i="2"/>
  <c r="H18" i="2"/>
  <c r="H19" i="2"/>
  <c r="H20" i="2"/>
  <c r="H5" i="2"/>
  <c r="H6" i="1"/>
  <c r="H7" i="1"/>
  <c r="H8" i="1"/>
  <c r="H9" i="1"/>
  <c r="H10" i="1"/>
  <c r="H11" i="1"/>
  <c r="H12" i="1"/>
  <c r="H13" i="1"/>
  <c r="H14" i="1"/>
  <c r="H15" i="1"/>
  <c r="H16" i="1"/>
  <c r="H17" i="1"/>
  <c r="H5" i="1"/>
  <c r="D23" i="3" l="1"/>
  <c r="E24" i="2"/>
  <c r="E21" i="1"/>
  <c r="H23" i="2" l="1"/>
  <c r="A6" i="2"/>
  <c r="A7" i="2" s="1"/>
  <c r="A8" i="2" s="1"/>
  <c r="A9" i="2" s="1"/>
  <c r="A10" i="2" s="1"/>
  <c r="A11" i="2" s="1"/>
  <c r="A12" i="2" s="1"/>
  <c r="A13" i="2" s="1"/>
  <c r="A14" i="2" s="1"/>
  <c r="A15" i="2" s="1"/>
  <c r="A16" i="2" s="1"/>
  <c r="A17" i="2" s="1"/>
  <c r="A18" i="2" s="1"/>
  <c r="A19" i="2" s="1"/>
  <c r="A20" i="2" s="1"/>
  <c r="H20" i="1" l="1"/>
  <c r="H21" i="2"/>
  <c r="H22" i="2"/>
  <c r="G22" i="3"/>
  <c r="G20" i="3"/>
  <c r="G21" i="3"/>
  <c r="H19" i="1"/>
  <c r="H18" i="1"/>
  <c r="A6" i="1" l="1"/>
  <c r="A7" i="1" s="1"/>
  <c r="A8" i="1" s="1"/>
  <c r="A9" i="1" s="1"/>
  <c r="A10" i="1" s="1"/>
  <c r="A11" i="1" s="1"/>
  <c r="A12" i="1" s="1"/>
  <c r="A13" i="1" s="1"/>
  <c r="A14" i="1" s="1"/>
  <c r="A15" i="1" s="1"/>
  <c r="A16" i="1" s="1"/>
  <c r="A17" i="1" s="1"/>
</calcChain>
</file>

<file path=xl/sharedStrings.xml><?xml version="1.0" encoding="utf-8"?>
<sst xmlns="http://schemas.openxmlformats.org/spreadsheetml/2006/main" count="230" uniqueCount="108">
  <si>
    <t>Nr.</t>
  </si>
  <si>
    <t>Prekės pavadinimas</t>
  </si>
  <si>
    <t>Sąlyginis skersmuo DN</t>
  </si>
  <si>
    <t>Mato vnt.</t>
  </si>
  <si>
    <t>PL dujotiekio vamzdis su polimerine izoliacija</t>
  </si>
  <si>
    <t>DN25</t>
  </si>
  <si>
    <t>m</t>
  </si>
  <si>
    <t>33,7x3,2</t>
  </si>
  <si>
    <t>DN32</t>
  </si>
  <si>
    <t>42,4x3,2</t>
  </si>
  <si>
    <t>DN40</t>
  </si>
  <si>
    <t>48,3x3,2</t>
  </si>
  <si>
    <t>DN50</t>
  </si>
  <si>
    <t>60,3x3,6</t>
  </si>
  <si>
    <t>DN70</t>
  </si>
  <si>
    <t>76,1x3,6</t>
  </si>
  <si>
    <t>DN80</t>
  </si>
  <si>
    <t>88,9x4,0</t>
  </si>
  <si>
    <t>DN100</t>
  </si>
  <si>
    <t>114,3x4,5</t>
  </si>
  <si>
    <t>DN 125</t>
  </si>
  <si>
    <t>133,0x4,5</t>
  </si>
  <si>
    <t>DN150</t>
  </si>
  <si>
    <t>159x4,5</t>
  </si>
  <si>
    <t>DN200</t>
  </si>
  <si>
    <t>219x6,3</t>
  </si>
  <si>
    <t>DN 250</t>
  </si>
  <si>
    <t>273,0x7,1</t>
  </si>
  <si>
    <t>DN 300</t>
  </si>
  <si>
    <t>323,9x8,0</t>
  </si>
  <si>
    <t>13.</t>
  </si>
  <si>
    <t>DN 400</t>
  </si>
  <si>
    <t>Maksimalus Prekių  kiekis ne daugiau kaip</t>
  </si>
  <si>
    <t>1 mato vieneto įkainis EUR be PVM</t>
  </si>
  <si>
    <t>PVM</t>
  </si>
  <si>
    <t>Pasiūlymo kaina EUR su PVM</t>
  </si>
  <si>
    <t>PL neizoliuotas dujotiekio vamzdis</t>
  </si>
  <si>
    <t>DN 15</t>
  </si>
  <si>
    <t>21,3x2,9</t>
  </si>
  <si>
    <t>DN 20</t>
  </si>
  <si>
    <t>26,9x2,9</t>
  </si>
  <si>
    <t>DN 25</t>
  </si>
  <si>
    <t>DN 32</t>
  </si>
  <si>
    <t>DN 40</t>
  </si>
  <si>
    <t>DN 50</t>
  </si>
  <si>
    <t>DN 70</t>
  </si>
  <si>
    <t>8.</t>
  </si>
  <si>
    <r>
      <t xml:space="preserve">PL neizoliuotas dujotiekio vamzdis, juodas, </t>
    </r>
    <r>
      <rPr>
        <sz val="11"/>
        <color theme="1"/>
        <rFont val="Arial"/>
        <family val="2"/>
        <charset val="186"/>
      </rPr>
      <t>cinkuotas</t>
    </r>
  </si>
  <si>
    <t>9.</t>
  </si>
  <si>
    <t>DN 80</t>
  </si>
  <si>
    <t>10.</t>
  </si>
  <si>
    <t>DN 100</t>
  </si>
  <si>
    <t>108x4,0</t>
  </si>
  <si>
    <t>11.</t>
  </si>
  <si>
    <t>12.</t>
  </si>
  <si>
    <t>DN 150</t>
  </si>
  <si>
    <t>DN 200</t>
  </si>
  <si>
    <t>14.</t>
  </si>
  <si>
    <t>15.</t>
  </si>
  <si>
    <t>16.</t>
  </si>
  <si>
    <t>DN 350</t>
  </si>
  <si>
    <t>355,6x9,0</t>
  </si>
  <si>
    <t>Eil.</t>
  </si>
  <si>
    <t>Eil. Nr.</t>
  </si>
  <si>
    <t>Vamzdžio išorinis diametras x sienelės storis, (mm)</t>
  </si>
  <si>
    <t>1.</t>
  </si>
  <si>
    <t>Dujotiekio vamzdis SDR-11 PE-100-RC</t>
  </si>
  <si>
    <t>20 x 3,0</t>
  </si>
  <si>
    <t>2.</t>
  </si>
  <si>
    <t>25 x 3,0</t>
  </si>
  <si>
    <t>3.</t>
  </si>
  <si>
    <r>
      <t>Dujotiekio</t>
    </r>
    <r>
      <rPr>
        <sz val="10"/>
        <color rgb="FF000000"/>
        <rFont val="Arial"/>
        <family val="2"/>
        <charset val="186"/>
      </rPr>
      <t xml:space="preserve"> vamzdis SDR-11 PE-100</t>
    </r>
    <r>
      <rPr>
        <sz val="10"/>
        <color theme="1"/>
        <rFont val="Arial"/>
        <family val="2"/>
        <charset val="186"/>
      </rPr>
      <t>-RC</t>
    </r>
  </si>
  <si>
    <t>32 x 3,0</t>
  </si>
  <si>
    <t>4.</t>
  </si>
  <si>
    <t>40 x 3,7</t>
  </si>
  <si>
    <t>5.</t>
  </si>
  <si>
    <t>50 x 4.6</t>
  </si>
  <si>
    <t>6.</t>
  </si>
  <si>
    <t>63 x 5,8</t>
  </si>
  <si>
    <t>7.</t>
  </si>
  <si>
    <t>75 x 6,8</t>
  </si>
  <si>
    <t>90 x 8,2</t>
  </si>
  <si>
    <t>110 x 10,0</t>
  </si>
  <si>
    <t>125 x 11,4</t>
  </si>
  <si>
    <t>160 x 14,6</t>
  </si>
  <si>
    <t>180 x 16,4</t>
  </si>
  <si>
    <t>225 x 20,5</t>
  </si>
  <si>
    <t>315 x 28,6</t>
  </si>
  <si>
    <t>355 x 32,2</t>
  </si>
  <si>
    <t>400 x 36,3</t>
  </si>
  <si>
    <t>Maksimalus Prekių kiekis ne daugiau kaip</t>
  </si>
  <si>
    <t>III pirkimo objekto dalis</t>
  </si>
  <si>
    <t>I pirkimo objekto dalis</t>
  </si>
  <si>
    <t>II pirkimo objekto dalis</t>
  </si>
  <si>
    <r>
      <t xml:space="preserve">Preliminarus kiekis, m ne daugiau kaip </t>
    </r>
    <r>
      <rPr>
        <b/>
        <sz val="9"/>
        <color theme="1"/>
        <rFont val="Arial"/>
        <family val="2"/>
        <charset val="186"/>
      </rPr>
      <t>[1]</t>
    </r>
  </si>
  <si>
    <t>Vamzdžio išorinis diametras x sienelės storis, mm[2]</t>
  </si>
  <si>
    <t>[2] Plieniniai dujotiekio vamzdžiai gali būti siūlomi su 0,4 mm sienelės storio paklaida.</t>
  </si>
  <si>
    <t>Kaina EUR be PVM[3]</t>
  </si>
  <si>
    <t>[3] Kaina EUR be PVM apskaičiuojama padauginant Įkainį EUR be PVM iš Preliminaraus kiekio.</t>
  </si>
  <si>
    <t>[1] Nurodytas preliminarus Prekių kiekis. Sutarties galiojimo laikotarpiu Pirkėjas turi teisę pirkti keičiant eilutėse nurodytus kiekius, tačiau ne daugiau kaip nurodyto maksimalaus Prekių kiekio. Pirkėjas neįsipareigoja nupirkti viso nurodyto Prekių kiekio ar bet kokios jų dalies.</t>
  </si>
  <si>
    <r>
      <t xml:space="preserve">[4] Pasiūlymo kaina EUR be PVM bus naudojama pasiūlymų vertinimui. Pasiūlymo kaina EUR be PVM turi apimti visas išlaidas, visus mokesčius, išskyrus PVM mokestį, mokėtinus pagal galiojančius Lietuvos Respublikos įstatymus, įskaitant sąskaitų pateikimo kaštus per „E.sąskaita“ sistemą. </t>
    </r>
    <r>
      <rPr>
        <sz val="8"/>
        <color theme="1"/>
        <rFont val="Arial"/>
        <family val="2"/>
        <charset val="186"/>
      </rPr>
      <t xml:space="preserve">Tai nėra Pirkėjo įsipareigojimas Laimėjusiam Dalyviui sumokėti nurodytą sumą sutarties galiojimo laikotarpiu. Laimėjusiam Dalyviui bus sumokama tik už faktišką kiekį. </t>
    </r>
  </si>
  <si>
    <r>
      <t>Preliminarus kiekis, m ne daugiau kaip</t>
    </r>
    <r>
      <rPr>
        <b/>
        <sz val="9"/>
        <color theme="1"/>
        <rFont val="Arial"/>
        <family val="2"/>
        <charset val="186"/>
      </rPr>
      <t xml:space="preserve"> [1]</t>
    </r>
  </si>
  <si>
    <t>Pasiūlymo kaina EUR be PVM  [4]</t>
  </si>
  <si>
    <t>[2] Kaina EUR be PVM apskaičiuojama padauginant Įkainį EUR be PVM iš Preliminaraus kiekio.</t>
  </si>
  <si>
    <r>
      <t xml:space="preserve">[3] Pasiūlymo kaina EUR be PVM bus naudojama pasiūlymų vertinimui. Pasiūlymo kaina EUR be PVM turi apimti visas išlaidas, visus mokesčius, išskyrus PVM mokestį, mokėtinus pagal galiojančius Lietuvos Respublikos įstatymus, įskaitant sąskaitų pateikimo kaštus per „E.sąskaita“ sistemą. </t>
    </r>
    <r>
      <rPr>
        <sz val="8"/>
        <color theme="1"/>
        <rFont val="Arial"/>
        <family val="2"/>
        <charset val="186"/>
      </rPr>
      <t xml:space="preserve">Tai nėra Pirkėjo įsipareigojimas Laimėjusiam Dalyviui sumokėti nurodytą sumą sutarties galiojimo laikotarpiu. Laimėjusiam Dalyviui bus sumokama tik už faktišką kiekį. </t>
    </r>
  </si>
  <si>
    <t>Kaina EUR be PVM[2]</t>
  </si>
  <si>
    <t xml:space="preserve">Pasiūlymo kaina EUR be PVM [3] </t>
  </si>
  <si>
    <t>406,4x8,0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</si>
</sst>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theme="1"/>
      <name val="Calibri"/>
      <family val="2"/>
      <scheme val="minor"/>
    </font>
    <font>
      <b/>
      <sz val="11"/>
      <color theme="1"/>
      <name val="Calibri"/>
      <family val="2"/>
      <charset val="186"/>
      <scheme val="minor"/>
    </font>
    <font>
      <sz val="11"/>
      <color theme="1"/>
      <name val="Arial"/>
      <family val="2"/>
      <charset val="186"/>
    </font>
    <font>
      <b/>
      <sz val="10"/>
      <color theme="1"/>
      <name val="Arial"/>
      <family val="2"/>
      <charset val="186"/>
    </font>
    <font>
      <b/>
      <sz val="9"/>
      <color theme="1"/>
      <name val="Arial"/>
      <family val="2"/>
      <charset val="186"/>
    </font>
    <font>
      <sz val="10"/>
      <color theme="1"/>
      <name val="Arial"/>
      <family val="2"/>
      <charset val="186"/>
    </font>
    <font>
      <sz val="8"/>
      <color theme="1"/>
      <name val="Arial"/>
      <family val="2"/>
      <charset val="186"/>
    </font>
    <font>
      <sz val="10"/>
      <color rgb="FF000000"/>
      <name val="Arial"/>
      <family val="2"/>
      <charset val="186"/>
    </font>
    <font>
      <b/>
      <sz val="10"/>
      <color rgb="FF000000"/>
      <name val="Arial"/>
      <family val="2"/>
      <charset val="186"/>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Border="1"/>
    <xf numFmtId="164" fontId="0" fillId="0" borderId="1" xfId="0" applyNumberFormat="1" applyBorder="1"/>
    <xf numFmtId="0" fontId="1" fillId="0" borderId="0" xfId="0" applyFont="1"/>
    <xf numFmtId="0" fontId="5"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Border="1" applyAlignment="1">
      <alignment horizontal="center" vertical="center"/>
    </xf>
    <xf numFmtId="0" fontId="7" fillId="0" borderId="0" xfId="0" applyFont="1" applyBorder="1" applyAlignment="1">
      <alignment vertical="center"/>
    </xf>
    <xf numFmtId="0" fontId="8" fillId="0" borderId="0" xfId="0"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0" fillId="0" borderId="1" xfId="0" applyNumberFormat="1" applyBorder="1" applyProtection="1">
      <protection locked="0"/>
    </xf>
    <xf numFmtId="0" fontId="0" fillId="0" borderId="1" xfId="0" applyBorder="1" applyProtection="1">
      <protection locked="0"/>
    </xf>
    <xf numFmtId="0" fontId="0" fillId="0" borderId="1" xfId="0" applyBorder="1" applyAlignment="1">
      <alignment horizontal="center"/>
    </xf>
    <xf numFmtId="0" fontId="0" fillId="0" borderId="1" xfId="0" applyBorder="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right" vertical="center"/>
    </xf>
    <xf numFmtId="0" fontId="3" fillId="0" borderId="1" xfId="0" applyFont="1" applyBorder="1" applyAlignment="1">
      <alignment horizontal="right" vertical="center"/>
    </xf>
    <xf numFmtId="0" fontId="8" fillId="0" borderId="0" xfId="0" applyFont="1" applyBorder="1" applyAlignment="1">
      <alignment horizontal="right" vertical="center" wrapTex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1" xfId="0" applyFont="1" applyBorder="1" applyAlignment="1">
      <alignment horizontal="righ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8"/>
  <sheetViews>
    <sheetView tabSelected="1" zoomScaleNormal="100" workbookViewId="0">
      <selection activeCell="G5" sqref="G5:G17"/>
    </sheetView>
  </sheetViews>
  <sheetFormatPr defaultRowHeight="15" x14ac:dyDescent="0.25"/>
  <cols>
    <col min="1" max="1" width="7.140625" customWidth="1"/>
    <col min="2" max="2" width="42" customWidth="1"/>
    <col min="3" max="3" width="14.140625" customWidth="1"/>
    <col min="5" max="5" width="12.7109375" customWidth="1"/>
    <col min="6" max="6" width="17.85546875" customWidth="1"/>
    <col min="7" max="7" width="11.5703125" customWidth="1"/>
    <col min="8" max="8" width="19.42578125" customWidth="1"/>
  </cols>
  <sheetData>
    <row r="2" spans="1:8" x14ac:dyDescent="0.25">
      <c r="B2" s="9" t="s">
        <v>92</v>
      </c>
    </row>
    <row r="3" spans="1:8" ht="60.75" customHeight="1" x14ac:dyDescent="0.25">
      <c r="A3" s="28" t="s">
        <v>63</v>
      </c>
      <c r="B3" s="24" t="s">
        <v>1</v>
      </c>
      <c r="C3" s="24" t="s">
        <v>2</v>
      </c>
      <c r="D3" s="24" t="s">
        <v>3</v>
      </c>
      <c r="E3" s="24" t="s">
        <v>94</v>
      </c>
      <c r="F3" s="24" t="s">
        <v>95</v>
      </c>
      <c r="G3" s="24" t="s">
        <v>33</v>
      </c>
      <c r="H3" s="24" t="s">
        <v>97</v>
      </c>
    </row>
    <row r="4" spans="1:8" x14ac:dyDescent="0.25">
      <c r="A4" s="29"/>
      <c r="B4" s="24"/>
      <c r="C4" s="24"/>
      <c r="D4" s="24"/>
      <c r="E4" s="24"/>
      <c r="F4" s="24"/>
      <c r="G4" s="24"/>
      <c r="H4" s="24"/>
    </row>
    <row r="5" spans="1:8" x14ac:dyDescent="0.25">
      <c r="A5" s="2">
        <v>1</v>
      </c>
      <c r="B5" s="3" t="s">
        <v>4</v>
      </c>
      <c r="C5" s="2" t="s">
        <v>5</v>
      </c>
      <c r="D5" s="4" t="s">
        <v>6</v>
      </c>
      <c r="E5" s="19">
        <v>830</v>
      </c>
      <c r="F5" s="16" t="s">
        <v>7</v>
      </c>
      <c r="G5" s="17">
        <v>9.5</v>
      </c>
      <c r="H5" s="8">
        <f>IF(G5=0,"",E5*G5)</f>
        <v>7885</v>
      </c>
    </row>
    <row r="6" spans="1:8" x14ac:dyDescent="0.25">
      <c r="A6" s="2">
        <f>A5+1</f>
        <v>2</v>
      </c>
      <c r="B6" s="3" t="s">
        <v>4</v>
      </c>
      <c r="C6" s="2" t="s">
        <v>8</v>
      </c>
      <c r="D6" s="4" t="s">
        <v>6</v>
      </c>
      <c r="E6" s="19">
        <v>310</v>
      </c>
      <c r="F6" s="16" t="s">
        <v>9</v>
      </c>
      <c r="G6" s="17">
        <v>12.1</v>
      </c>
      <c r="H6" s="8">
        <f t="shared" ref="H6:H17" si="0">IF(G6=0,"",E6*G6)</f>
        <v>3751</v>
      </c>
    </row>
    <row r="7" spans="1:8" x14ac:dyDescent="0.25">
      <c r="A7" s="2">
        <f t="shared" ref="A7:A16" si="1">A6+1</f>
        <v>3</v>
      </c>
      <c r="B7" s="3" t="s">
        <v>4</v>
      </c>
      <c r="C7" s="2" t="s">
        <v>10</v>
      </c>
      <c r="D7" s="4" t="s">
        <v>6</v>
      </c>
      <c r="E7" s="19">
        <v>160</v>
      </c>
      <c r="F7" s="16" t="s">
        <v>11</v>
      </c>
      <c r="G7" s="17">
        <v>12.5</v>
      </c>
      <c r="H7" s="8">
        <f t="shared" si="0"/>
        <v>2000</v>
      </c>
    </row>
    <row r="8" spans="1:8" x14ac:dyDescent="0.25">
      <c r="A8" s="2">
        <f t="shared" si="1"/>
        <v>4</v>
      </c>
      <c r="B8" s="3" t="s">
        <v>4</v>
      </c>
      <c r="C8" s="2" t="s">
        <v>12</v>
      </c>
      <c r="D8" s="4" t="s">
        <v>6</v>
      </c>
      <c r="E8" s="19">
        <v>90</v>
      </c>
      <c r="F8" s="16" t="s">
        <v>13</v>
      </c>
      <c r="G8" s="17">
        <v>14.5</v>
      </c>
      <c r="H8" s="8">
        <f t="shared" si="0"/>
        <v>1305</v>
      </c>
    </row>
    <row r="9" spans="1:8" x14ac:dyDescent="0.25">
      <c r="A9" s="2">
        <f t="shared" si="1"/>
        <v>5</v>
      </c>
      <c r="B9" s="3" t="s">
        <v>4</v>
      </c>
      <c r="C9" s="2" t="s">
        <v>14</v>
      </c>
      <c r="D9" s="4" t="s">
        <v>6</v>
      </c>
      <c r="E9" s="19">
        <v>60</v>
      </c>
      <c r="F9" s="16" t="s">
        <v>15</v>
      </c>
      <c r="G9" s="17">
        <v>17</v>
      </c>
      <c r="H9" s="8">
        <f t="shared" si="0"/>
        <v>1020</v>
      </c>
    </row>
    <row r="10" spans="1:8" x14ac:dyDescent="0.25">
      <c r="A10" s="2">
        <f t="shared" si="1"/>
        <v>6</v>
      </c>
      <c r="B10" s="3" t="s">
        <v>4</v>
      </c>
      <c r="C10" s="2" t="s">
        <v>16</v>
      </c>
      <c r="D10" s="4" t="s">
        <v>6</v>
      </c>
      <c r="E10" s="19">
        <v>30</v>
      </c>
      <c r="F10" s="16" t="s">
        <v>17</v>
      </c>
      <c r="G10" s="17">
        <v>18</v>
      </c>
      <c r="H10" s="8">
        <f t="shared" si="0"/>
        <v>540</v>
      </c>
    </row>
    <row r="11" spans="1:8" x14ac:dyDescent="0.25">
      <c r="A11" s="2">
        <f t="shared" si="1"/>
        <v>7</v>
      </c>
      <c r="B11" s="3" t="s">
        <v>4</v>
      </c>
      <c r="C11" s="2" t="s">
        <v>18</v>
      </c>
      <c r="D11" s="4" t="s">
        <v>6</v>
      </c>
      <c r="E11" s="19">
        <v>60</v>
      </c>
      <c r="F11" s="16" t="s">
        <v>19</v>
      </c>
      <c r="G11" s="17">
        <v>26.5</v>
      </c>
      <c r="H11" s="8">
        <f t="shared" si="0"/>
        <v>1590</v>
      </c>
    </row>
    <row r="12" spans="1:8" x14ac:dyDescent="0.25">
      <c r="A12" s="2">
        <f t="shared" si="1"/>
        <v>8</v>
      </c>
      <c r="B12" s="3" t="s">
        <v>4</v>
      </c>
      <c r="C12" s="2" t="s">
        <v>20</v>
      </c>
      <c r="D12" s="4" t="s">
        <v>6</v>
      </c>
      <c r="E12" s="19">
        <v>30</v>
      </c>
      <c r="F12" s="16" t="s">
        <v>21</v>
      </c>
      <c r="G12" s="17">
        <v>71</v>
      </c>
      <c r="H12" s="8">
        <f t="shared" si="0"/>
        <v>2130</v>
      </c>
    </row>
    <row r="13" spans="1:8" x14ac:dyDescent="0.25">
      <c r="A13" s="2">
        <f t="shared" si="1"/>
        <v>9</v>
      </c>
      <c r="B13" s="3" t="s">
        <v>4</v>
      </c>
      <c r="C13" s="2" t="s">
        <v>22</v>
      </c>
      <c r="D13" s="4" t="s">
        <v>6</v>
      </c>
      <c r="E13" s="19">
        <v>30</v>
      </c>
      <c r="F13" s="16" t="s">
        <v>23</v>
      </c>
      <c r="G13" s="17">
        <v>55.5</v>
      </c>
      <c r="H13" s="8">
        <f t="shared" si="0"/>
        <v>1665</v>
      </c>
    </row>
    <row r="14" spans="1:8" x14ac:dyDescent="0.25">
      <c r="A14" s="2">
        <f t="shared" si="1"/>
        <v>10</v>
      </c>
      <c r="B14" s="3" t="s">
        <v>4</v>
      </c>
      <c r="C14" s="2" t="s">
        <v>24</v>
      </c>
      <c r="D14" s="4" t="s">
        <v>6</v>
      </c>
      <c r="E14" s="19">
        <v>30</v>
      </c>
      <c r="F14" s="16" t="s">
        <v>25</v>
      </c>
      <c r="G14" s="17">
        <v>65</v>
      </c>
      <c r="H14" s="8">
        <f t="shared" si="0"/>
        <v>1950</v>
      </c>
    </row>
    <row r="15" spans="1:8" x14ac:dyDescent="0.25">
      <c r="A15" s="2">
        <f t="shared" si="1"/>
        <v>11</v>
      </c>
      <c r="B15" s="3" t="s">
        <v>4</v>
      </c>
      <c r="C15" s="2" t="s">
        <v>26</v>
      </c>
      <c r="D15" s="4" t="s">
        <v>6</v>
      </c>
      <c r="E15" s="19">
        <v>30</v>
      </c>
      <c r="F15" s="16" t="s">
        <v>27</v>
      </c>
      <c r="G15" s="17">
        <v>118</v>
      </c>
      <c r="H15" s="8">
        <f t="shared" si="0"/>
        <v>3540</v>
      </c>
    </row>
    <row r="16" spans="1:8" x14ac:dyDescent="0.25">
      <c r="A16" s="2">
        <f t="shared" si="1"/>
        <v>12</v>
      </c>
      <c r="B16" s="3" t="s">
        <v>4</v>
      </c>
      <c r="C16" s="2" t="s">
        <v>28</v>
      </c>
      <c r="D16" s="4" t="s">
        <v>6</v>
      </c>
      <c r="E16" s="19">
        <v>50</v>
      </c>
      <c r="F16" s="16" t="s">
        <v>29</v>
      </c>
      <c r="G16" s="17">
        <v>159</v>
      </c>
      <c r="H16" s="8">
        <f t="shared" si="0"/>
        <v>7950</v>
      </c>
    </row>
    <row r="17" spans="1:8" x14ac:dyDescent="0.25">
      <c r="A17" s="2">
        <f>A16+1</f>
        <v>13</v>
      </c>
      <c r="B17" s="3" t="s">
        <v>4</v>
      </c>
      <c r="C17" s="2" t="s">
        <v>31</v>
      </c>
      <c r="D17" s="4" t="s">
        <v>6</v>
      </c>
      <c r="E17" s="19">
        <v>25</v>
      </c>
      <c r="F17" s="16" t="s">
        <v>107</v>
      </c>
      <c r="G17" s="17">
        <v>162</v>
      </c>
      <c r="H17" s="8">
        <f t="shared" si="0"/>
        <v>4050</v>
      </c>
    </row>
    <row r="18" spans="1:8" x14ac:dyDescent="0.25">
      <c r="A18" s="25" t="s">
        <v>102</v>
      </c>
      <c r="B18" s="26"/>
      <c r="C18" s="26"/>
      <c r="D18" s="26"/>
      <c r="E18" s="26"/>
      <c r="F18" s="26"/>
      <c r="G18" s="27"/>
      <c r="H18" s="8">
        <f>IF(SUM(H5:H17)=0,"",SUM(H5:H17))</f>
        <v>39376</v>
      </c>
    </row>
    <row r="19" spans="1:8" x14ac:dyDescent="0.25">
      <c r="A19" s="25" t="s">
        <v>34</v>
      </c>
      <c r="B19" s="26"/>
      <c r="C19" s="26"/>
      <c r="D19" s="26"/>
      <c r="E19" s="26"/>
      <c r="F19" s="26"/>
      <c r="G19" s="27"/>
      <c r="H19" s="8">
        <f>IF(SUM(H5:H17)=0,"",SUM(H5:H17)*0.21)</f>
        <v>8268.9599999999991</v>
      </c>
    </row>
    <row r="20" spans="1:8" x14ac:dyDescent="0.25">
      <c r="A20" s="25" t="s">
        <v>35</v>
      </c>
      <c r="B20" s="26"/>
      <c r="C20" s="26"/>
      <c r="D20" s="26"/>
      <c r="E20" s="26"/>
      <c r="F20" s="26"/>
      <c r="G20" s="27"/>
      <c r="H20" s="8">
        <f>IF(SUM(H5:H17)=0,"",SUM(H5:H17)*1.21)</f>
        <v>47644.959999999999</v>
      </c>
    </row>
    <row r="21" spans="1:8" x14ac:dyDescent="0.25">
      <c r="A21" s="30" t="s">
        <v>32</v>
      </c>
      <c r="B21" s="30"/>
      <c r="C21" s="30"/>
      <c r="D21" s="30"/>
      <c r="E21" s="5">
        <f>SUM(E5:E17)</f>
        <v>1735</v>
      </c>
      <c r="F21" s="6"/>
      <c r="G21" s="7"/>
      <c r="H21" s="7"/>
    </row>
    <row r="22" spans="1:8" x14ac:dyDescent="0.25">
      <c r="A22" s="7"/>
      <c r="B22" s="7"/>
      <c r="C22" s="7"/>
      <c r="D22" s="7"/>
      <c r="E22" s="7"/>
      <c r="F22" s="7"/>
      <c r="G22" s="7"/>
      <c r="H22" s="7"/>
    </row>
    <row r="23" spans="1:8" ht="41.25" customHeight="1" x14ac:dyDescent="0.25">
      <c r="A23" s="21" t="s">
        <v>99</v>
      </c>
      <c r="B23" s="21"/>
      <c r="C23" s="21"/>
      <c r="D23" s="21"/>
      <c r="E23" s="21"/>
      <c r="F23" s="21"/>
      <c r="G23" s="21"/>
      <c r="H23" s="21"/>
    </row>
    <row r="24" spans="1:8" x14ac:dyDescent="0.25">
      <c r="A24" s="22" t="s">
        <v>96</v>
      </c>
      <c r="B24" s="22"/>
      <c r="C24" s="22"/>
      <c r="D24" s="22"/>
      <c r="E24" s="22"/>
      <c r="F24" s="22"/>
      <c r="G24" s="22"/>
      <c r="H24" s="22"/>
    </row>
    <row r="25" spans="1:8" ht="46.5" customHeight="1" x14ac:dyDescent="0.25">
      <c r="A25" s="23" t="s">
        <v>98</v>
      </c>
      <c r="B25" s="23"/>
      <c r="C25" s="23"/>
      <c r="D25" s="23"/>
      <c r="E25" s="23"/>
      <c r="F25" s="23"/>
      <c r="G25" s="23"/>
      <c r="H25" s="23"/>
    </row>
    <row r="26" spans="1:8" ht="57" customHeight="1" x14ac:dyDescent="0.25">
      <c r="A26" s="21" t="s">
        <v>100</v>
      </c>
      <c r="B26" s="21"/>
      <c r="C26" s="21"/>
      <c r="D26" s="21"/>
      <c r="E26" s="21"/>
      <c r="F26" s="21"/>
      <c r="G26" s="21"/>
      <c r="H26" s="21"/>
    </row>
    <row r="28" spans="1:8" x14ac:dyDescent="0.25">
      <c r="B28" s="9"/>
    </row>
  </sheetData>
  <sheetProtection algorithmName="SHA-512" hashValue="po+NM8lB8uEyHwZw6E2vkLW3niTpWmCb5NzCVPoNtfSJajqNRckqFCvXlwnMlFAUzr0VPLk8Xnrq+VSGUyT99Q==" saltValue="Sk8wY/AYOKYVJaHP+/tE3A==" spinCount="100000" sheet="1" objects="1" scenarios="1" selectLockedCells="1"/>
  <mergeCells count="16">
    <mergeCell ref="A23:H23"/>
    <mergeCell ref="A26:H26"/>
    <mergeCell ref="A24:H24"/>
    <mergeCell ref="A25:H25"/>
    <mergeCell ref="G3:G4"/>
    <mergeCell ref="H3:H4"/>
    <mergeCell ref="A18:G18"/>
    <mergeCell ref="A19:G19"/>
    <mergeCell ref="A20:G20"/>
    <mergeCell ref="A3:A4"/>
    <mergeCell ref="B3:B4"/>
    <mergeCell ref="C3:C4"/>
    <mergeCell ref="D3:D4"/>
    <mergeCell ref="E3:E4"/>
    <mergeCell ref="F3:F4"/>
    <mergeCell ref="A21:D21"/>
  </mergeCells>
  <hyperlinks>
    <hyperlink ref="F3" location="_ftn1" display="_ftn1" xr:uid="{00000000-0004-0000-0000-000000000000}"/>
    <hyperlink ref="A24" location="_ftnref1" display="_ftnref1" xr:uid="{00000000-0004-0000-0000-000001000000}"/>
    <hyperlink ref="H3" location="_ftn1" display="_ftn1" xr:uid="{00000000-0004-0000-0000-000002000000}"/>
    <hyperlink ref="A25" location="_ftnref2" display="_ftnref2" xr:uid="{00000000-0004-0000-0000-000003000000}"/>
  </hyperlink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0"/>
  <sheetViews>
    <sheetView workbookViewId="0">
      <selection activeCell="F12" sqref="F12"/>
    </sheetView>
  </sheetViews>
  <sheetFormatPr defaultRowHeight="15" x14ac:dyDescent="0.25"/>
  <cols>
    <col min="1" max="1" width="8.140625" customWidth="1"/>
    <col min="2" max="2" width="46.85546875" customWidth="1"/>
    <col min="5" max="5" width="12.5703125" customWidth="1"/>
    <col min="6" max="6" width="20.28515625" customWidth="1"/>
    <col min="7" max="7" width="12.28515625" customWidth="1"/>
    <col min="8" max="8" width="14.85546875" customWidth="1"/>
  </cols>
  <sheetData>
    <row r="2" spans="1:8" x14ac:dyDescent="0.25">
      <c r="B2" s="9" t="s">
        <v>93</v>
      </c>
    </row>
    <row r="3" spans="1:8" ht="60.75" customHeight="1" x14ac:dyDescent="0.25">
      <c r="A3" s="1" t="s">
        <v>62</v>
      </c>
      <c r="B3" s="24" t="s">
        <v>1</v>
      </c>
      <c r="C3" s="24" t="s">
        <v>2</v>
      </c>
      <c r="D3" s="24" t="s">
        <v>3</v>
      </c>
      <c r="E3" s="24" t="s">
        <v>101</v>
      </c>
      <c r="F3" s="28" t="s">
        <v>95</v>
      </c>
      <c r="G3" s="24" t="s">
        <v>33</v>
      </c>
      <c r="H3" s="24" t="s">
        <v>97</v>
      </c>
    </row>
    <row r="4" spans="1:8" x14ac:dyDescent="0.25">
      <c r="A4" s="1" t="s">
        <v>0</v>
      </c>
      <c r="B4" s="24"/>
      <c r="C4" s="24"/>
      <c r="D4" s="24"/>
      <c r="E4" s="24"/>
      <c r="F4" s="29"/>
      <c r="G4" s="24"/>
      <c r="H4" s="24"/>
    </row>
    <row r="5" spans="1:8" x14ac:dyDescent="0.25">
      <c r="A5" s="2">
        <v>1</v>
      </c>
      <c r="B5" s="10" t="s">
        <v>36</v>
      </c>
      <c r="C5" s="11" t="s">
        <v>37</v>
      </c>
      <c r="D5" s="4" t="s">
        <v>6</v>
      </c>
      <c r="E5" s="20">
        <v>1700</v>
      </c>
      <c r="F5" s="16" t="s">
        <v>38</v>
      </c>
      <c r="G5" s="18"/>
      <c r="H5" s="8" t="str">
        <f>IF(G5=0,"",E5*G5)</f>
        <v/>
      </c>
    </row>
    <row r="6" spans="1:8" x14ac:dyDescent="0.25">
      <c r="A6" s="2">
        <f>A5+1</f>
        <v>2</v>
      </c>
      <c r="B6" s="10" t="s">
        <v>36</v>
      </c>
      <c r="C6" s="11" t="s">
        <v>39</v>
      </c>
      <c r="D6" s="4" t="s">
        <v>6</v>
      </c>
      <c r="E6" s="20">
        <v>2000</v>
      </c>
      <c r="F6" s="16" t="s">
        <v>40</v>
      </c>
      <c r="G6" s="18"/>
      <c r="H6" s="8" t="str">
        <f t="shared" ref="H6:H20" si="0">IF(G6=0,"",E6*G6)</f>
        <v/>
      </c>
    </row>
    <row r="7" spans="1:8" x14ac:dyDescent="0.25">
      <c r="A7" s="2">
        <f t="shared" ref="A7:A20" si="1">A6+1</f>
        <v>3</v>
      </c>
      <c r="B7" s="10" t="s">
        <v>36</v>
      </c>
      <c r="C7" s="11" t="s">
        <v>41</v>
      </c>
      <c r="D7" s="4" t="s">
        <v>6</v>
      </c>
      <c r="E7" s="20">
        <v>2000</v>
      </c>
      <c r="F7" s="16" t="s">
        <v>7</v>
      </c>
      <c r="G7" s="18"/>
      <c r="H7" s="8" t="str">
        <f t="shared" si="0"/>
        <v/>
      </c>
    </row>
    <row r="8" spans="1:8" x14ac:dyDescent="0.25">
      <c r="A8" s="2">
        <f t="shared" si="1"/>
        <v>4</v>
      </c>
      <c r="B8" s="10" t="s">
        <v>36</v>
      </c>
      <c r="C8" s="11" t="s">
        <v>42</v>
      </c>
      <c r="D8" s="4" t="s">
        <v>6</v>
      </c>
      <c r="E8" s="20">
        <v>1700</v>
      </c>
      <c r="F8" s="16" t="s">
        <v>9</v>
      </c>
      <c r="G8" s="18"/>
      <c r="H8" s="8" t="str">
        <f t="shared" si="0"/>
        <v/>
      </c>
    </row>
    <row r="9" spans="1:8" x14ac:dyDescent="0.25">
      <c r="A9" s="2">
        <f t="shared" si="1"/>
        <v>5</v>
      </c>
      <c r="B9" s="10" t="s">
        <v>36</v>
      </c>
      <c r="C9" s="11" t="s">
        <v>43</v>
      </c>
      <c r="D9" s="4" t="s">
        <v>6</v>
      </c>
      <c r="E9" s="20">
        <v>1400</v>
      </c>
      <c r="F9" s="16" t="s">
        <v>11</v>
      </c>
      <c r="G9" s="18"/>
      <c r="H9" s="8" t="str">
        <f t="shared" si="0"/>
        <v/>
      </c>
    </row>
    <row r="10" spans="1:8" x14ac:dyDescent="0.25">
      <c r="A10" s="2">
        <f t="shared" si="1"/>
        <v>6</v>
      </c>
      <c r="B10" s="10" t="s">
        <v>36</v>
      </c>
      <c r="C10" s="11" t="s">
        <v>44</v>
      </c>
      <c r="D10" s="4" t="s">
        <v>6</v>
      </c>
      <c r="E10" s="20">
        <v>900</v>
      </c>
      <c r="F10" s="16" t="s">
        <v>13</v>
      </c>
      <c r="G10" s="18"/>
      <c r="H10" s="8" t="str">
        <f t="shared" si="0"/>
        <v/>
      </c>
    </row>
    <row r="11" spans="1:8" x14ac:dyDescent="0.25">
      <c r="A11" s="2">
        <f t="shared" si="1"/>
        <v>7</v>
      </c>
      <c r="B11" s="10" t="s">
        <v>36</v>
      </c>
      <c r="C11" s="11" t="s">
        <v>45</v>
      </c>
      <c r="D11" s="4" t="s">
        <v>6</v>
      </c>
      <c r="E11" s="20">
        <v>360</v>
      </c>
      <c r="F11" s="16" t="s">
        <v>15</v>
      </c>
      <c r="G11" s="18"/>
      <c r="H11" s="8" t="str">
        <f t="shared" si="0"/>
        <v/>
      </c>
    </row>
    <row r="12" spans="1:8" x14ac:dyDescent="0.25">
      <c r="A12" s="2">
        <f t="shared" si="1"/>
        <v>8</v>
      </c>
      <c r="B12" s="10" t="s">
        <v>47</v>
      </c>
      <c r="C12" s="11" t="s">
        <v>45</v>
      </c>
      <c r="D12" s="4" t="s">
        <v>6</v>
      </c>
      <c r="E12" s="20">
        <v>360</v>
      </c>
      <c r="F12" s="16" t="s">
        <v>15</v>
      </c>
      <c r="G12" s="18"/>
      <c r="H12" s="8" t="str">
        <f t="shared" si="0"/>
        <v/>
      </c>
    </row>
    <row r="13" spans="1:8" x14ac:dyDescent="0.25">
      <c r="A13" s="2">
        <f t="shared" si="1"/>
        <v>9</v>
      </c>
      <c r="B13" s="10" t="s">
        <v>36</v>
      </c>
      <c r="C13" s="11" t="s">
        <v>49</v>
      </c>
      <c r="D13" s="4" t="s">
        <v>6</v>
      </c>
      <c r="E13" s="20">
        <v>280</v>
      </c>
      <c r="F13" s="16" t="s">
        <v>17</v>
      </c>
      <c r="G13" s="18"/>
      <c r="H13" s="8" t="str">
        <f t="shared" si="0"/>
        <v/>
      </c>
    </row>
    <row r="14" spans="1:8" x14ac:dyDescent="0.25">
      <c r="A14" s="2">
        <f t="shared" si="1"/>
        <v>10</v>
      </c>
      <c r="B14" s="10" t="s">
        <v>36</v>
      </c>
      <c r="C14" s="11" t="s">
        <v>51</v>
      </c>
      <c r="D14" s="4" t="s">
        <v>6</v>
      </c>
      <c r="E14" s="20">
        <v>100</v>
      </c>
      <c r="F14" s="16" t="s">
        <v>52</v>
      </c>
      <c r="G14" s="18"/>
      <c r="H14" s="8" t="str">
        <f t="shared" si="0"/>
        <v/>
      </c>
    </row>
    <row r="15" spans="1:8" x14ac:dyDescent="0.25">
      <c r="A15" s="2">
        <f t="shared" si="1"/>
        <v>11</v>
      </c>
      <c r="B15" s="10" t="s">
        <v>36</v>
      </c>
      <c r="C15" s="11" t="s">
        <v>20</v>
      </c>
      <c r="D15" s="4" t="s">
        <v>6</v>
      </c>
      <c r="E15" s="20">
        <v>60</v>
      </c>
      <c r="F15" s="16" t="s">
        <v>21</v>
      </c>
      <c r="G15" s="18"/>
      <c r="H15" s="8" t="str">
        <f t="shared" si="0"/>
        <v/>
      </c>
    </row>
    <row r="16" spans="1:8" x14ac:dyDescent="0.25">
      <c r="A16" s="2">
        <f t="shared" si="1"/>
        <v>12</v>
      </c>
      <c r="B16" s="10" t="s">
        <v>36</v>
      </c>
      <c r="C16" s="11" t="s">
        <v>55</v>
      </c>
      <c r="D16" s="4" t="s">
        <v>6</v>
      </c>
      <c r="E16" s="20">
        <v>60</v>
      </c>
      <c r="F16" s="16" t="s">
        <v>23</v>
      </c>
      <c r="G16" s="18"/>
      <c r="H16" s="8" t="str">
        <f t="shared" si="0"/>
        <v/>
      </c>
    </row>
    <row r="17" spans="1:11" x14ac:dyDescent="0.25">
      <c r="A17" s="2">
        <f t="shared" si="1"/>
        <v>13</v>
      </c>
      <c r="B17" s="10" t="s">
        <v>36</v>
      </c>
      <c r="C17" s="11" t="s">
        <v>56</v>
      </c>
      <c r="D17" s="4" t="s">
        <v>6</v>
      </c>
      <c r="E17" s="20">
        <v>60</v>
      </c>
      <c r="F17" s="16" t="s">
        <v>25</v>
      </c>
      <c r="G17" s="18"/>
      <c r="H17" s="8" t="str">
        <f t="shared" si="0"/>
        <v/>
      </c>
    </row>
    <row r="18" spans="1:11" x14ac:dyDescent="0.25">
      <c r="A18" s="2">
        <f t="shared" si="1"/>
        <v>14</v>
      </c>
      <c r="B18" s="10" t="s">
        <v>36</v>
      </c>
      <c r="C18" s="2" t="s">
        <v>26</v>
      </c>
      <c r="D18" s="4" t="s">
        <v>6</v>
      </c>
      <c r="E18" s="20">
        <v>20</v>
      </c>
      <c r="F18" s="16" t="s">
        <v>27</v>
      </c>
      <c r="G18" s="18"/>
      <c r="H18" s="8" t="str">
        <f t="shared" si="0"/>
        <v/>
      </c>
    </row>
    <row r="19" spans="1:11" x14ac:dyDescent="0.25">
      <c r="A19" s="2">
        <f t="shared" si="1"/>
        <v>15</v>
      </c>
      <c r="B19" s="10" t="s">
        <v>36</v>
      </c>
      <c r="C19" s="2" t="s">
        <v>28</v>
      </c>
      <c r="D19" s="4" t="s">
        <v>6</v>
      </c>
      <c r="E19" s="20">
        <v>15</v>
      </c>
      <c r="F19" s="16" t="s">
        <v>29</v>
      </c>
      <c r="G19" s="18"/>
      <c r="H19" s="8" t="str">
        <f t="shared" si="0"/>
        <v/>
      </c>
    </row>
    <row r="20" spans="1:11" x14ac:dyDescent="0.25">
      <c r="A20" s="2">
        <f t="shared" si="1"/>
        <v>16</v>
      </c>
      <c r="B20" s="10" t="s">
        <v>36</v>
      </c>
      <c r="C20" s="2" t="s">
        <v>60</v>
      </c>
      <c r="D20" s="4" t="s">
        <v>6</v>
      </c>
      <c r="E20" s="20">
        <v>15</v>
      </c>
      <c r="F20" s="16" t="s">
        <v>61</v>
      </c>
      <c r="G20" s="18"/>
      <c r="H20" s="8" t="str">
        <f t="shared" si="0"/>
        <v/>
      </c>
    </row>
    <row r="21" spans="1:11" x14ac:dyDescent="0.25">
      <c r="A21" s="25" t="s">
        <v>102</v>
      </c>
      <c r="B21" s="26"/>
      <c r="C21" s="26"/>
      <c r="D21" s="26"/>
      <c r="E21" s="26"/>
      <c r="F21" s="26"/>
      <c r="G21" s="27"/>
      <c r="H21" s="8" t="str">
        <f>IF(SUM(H5:H20)=0,"",SUM(H5:H20))</f>
        <v/>
      </c>
    </row>
    <row r="22" spans="1:11" x14ac:dyDescent="0.25">
      <c r="A22" s="25" t="s">
        <v>34</v>
      </c>
      <c r="B22" s="26"/>
      <c r="C22" s="26"/>
      <c r="D22" s="26"/>
      <c r="E22" s="26"/>
      <c r="F22" s="26"/>
      <c r="G22" s="27"/>
      <c r="H22" s="8" t="str">
        <f>IF(SUM(H5:H20)=0,"",SUM(H5:H20)*0.21)</f>
        <v/>
      </c>
    </row>
    <row r="23" spans="1:11" x14ac:dyDescent="0.25">
      <c r="A23" s="31" t="s">
        <v>35</v>
      </c>
      <c r="B23" s="31"/>
      <c r="C23" s="31"/>
      <c r="D23" s="31"/>
      <c r="E23" s="31"/>
      <c r="F23" s="31"/>
      <c r="G23" s="31"/>
      <c r="H23" s="8" t="str">
        <f>IF(SUM(H5:H20)=0,"",SUM(H5:H20)*1.21)</f>
        <v/>
      </c>
    </row>
    <row r="24" spans="1:11" x14ac:dyDescent="0.25">
      <c r="A24" s="30" t="s">
        <v>32</v>
      </c>
      <c r="B24" s="30"/>
      <c r="C24" s="30"/>
      <c r="D24" s="30"/>
      <c r="E24" s="5">
        <f>SUM(E5:E20)</f>
        <v>11030</v>
      </c>
      <c r="F24" s="6"/>
      <c r="G24" s="7"/>
      <c r="H24" s="7"/>
      <c r="I24" s="7"/>
      <c r="J24" s="7"/>
      <c r="K24" s="7"/>
    </row>
    <row r="25" spans="1:11" x14ac:dyDescent="0.25">
      <c r="A25" s="7"/>
      <c r="B25" s="7"/>
      <c r="C25" s="7"/>
      <c r="D25" s="7"/>
      <c r="E25" s="7"/>
      <c r="F25" s="7"/>
      <c r="G25" s="7"/>
      <c r="H25" s="7"/>
      <c r="I25" s="7"/>
      <c r="J25" s="7"/>
      <c r="K25" s="7"/>
    </row>
    <row r="26" spans="1:11" x14ac:dyDescent="0.25">
      <c r="A26" s="7"/>
      <c r="B26" s="7"/>
      <c r="C26" s="7"/>
      <c r="D26" s="7"/>
      <c r="E26" s="7"/>
      <c r="F26" s="7"/>
      <c r="G26" s="7"/>
      <c r="H26" s="7"/>
      <c r="I26" s="7"/>
      <c r="J26" s="7"/>
      <c r="K26" s="7"/>
    </row>
    <row r="27" spans="1:11" ht="41.25" customHeight="1" x14ac:dyDescent="0.25">
      <c r="A27" s="21" t="s">
        <v>99</v>
      </c>
      <c r="B27" s="21"/>
      <c r="C27" s="21"/>
      <c r="D27" s="21"/>
      <c r="E27" s="21"/>
      <c r="F27" s="21"/>
      <c r="G27" s="21"/>
      <c r="H27" s="21"/>
    </row>
    <row r="28" spans="1:11" x14ac:dyDescent="0.25">
      <c r="A28" s="22" t="s">
        <v>96</v>
      </c>
      <c r="B28" s="22"/>
      <c r="C28" s="22"/>
      <c r="D28" s="22"/>
      <c r="E28" s="22"/>
      <c r="F28" s="22"/>
      <c r="G28" s="22"/>
      <c r="H28" s="22"/>
    </row>
    <row r="29" spans="1:11" ht="46.5" customHeight="1" x14ac:dyDescent="0.25">
      <c r="A29" s="23" t="s">
        <v>98</v>
      </c>
      <c r="B29" s="23"/>
      <c r="C29" s="23"/>
      <c r="D29" s="23"/>
      <c r="E29" s="23"/>
      <c r="F29" s="23"/>
      <c r="G29" s="23"/>
      <c r="H29" s="23"/>
    </row>
    <row r="30" spans="1:11" ht="57" customHeight="1" x14ac:dyDescent="0.25">
      <c r="A30" s="21" t="s">
        <v>100</v>
      </c>
      <c r="B30" s="21"/>
      <c r="C30" s="21"/>
      <c r="D30" s="21"/>
      <c r="E30" s="21"/>
      <c r="F30" s="21"/>
      <c r="G30" s="21"/>
      <c r="H30" s="21"/>
    </row>
  </sheetData>
  <sheetProtection algorithmName="SHA-512" hashValue="+s4KfeisZQCIebXVrnqIOaYgpQ92z3LgNOjfn8ydJ6bAv0+NNvQSlc9rQ7u2huHaP5JisK0ztYWwIejqcKYGFw==" saltValue="tJXXa4xACxyB/w9B0Cm1Yw==" spinCount="100000" sheet="1" objects="1" scenarios="1" selectLockedCells="1"/>
  <mergeCells count="15">
    <mergeCell ref="A30:H30"/>
    <mergeCell ref="F3:F4"/>
    <mergeCell ref="A24:D24"/>
    <mergeCell ref="G3:G4"/>
    <mergeCell ref="A27:H27"/>
    <mergeCell ref="A28:H28"/>
    <mergeCell ref="A29:H29"/>
    <mergeCell ref="H3:H4"/>
    <mergeCell ref="A21:G21"/>
    <mergeCell ref="A22:G22"/>
    <mergeCell ref="A23:G23"/>
    <mergeCell ref="B3:B4"/>
    <mergeCell ref="C3:C4"/>
    <mergeCell ref="D3:D4"/>
    <mergeCell ref="E3:E4"/>
  </mergeCells>
  <hyperlinks>
    <hyperlink ref="H3" location="_ftn1" display="_ftn1" xr:uid="{00000000-0004-0000-0100-000000000000}"/>
    <hyperlink ref="A28" location="_ftnref1" display="_ftnref1" xr:uid="{00000000-0004-0000-0100-000001000000}"/>
    <hyperlink ref="A29" location="_ftnref2" display="_ftnref2"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workbookViewId="0">
      <selection activeCell="F18" sqref="F18"/>
    </sheetView>
  </sheetViews>
  <sheetFormatPr defaultRowHeight="15" x14ac:dyDescent="0.25"/>
  <cols>
    <col min="1" max="1" width="6.28515625" customWidth="1"/>
    <col min="2" max="2" width="38.7109375" customWidth="1"/>
    <col min="4" max="4" width="15.28515625" customWidth="1"/>
    <col min="5" max="5" width="12.140625" customWidth="1"/>
    <col min="6" max="6" width="11.5703125" customWidth="1"/>
    <col min="7" max="7" width="18.5703125" customWidth="1"/>
  </cols>
  <sheetData>
    <row r="1" spans="1:7" x14ac:dyDescent="0.25">
      <c r="F1" s="7"/>
      <c r="G1" s="7"/>
    </row>
    <row r="2" spans="1:7" ht="15" customHeight="1" x14ac:dyDescent="0.25">
      <c r="B2" s="9" t="s">
        <v>91</v>
      </c>
      <c r="F2" s="15"/>
      <c r="G2" s="15"/>
    </row>
    <row r="3" spans="1:7" ht="63.75" x14ac:dyDescent="0.25">
      <c r="A3" s="12" t="s">
        <v>63</v>
      </c>
      <c r="B3" s="12" t="s">
        <v>1</v>
      </c>
      <c r="C3" s="12" t="s">
        <v>3</v>
      </c>
      <c r="D3" s="12" t="s">
        <v>101</v>
      </c>
      <c r="E3" s="12" t="s">
        <v>64</v>
      </c>
      <c r="F3" s="12" t="s">
        <v>33</v>
      </c>
      <c r="G3" s="12" t="s">
        <v>105</v>
      </c>
    </row>
    <row r="4" spans="1:7" x14ac:dyDescent="0.25">
      <c r="A4" s="11" t="s">
        <v>65</v>
      </c>
      <c r="B4" s="2" t="s">
        <v>66</v>
      </c>
      <c r="C4" s="11" t="s">
        <v>6</v>
      </c>
      <c r="D4" s="20">
        <v>240</v>
      </c>
      <c r="E4" s="11" t="s">
        <v>67</v>
      </c>
      <c r="F4" s="18"/>
      <c r="G4" s="8" t="str">
        <f>IF(F4=0,"",D4*F4)</f>
        <v/>
      </c>
    </row>
    <row r="5" spans="1:7" x14ac:dyDescent="0.25">
      <c r="A5" s="11" t="s">
        <v>68</v>
      </c>
      <c r="B5" s="2" t="s">
        <v>66</v>
      </c>
      <c r="C5" s="11" t="s">
        <v>6</v>
      </c>
      <c r="D5" s="20">
        <v>80</v>
      </c>
      <c r="E5" s="11" t="s">
        <v>69</v>
      </c>
      <c r="F5" s="18"/>
      <c r="G5" s="8" t="str">
        <f t="shared" ref="G5:G19" si="0">IF(F5=0,"",D5*F5)</f>
        <v/>
      </c>
    </row>
    <row r="6" spans="1:7" x14ac:dyDescent="0.25">
      <c r="A6" s="11" t="s">
        <v>70</v>
      </c>
      <c r="B6" s="2" t="s">
        <v>71</v>
      </c>
      <c r="C6" s="11" t="s">
        <v>6</v>
      </c>
      <c r="D6" s="20">
        <v>240</v>
      </c>
      <c r="E6" s="11" t="s">
        <v>72</v>
      </c>
      <c r="F6" s="18"/>
      <c r="G6" s="8" t="str">
        <f t="shared" si="0"/>
        <v/>
      </c>
    </row>
    <row r="7" spans="1:7" x14ac:dyDescent="0.25">
      <c r="A7" s="11" t="s">
        <v>73</v>
      </c>
      <c r="B7" s="2" t="s">
        <v>71</v>
      </c>
      <c r="C7" s="11" t="s">
        <v>6</v>
      </c>
      <c r="D7" s="20">
        <v>150</v>
      </c>
      <c r="E7" s="11" t="s">
        <v>74</v>
      </c>
      <c r="F7" s="18"/>
      <c r="G7" s="8" t="str">
        <f t="shared" si="0"/>
        <v/>
      </c>
    </row>
    <row r="8" spans="1:7" x14ac:dyDescent="0.25">
      <c r="A8" s="11" t="s">
        <v>75</v>
      </c>
      <c r="B8" s="2" t="s">
        <v>71</v>
      </c>
      <c r="C8" s="11" t="s">
        <v>6</v>
      </c>
      <c r="D8" s="20">
        <v>80</v>
      </c>
      <c r="E8" s="11" t="s">
        <v>76</v>
      </c>
      <c r="F8" s="18"/>
      <c r="G8" s="8" t="str">
        <f t="shared" si="0"/>
        <v/>
      </c>
    </row>
    <row r="9" spans="1:7" x14ac:dyDescent="0.25">
      <c r="A9" s="11" t="s">
        <v>77</v>
      </c>
      <c r="B9" s="2" t="s">
        <v>71</v>
      </c>
      <c r="C9" s="11" t="s">
        <v>6</v>
      </c>
      <c r="D9" s="20">
        <v>150</v>
      </c>
      <c r="E9" s="11" t="s">
        <v>78</v>
      </c>
      <c r="F9" s="18"/>
      <c r="G9" s="8" t="str">
        <f t="shared" si="0"/>
        <v/>
      </c>
    </row>
    <row r="10" spans="1:7" x14ac:dyDescent="0.25">
      <c r="A10" s="11" t="s">
        <v>79</v>
      </c>
      <c r="B10" s="2" t="s">
        <v>71</v>
      </c>
      <c r="C10" s="11" t="s">
        <v>6</v>
      </c>
      <c r="D10" s="20">
        <v>30</v>
      </c>
      <c r="E10" s="11" t="s">
        <v>80</v>
      </c>
      <c r="F10" s="18"/>
      <c r="G10" s="8" t="str">
        <f t="shared" si="0"/>
        <v/>
      </c>
    </row>
    <row r="11" spans="1:7" x14ac:dyDescent="0.25">
      <c r="A11" s="11" t="s">
        <v>46</v>
      </c>
      <c r="B11" s="2" t="s">
        <v>71</v>
      </c>
      <c r="C11" s="11" t="s">
        <v>6</v>
      </c>
      <c r="D11" s="20">
        <v>40</v>
      </c>
      <c r="E11" s="11" t="s">
        <v>81</v>
      </c>
      <c r="F11" s="18"/>
      <c r="G11" s="8" t="str">
        <f t="shared" si="0"/>
        <v/>
      </c>
    </row>
    <row r="12" spans="1:7" x14ac:dyDescent="0.25">
      <c r="A12" s="11" t="s">
        <v>48</v>
      </c>
      <c r="B12" s="2" t="s">
        <v>71</v>
      </c>
      <c r="C12" s="11" t="s">
        <v>6</v>
      </c>
      <c r="D12" s="20">
        <v>40</v>
      </c>
      <c r="E12" s="11" t="s">
        <v>82</v>
      </c>
      <c r="F12" s="18"/>
      <c r="G12" s="8" t="str">
        <f t="shared" si="0"/>
        <v/>
      </c>
    </row>
    <row r="13" spans="1:7" x14ac:dyDescent="0.25">
      <c r="A13" s="11" t="s">
        <v>50</v>
      </c>
      <c r="B13" s="2" t="s">
        <v>71</v>
      </c>
      <c r="C13" s="11" t="s">
        <v>6</v>
      </c>
      <c r="D13" s="20">
        <v>30</v>
      </c>
      <c r="E13" s="11" t="s">
        <v>83</v>
      </c>
      <c r="F13" s="18"/>
      <c r="G13" s="8" t="str">
        <f t="shared" si="0"/>
        <v/>
      </c>
    </row>
    <row r="14" spans="1:7" x14ac:dyDescent="0.25">
      <c r="A14" s="11" t="s">
        <v>53</v>
      </c>
      <c r="B14" s="2" t="s">
        <v>71</v>
      </c>
      <c r="C14" s="11" t="s">
        <v>6</v>
      </c>
      <c r="D14" s="20">
        <v>60</v>
      </c>
      <c r="E14" s="11" t="s">
        <v>84</v>
      </c>
      <c r="F14" s="18"/>
      <c r="G14" s="8" t="str">
        <f t="shared" si="0"/>
        <v/>
      </c>
    </row>
    <row r="15" spans="1:7" x14ac:dyDescent="0.25">
      <c r="A15" s="11" t="s">
        <v>54</v>
      </c>
      <c r="B15" s="2" t="s">
        <v>71</v>
      </c>
      <c r="C15" s="11" t="s">
        <v>6</v>
      </c>
      <c r="D15" s="20">
        <v>10</v>
      </c>
      <c r="E15" s="11" t="s">
        <v>85</v>
      </c>
      <c r="F15" s="18"/>
      <c r="G15" s="8" t="str">
        <f t="shared" si="0"/>
        <v/>
      </c>
    </row>
    <row r="16" spans="1:7" x14ac:dyDescent="0.25">
      <c r="A16" s="11" t="s">
        <v>30</v>
      </c>
      <c r="B16" s="2" t="s">
        <v>71</v>
      </c>
      <c r="C16" s="11" t="s">
        <v>6</v>
      </c>
      <c r="D16" s="20">
        <v>10</v>
      </c>
      <c r="E16" s="11" t="s">
        <v>86</v>
      </c>
      <c r="F16" s="18"/>
      <c r="G16" s="8" t="str">
        <f t="shared" si="0"/>
        <v/>
      </c>
    </row>
    <row r="17" spans="1:8" x14ac:dyDescent="0.25">
      <c r="A17" s="11" t="s">
        <v>57</v>
      </c>
      <c r="B17" s="2" t="s">
        <v>71</v>
      </c>
      <c r="C17" s="11" t="s">
        <v>6</v>
      </c>
      <c r="D17" s="20">
        <v>10</v>
      </c>
      <c r="E17" s="11" t="s">
        <v>87</v>
      </c>
      <c r="F17" s="18"/>
      <c r="G17" s="8" t="str">
        <f t="shared" si="0"/>
        <v/>
      </c>
    </row>
    <row r="18" spans="1:8" x14ac:dyDescent="0.25">
      <c r="A18" s="11" t="s">
        <v>58</v>
      </c>
      <c r="B18" s="2" t="s">
        <v>71</v>
      </c>
      <c r="C18" s="11" t="s">
        <v>6</v>
      </c>
      <c r="D18" s="20">
        <v>9</v>
      </c>
      <c r="E18" s="11" t="s">
        <v>88</v>
      </c>
      <c r="F18" s="18"/>
      <c r="G18" s="8" t="str">
        <f t="shared" si="0"/>
        <v/>
      </c>
    </row>
    <row r="19" spans="1:8" x14ac:dyDescent="0.25">
      <c r="A19" s="11" t="s">
        <v>59</v>
      </c>
      <c r="B19" s="2" t="s">
        <v>71</v>
      </c>
      <c r="C19" s="11" t="s">
        <v>6</v>
      </c>
      <c r="D19" s="20">
        <v>9</v>
      </c>
      <c r="E19" s="11" t="s">
        <v>89</v>
      </c>
      <c r="F19" s="18"/>
      <c r="G19" s="8" t="str">
        <f t="shared" si="0"/>
        <v/>
      </c>
    </row>
    <row r="20" spans="1:8" x14ac:dyDescent="0.25">
      <c r="A20" s="33" t="s">
        <v>106</v>
      </c>
      <c r="B20" s="34"/>
      <c r="C20" s="34"/>
      <c r="D20" s="34"/>
      <c r="E20" s="34"/>
      <c r="F20" s="35"/>
      <c r="G20" s="8" t="str">
        <f>IF(SUM(G4:G19)=0,"",SUM(G4:G19))</f>
        <v/>
      </c>
    </row>
    <row r="21" spans="1:8" x14ac:dyDescent="0.25">
      <c r="A21" s="33" t="s">
        <v>34</v>
      </c>
      <c r="B21" s="34"/>
      <c r="C21" s="34"/>
      <c r="D21" s="34"/>
      <c r="E21" s="34"/>
      <c r="F21" s="35"/>
      <c r="G21" s="8" t="str">
        <f>IF(SUM(G4:G19)=0,"",SUM(G4:G19)*0.21)</f>
        <v/>
      </c>
    </row>
    <row r="22" spans="1:8" x14ac:dyDescent="0.25">
      <c r="A22" s="36" t="s">
        <v>35</v>
      </c>
      <c r="B22" s="36"/>
      <c r="C22" s="36"/>
      <c r="D22" s="36"/>
      <c r="E22" s="36"/>
      <c r="F22" s="36"/>
      <c r="G22" s="8" t="str">
        <f>IF(SUM(G4:G19)=0,"",SUM(G4:G19)*1.21)</f>
        <v/>
      </c>
    </row>
    <row r="23" spans="1:8" ht="25.5" customHeight="1" x14ac:dyDescent="0.25">
      <c r="A23" s="32" t="s">
        <v>90</v>
      </c>
      <c r="B23" s="32"/>
      <c r="C23" s="32"/>
      <c r="D23" s="13">
        <f>SUM(D4:D19)</f>
        <v>1188</v>
      </c>
      <c r="E23" s="14"/>
      <c r="F23" s="7"/>
      <c r="G23" s="7"/>
    </row>
    <row r="24" spans="1:8" x14ac:dyDescent="0.25">
      <c r="A24" s="7"/>
      <c r="B24" s="7"/>
      <c r="C24" s="7"/>
      <c r="D24" s="7"/>
      <c r="E24" s="7"/>
      <c r="F24" s="7"/>
      <c r="G24" s="7"/>
    </row>
    <row r="25" spans="1:8" ht="41.25" customHeight="1" x14ac:dyDescent="0.25">
      <c r="A25" s="21" t="s">
        <v>99</v>
      </c>
      <c r="B25" s="21"/>
      <c r="C25" s="21"/>
      <c r="D25" s="21"/>
      <c r="E25" s="21"/>
      <c r="F25" s="21"/>
      <c r="G25" s="21"/>
      <c r="H25" s="21"/>
    </row>
    <row r="26" spans="1:8" ht="46.5" customHeight="1" x14ac:dyDescent="0.25">
      <c r="A26" s="23" t="s">
        <v>103</v>
      </c>
      <c r="B26" s="23"/>
      <c r="C26" s="23"/>
      <c r="D26" s="23"/>
      <c r="E26" s="23"/>
      <c r="F26" s="23"/>
      <c r="G26" s="23"/>
      <c r="H26" s="23"/>
    </row>
    <row r="27" spans="1:8" ht="57" customHeight="1" x14ac:dyDescent="0.25">
      <c r="A27" s="21" t="s">
        <v>104</v>
      </c>
      <c r="B27" s="21"/>
      <c r="C27" s="21"/>
      <c r="D27" s="21"/>
      <c r="E27" s="21"/>
      <c r="F27" s="21"/>
      <c r="G27" s="21"/>
      <c r="H27" s="21"/>
    </row>
  </sheetData>
  <sheetProtection algorithmName="SHA-512" hashValue="VtMXExEnlWRP1uIrAYQ9d0AYjmntmZMHjnoTRalnAoc/ir92MZfHitVOiEV7u9JUpcP/WFNYHBfoN1A/WbGscw==" saltValue="8M0YzvhFppWnhV/2PYzrMA==" spinCount="100000" sheet="1" objects="1" scenarios="1" selectLockedCells="1"/>
  <mergeCells count="7">
    <mergeCell ref="A25:H25"/>
    <mergeCell ref="A26:H26"/>
    <mergeCell ref="A27:H27"/>
    <mergeCell ref="A23:C23"/>
    <mergeCell ref="A20:F20"/>
    <mergeCell ref="A21:F21"/>
    <mergeCell ref="A22:F22"/>
  </mergeCells>
  <hyperlinks>
    <hyperlink ref="A26" location="_ftnref2" display="_ftnref2" xr:uid="{00000000-0004-0000-02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 pirkimo objekto dalis</vt:lpstr>
      <vt:lpstr>II pirkimo objekto dalis</vt:lpstr>
      <vt:lpstr>III pirkimo objekto dalis</vt:lpstr>
      <vt:lpstr>'I pirkimo objekto dalis'!_ftn1</vt:lpstr>
      <vt:lpstr>'I pirkimo objekto dalis'!_ftnref1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2018-08-16T10:42:10Z</dcterms:modified>
</cp:coreProperties>
</file>