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W:\GPS\Skyriaus\1-9\9 KONKURSAI\51 2024-08-23 A5 jungiamasis atnaujintas (Jurgita)\"/>
    </mc:Choice>
  </mc:AlternateContent>
  <xr:revisionPtr revIDLastSave="0" documentId="13_ncr:1_{5186A118-AF03-4A57-99D3-883076A2803B}" xr6:coauthVersionLast="47" xr6:coauthVersionMax="47" xr10:uidLastSave="{00000000-0000-0000-0000-000000000000}"/>
  <bookViews>
    <workbookView xWindow="28680" yWindow="-2430" windowWidth="29040" windowHeight="15840" activeTab="5" xr2:uid="{6BC1EAF5-0D01-43F1-AE22-A39552859E42}"/>
  </bookViews>
  <sheets>
    <sheet name="DKŽ_1" sheetId="5" r:id="rId1"/>
    <sheet name="DKŽ_2" sheetId="1" r:id="rId2"/>
    <sheet name="DKŽ_3" sheetId="6" r:id="rId3"/>
    <sheet name="DKŽ_4" sheetId="8" r:id="rId4"/>
    <sheet name="DKŽ_5" sheetId="7" r:id="rId5"/>
    <sheet name="Santrauka" sheetId="3"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9" i="5" l="1"/>
  <c r="G118" i="5"/>
  <c r="G116" i="5"/>
  <c r="G117" i="5"/>
  <c r="G38" i="7"/>
  <c r="G39" i="7"/>
  <c r="G40" i="7"/>
  <c r="G41" i="7"/>
  <c r="G42" i="7"/>
  <c r="G43" i="7"/>
  <c r="G44" i="7"/>
  <c r="G45" i="7"/>
  <c r="G46" i="7"/>
  <c r="G17" i="7"/>
  <c r="G18" i="7"/>
  <c r="G19" i="7"/>
  <c r="G43" i="8"/>
  <c r="G48" i="6"/>
  <c r="G20" i="6"/>
  <c r="G21" i="6"/>
  <c r="G22" i="6"/>
  <c r="G23" i="6"/>
  <c r="G115" i="5"/>
  <c r="G110" i="5"/>
  <c r="G107" i="5"/>
  <c r="G96" i="5"/>
  <c r="G97" i="5"/>
  <c r="G98" i="5"/>
  <c r="G99" i="5"/>
  <c r="G100" i="5"/>
  <c r="G101" i="5"/>
  <c r="G102" i="5"/>
  <c r="G103" i="5"/>
  <c r="G104" i="5"/>
  <c r="G105" i="5"/>
  <c r="G95" i="5"/>
  <c r="G94" i="5"/>
  <c r="G76" i="5"/>
  <c r="G77" i="5"/>
  <c r="G78" i="5"/>
  <c r="G59" i="5"/>
  <c r="G60" i="5"/>
  <c r="G61" i="5"/>
  <c r="G38" i="5"/>
  <c r="G39" i="5"/>
  <c r="G40" i="5"/>
  <c r="G41" i="5"/>
  <c r="G42" i="5"/>
  <c r="G12" i="5"/>
  <c r="G13" i="5"/>
  <c r="G14" i="5"/>
  <c r="G15" i="5"/>
  <c r="G16" i="5"/>
  <c r="G17" i="5"/>
  <c r="G18" i="5"/>
  <c r="G19" i="5"/>
  <c r="G20" i="5"/>
  <c r="G11" i="5"/>
  <c r="G21" i="5"/>
  <c r="G22" i="5"/>
  <c r="G23" i="5"/>
  <c r="G24" i="5"/>
  <c r="G25" i="5"/>
  <c r="G26" i="5"/>
  <c r="G27" i="5"/>
  <c r="G28" i="5"/>
  <c r="G29" i="5"/>
  <c r="G6" i="5"/>
  <c r="G7" i="5"/>
  <c r="G8" i="5"/>
  <c r="G44" i="8"/>
  <c r="G42" i="8"/>
  <c r="G41" i="8"/>
  <c r="G40" i="8"/>
  <c r="G39" i="8"/>
  <c r="G38" i="8"/>
  <c r="G37" i="8"/>
  <c r="G36" i="8"/>
  <c r="G35" i="8"/>
  <c r="G34" i="8"/>
  <c r="G33" i="8"/>
  <c r="G32" i="8"/>
  <c r="G31" i="8"/>
  <c r="G30" i="8"/>
  <c r="G29" i="8"/>
  <c r="G28" i="8"/>
  <c r="G27" i="8"/>
  <c r="G26" i="8"/>
  <c r="G25" i="8"/>
  <c r="G24" i="8"/>
  <c r="G23" i="8"/>
  <c r="G22" i="8"/>
  <c r="G21" i="8"/>
  <c r="G20" i="8"/>
  <c r="G19" i="8"/>
  <c r="G18" i="8"/>
  <c r="G17" i="8"/>
  <c r="G16" i="8"/>
  <c r="G15" i="8"/>
  <c r="G14" i="8"/>
  <c r="G13" i="8"/>
  <c r="G12" i="8"/>
  <c r="G11" i="8"/>
  <c r="G10" i="8"/>
  <c r="G9" i="8"/>
  <c r="G8" i="8"/>
  <c r="G7" i="8"/>
  <c r="G6" i="8"/>
  <c r="G56" i="7"/>
  <c r="G55" i="7"/>
  <c r="G54" i="7"/>
  <c r="G53" i="7"/>
  <c r="G52" i="7"/>
  <c r="G51" i="7"/>
  <c r="G50" i="7"/>
  <c r="G49" i="7"/>
  <c r="G48" i="7"/>
  <c r="G47" i="7"/>
  <c r="G37" i="7"/>
  <c r="G36" i="7"/>
  <c r="G35" i="7"/>
  <c r="G34" i="7"/>
  <c r="G33" i="7"/>
  <c r="G32" i="7"/>
  <c r="G31" i="7"/>
  <c r="G30" i="7"/>
  <c r="G29" i="7"/>
  <c r="G28" i="7"/>
  <c r="G27" i="7"/>
  <c r="G26" i="7"/>
  <c r="G25" i="7"/>
  <c r="G24" i="7"/>
  <c r="G23" i="7"/>
  <c r="G22" i="7"/>
  <c r="G21" i="7"/>
  <c r="G20" i="7"/>
  <c r="G16" i="7"/>
  <c r="G15" i="7"/>
  <c r="G14" i="7"/>
  <c r="G13" i="7"/>
  <c r="G12" i="7"/>
  <c r="G11" i="7"/>
  <c r="G10" i="7"/>
  <c r="G9" i="7"/>
  <c r="G8" i="7"/>
  <c r="G7" i="7"/>
  <c r="G6" i="7"/>
  <c r="G49" i="6"/>
  <c r="G47" i="6"/>
  <c r="G46" i="6"/>
  <c r="G45" i="6"/>
  <c r="G44" i="6"/>
  <c r="G43" i="6"/>
  <c r="G42" i="6"/>
  <c r="G41" i="6"/>
  <c r="G40" i="6"/>
  <c r="G39" i="6"/>
  <c r="G38" i="6"/>
  <c r="G37" i="6"/>
  <c r="G36" i="6"/>
  <c r="G35" i="6"/>
  <c r="G34" i="6"/>
  <c r="G33" i="6"/>
  <c r="G32" i="6"/>
  <c r="G31" i="6"/>
  <c r="G30" i="6"/>
  <c r="G29" i="6"/>
  <c r="G28" i="6"/>
  <c r="G27" i="6"/>
  <c r="G26" i="6"/>
  <c r="G25" i="6"/>
  <c r="G24" i="6"/>
  <c r="G19" i="6"/>
  <c r="G18" i="6"/>
  <c r="G17" i="6"/>
  <c r="G16" i="6"/>
  <c r="G15" i="6"/>
  <c r="G14" i="6"/>
  <c r="G13" i="6"/>
  <c r="G12" i="6"/>
  <c r="G11" i="6"/>
  <c r="G10" i="6"/>
  <c r="G9" i="6"/>
  <c r="G8" i="6"/>
  <c r="G7" i="6"/>
  <c r="G6" i="6"/>
  <c r="G85" i="5"/>
  <c r="G86" i="5"/>
  <c r="G87" i="5"/>
  <c r="G88" i="5"/>
  <c r="G89" i="5"/>
  <c r="G90" i="5"/>
  <c r="G91" i="5"/>
  <c r="G92" i="5"/>
  <c r="G65" i="5"/>
  <c r="G66" i="5"/>
  <c r="G67" i="5"/>
  <c r="G68" i="5"/>
  <c r="G69" i="5"/>
  <c r="G70" i="5"/>
  <c r="G71" i="5"/>
  <c r="G72" i="5"/>
  <c r="G73" i="5"/>
  <c r="G49" i="5"/>
  <c r="G50" i="5"/>
  <c r="G51" i="5"/>
  <c r="G52" i="5"/>
  <c r="G53" i="5"/>
  <c r="G54" i="5"/>
  <c r="G55" i="5"/>
  <c r="G56" i="5"/>
  <c r="G57" i="5"/>
  <c r="G35" i="5"/>
  <c r="G36" i="5"/>
  <c r="G37" i="5"/>
  <c r="G43" i="5"/>
  <c r="G44" i="5"/>
  <c r="G45" i="5"/>
  <c r="G9" i="5"/>
  <c r="G12" i="1"/>
  <c r="G13" i="1"/>
  <c r="G14" i="1"/>
  <c r="G15" i="1"/>
  <c r="G120" i="5"/>
  <c r="G114" i="5"/>
  <c r="G113" i="5"/>
  <c r="G112" i="5"/>
  <c r="G111" i="5"/>
  <c r="G109" i="5"/>
  <c r="G108" i="5"/>
  <c r="G106" i="5"/>
  <c r="G93" i="5"/>
  <c r="G84" i="5"/>
  <c r="G83" i="5"/>
  <c r="G82" i="5"/>
  <c r="G81" i="5"/>
  <c r="G80" i="5"/>
  <c r="G79" i="5"/>
  <c r="G75" i="5"/>
  <c r="G74" i="5"/>
  <c r="G64" i="5"/>
  <c r="G63" i="5"/>
  <c r="G62" i="5"/>
  <c r="G58" i="5"/>
  <c r="G48" i="5"/>
  <c r="G47" i="5"/>
  <c r="G46" i="5"/>
  <c r="G34" i="5"/>
  <c r="G33" i="5"/>
  <c r="G32" i="5"/>
  <c r="G31" i="5"/>
  <c r="G30" i="5"/>
  <c r="G10" i="5"/>
  <c r="G5" i="5"/>
  <c r="G10" i="1"/>
  <c r="G11" i="1"/>
  <c r="G9" i="1"/>
  <c r="G8" i="1"/>
  <c r="G7" i="1"/>
  <c r="G6" i="1"/>
  <c r="I120" i="5" l="1"/>
  <c r="G57" i="7"/>
  <c r="C8" i="3" s="1"/>
  <c r="I56" i="7"/>
  <c r="I44" i="8"/>
  <c r="G45" i="8"/>
  <c r="C7" i="3" s="1"/>
  <c r="G50" i="6"/>
  <c r="C6" i="3" s="1"/>
  <c r="I49" i="6"/>
  <c r="I105" i="5"/>
  <c r="I45" i="5"/>
  <c r="I31" i="5"/>
  <c r="I9" i="5"/>
  <c r="I19" i="8"/>
  <c r="I23" i="7"/>
  <c r="I24" i="6"/>
  <c r="I15" i="1"/>
  <c r="I79" i="5"/>
  <c r="I93" i="5"/>
  <c r="I113" i="5"/>
  <c r="G121" i="5"/>
  <c r="C4" i="3" s="1"/>
  <c r="G16" i="1"/>
  <c r="C5" i="3" s="1"/>
  <c r="C9" i="3" l="1"/>
</calcChain>
</file>

<file path=xl/sharedStrings.xml><?xml version="1.0" encoding="utf-8"?>
<sst xmlns="http://schemas.openxmlformats.org/spreadsheetml/2006/main" count="1123" uniqueCount="416">
  <si>
    <t>Eilės Nr.</t>
  </si>
  <si>
    <t>Darbo pavadinimas, aprašymas</t>
  </si>
  <si>
    <t>Mato vnt.</t>
  </si>
  <si>
    <t>Kiekis</t>
  </si>
  <si>
    <t>Iš viso, Eur be PVM</t>
  </si>
  <si>
    <t>1. Paruošiamieji darbai</t>
  </si>
  <si>
    <t>kompl.</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</si>
  <si>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</si>
  <si>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6.1</t>
  </si>
  <si>
    <t>1.1</t>
  </si>
  <si>
    <t>1.2</t>
  </si>
  <si>
    <t>1.3</t>
  </si>
  <si>
    <t>1.4</t>
  </si>
  <si>
    <t>1.5</t>
  </si>
  <si>
    <t>1.6</t>
  </si>
  <si>
    <t>1.7</t>
  </si>
  <si>
    <t>1.8</t>
  </si>
  <si>
    <t>1.9</t>
  </si>
  <si>
    <t>2.1</t>
  </si>
  <si>
    <t>2.2</t>
  </si>
  <si>
    <t>2.3</t>
  </si>
  <si>
    <t>2.4</t>
  </si>
  <si>
    <t>2.5</t>
  </si>
  <si>
    <t>2.6</t>
  </si>
  <si>
    <t>2.7</t>
  </si>
  <si>
    <t>2.8</t>
  </si>
  <si>
    <t>2.9</t>
  </si>
  <si>
    <t>2.10</t>
  </si>
  <si>
    <t>2.11</t>
  </si>
  <si>
    <t>4.1</t>
  </si>
  <si>
    <t>4.2</t>
  </si>
  <si>
    <t>4.3</t>
  </si>
  <si>
    <t>4.4</t>
  </si>
  <si>
    <t>5.1</t>
  </si>
  <si>
    <t>5.2</t>
  </si>
  <si>
    <t>5.3</t>
  </si>
  <si>
    <t>5.4</t>
  </si>
  <si>
    <t>5.5</t>
  </si>
  <si>
    <t>5.6</t>
  </si>
  <si>
    <t>6.2</t>
  </si>
  <si>
    <t>6.3</t>
  </si>
  <si>
    <t>6.4</t>
  </si>
  <si>
    <t>6.5</t>
  </si>
  <si>
    <t>6.6</t>
  </si>
  <si>
    <t>7.1</t>
  </si>
  <si>
    <t>3.1</t>
  </si>
  <si>
    <t>3.2</t>
  </si>
  <si>
    <t>3.3</t>
  </si>
  <si>
    <t>3.4</t>
  </si>
  <si>
    <t>3.5</t>
  </si>
  <si>
    <t>3.6</t>
  </si>
  <si>
    <t>3.7</t>
  </si>
  <si>
    <t>4.5</t>
  </si>
  <si>
    <t>7.2</t>
  </si>
  <si>
    <t>7.3</t>
  </si>
  <si>
    <t>7.4</t>
  </si>
  <si>
    <t>7.5</t>
  </si>
  <si>
    <t>7.6</t>
  </si>
  <si>
    <t>8.1</t>
  </si>
  <si>
    <t>DARBŲ KIEKIŲ ŽINIARAŠTIS NR. 1 – SUSISIEKIMO DALIS</t>
  </si>
  <si>
    <t>Skyrius</t>
  </si>
  <si>
    <t>IŠ VISO ŽINIARAŠTYJE 1, EUR BE PVM</t>
  </si>
  <si>
    <t>5.7</t>
  </si>
  <si>
    <t>Iš viso skyriuje 6, 
Eur be PVM</t>
  </si>
  <si>
    <t>Iš viso skyriuje 7, 
Eur be PVM</t>
  </si>
  <si>
    <t>Iš viso skyriuje 1, 
Eur be PVM</t>
  </si>
  <si>
    <t>Iš viso skyriuje 2, 
Eur be PVM</t>
  </si>
  <si>
    <t>Iš viso skyriuje 3, 
Eur be PVM</t>
  </si>
  <si>
    <t>Iš viso skyriuje 4, 
Eur be PVM</t>
  </si>
  <si>
    <t>Iš viso skyriuje 5, 
Eur be PVM</t>
  </si>
  <si>
    <t>Iš viso skyriuje 8, 
Eur be PVM</t>
  </si>
  <si>
    <t>DARBŲ KIEKIŲ ŽINIARAŠČIŲ SANTRAUKA</t>
  </si>
  <si>
    <t>Darbų kiekių žin. nr.</t>
  </si>
  <si>
    <t>Žiniaraščio pavadinimas</t>
  </si>
  <si>
    <t>Vertė, EUR be PVM</t>
  </si>
  <si>
    <t>Susiekimo dalis</t>
  </si>
  <si>
    <t>Vertės į pasiūlymo formą</t>
  </si>
  <si>
    <t>Žiniaraščio priedas</t>
  </si>
  <si>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</si>
  <si>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</si>
  <si>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Iš viso žiniaraščiuose (Eur be PVM):</t>
  </si>
  <si>
    <r>
      <t xml:space="preserve">Vieneto kaina, Eur be PVM  </t>
    </r>
    <r>
      <rPr>
        <b/>
        <sz val="11"/>
        <color rgb="FFFF0000"/>
        <rFont val="Times New Roman"/>
        <family val="1"/>
        <charset val="186"/>
      </rPr>
      <t>(pildo Teikėjas)</t>
    </r>
  </si>
  <si>
    <t>1.10</t>
  </si>
  <si>
    <t>1.11</t>
  </si>
  <si>
    <t>1.12</t>
  </si>
  <si>
    <t>1.13</t>
  </si>
  <si>
    <t>IŠ VISO ŽINIARAŠTYJE 2, EUR BE PVM</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</si>
  <si>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</si>
  <si>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t>1. Medžiagos</t>
  </si>
  <si>
    <t>1.14</t>
  </si>
  <si>
    <t>1.15</t>
  </si>
  <si>
    <t> m</t>
  </si>
  <si>
    <t>m</t>
  </si>
  <si>
    <t>Kontrolinis matavimo punktas KMP</t>
  </si>
  <si>
    <t>Signalinis laidas</t>
  </si>
  <si>
    <t>Signalinio laido montažinių įrenginių, medžiagų komplektas</t>
  </si>
  <si>
    <t>Zondas</t>
  </si>
  <si>
    <t>Technologinis trasos ženklas</t>
  </si>
  <si>
    <t>Trasos žymėjimo stulpelis</t>
  </si>
  <si>
    <t>Skystis optinėms movoms valyti</t>
  </si>
  <si>
    <t>vnt.</t>
  </si>
  <si>
    <t>2. Darbų atlikimas</t>
  </si>
  <si>
    <t>2.12</t>
  </si>
  <si>
    <t>2.13</t>
  </si>
  <si>
    <t>2.14</t>
  </si>
  <si>
    <t>2.15</t>
  </si>
  <si>
    <t>2.16</t>
  </si>
  <si>
    <t>2.17</t>
  </si>
  <si>
    <t>2.18</t>
  </si>
  <si>
    <t>2.19</t>
  </si>
  <si>
    <t>2.20</t>
  </si>
  <si>
    <t>2.21</t>
  </si>
  <si>
    <t>2.22</t>
  </si>
  <si>
    <t>2.23</t>
  </si>
  <si>
    <t>2.24</t>
  </si>
  <si>
    <t>Tranšėjos kasimas/užkasimas mechanizuotai</t>
  </si>
  <si>
    <t>Esamo šviesolaidinio kabelio demontavimas</t>
  </si>
  <si>
    <t>Vamzdžių galų užsandarinimas</t>
  </si>
  <si>
    <t>Zondų pastatymas</t>
  </si>
  <si>
    <t>Optinio kabelio atsargos suvyniojimas</t>
  </si>
  <si>
    <t>Optinio kabelio kontroliniai matavimai prieš montažą</t>
  </si>
  <si>
    <t>Optinio kabelio kontroliniai matavimai po montažo</t>
  </si>
  <si>
    <t>Signalinio laido kontroliniai matavimas</t>
  </si>
  <si>
    <t>Kabelio markiravimas</t>
  </si>
  <si>
    <t>m3</t>
  </si>
  <si>
    <t>km</t>
  </si>
  <si>
    <t>t</t>
  </si>
  <si>
    <t>m2</t>
  </si>
  <si>
    <t>Išardytų betono ir gelžbetonio laužo pakrovimas mechanizuotai į savivarčius ir išvežimas Rangovo pasirinktu atstumu</t>
  </si>
  <si>
    <t>Asfalto dangos frezavimas, išvežimas Rangovo pasirinktu atstumu ir suvertimas į krūvas</t>
  </si>
  <si>
    <t>Grįžtamosios medžiagos (frezuotas asfaltas, kuris atitenka Rangovui) (įkainis 5,99 Eur/t)</t>
  </si>
  <si>
    <t>Rankiniai žemės darbai, kai gruntas II grupės</t>
  </si>
  <si>
    <t>Žemės sankasos viršaus planiravimas mechanizuotai, kai gruntas II grupės</t>
  </si>
  <si>
    <t>Iškasų ir pylimų viršaus sutankinimas vibrovolais</t>
  </si>
  <si>
    <t>Žemės sankasos šlaitų planiravimas mechanizuotai pylimuose, kai gruntas II grupės</t>
  </si>
  <si>
    <t>Pakelės plotų planiravimas mechanizuotai, kai gruntas II grupės</t>
  </si>
  <si>
    <t>Plotų planiravimas rankiniu būdu, kai gruntas I grupės</t>
  </si>
  <si>
    <t>Griovių dugno planiravimas mechanizuotai</t>
  </si>
  <si>
    <t>Pakelės griovių tvirtinimas 10 cm storio užpildo mišiniu</t>
  </si>
  <si>
    <t>3.8</t>
  </si>
  <si>
    <t>3.9</t>
  </si>
  <si>
    <t>3.10</t>
  </si>
  <si>
    <t>3.11</t>
  </si>
  <si>
    <t>3.12</t>
  </si>
  <si>
    <t>3.13</t>
  </si>
  <si>
    <t>3.14</t>
  </si>
  <si>
    <t>4.6</t>
  </si>
  <si>
    <t>4.7</t>
  </si>
  <si>
    <t>4.8</t>
  </si>
  <si>
    <t>4.9</t>
  </si>
  <si>
    <t>4.10</t>
  </si>
  <si>
    <t>4.11</t>
  </si>
  <si>
    <t>4.12</t>
  </si>
  <si>
    <t>4.13</t>
  </si>
  <si>
    <t>4.14</t>
  </si>
  <si>
    <t>10 cm storio asfaltbetonio pagrindo sluoksnio iš mišinio AC 22 PS įrengimas</t>
  </si>
  <si>
    <t xml:space="preserve">Asfaltbetonio sluoksnių siūlių pagruntavimas bitumu (klojant asfaltbetonio pagrindo sluoksnį)  </t>
  </si>
  <si>
    <t>Asfaltbetonio dangos pagruntavimas bitumine emulsija (prieš klojant apatinį asfaltbetonio sluoksnį)</t>
  </si>
  <si>
    <t xml:space="preserve">4 cm storio asfaltbetonio apatinio sluoksnio iš mišinio AC 16 AS įrengimas </t>
  </si>
  <si>
    <t xml:space="preserve">Asfaltbetonio sluoksnių siūlių pagruntavimas bitumu (klojant asfaltbetonio apatinį sluoksnį)  </t>
  </si>
  <si>
    <t>Asfaltbetonio dangos pagruntavimas bitumine emulsija (prieš klojant viršutinį asfaltbetonio sluoksnį)</t>
  </si>
  <si>
    <t xml:space="preserve">3 cm storio asfalto viršutinio sluoksnio iš mišinio SMA 8 S įrengimas </t>
  </si>
  <si>
    <t xml:space="preserve">Asfaltbetonio sluoksnių siūlių pagruntavimas bitumine mase </t>
  </si>
  <si>
    <t>Asfalto dangos sluoksnio pabarstymas skaldyta mineraline medžiaga (pašiurkštinimas)</t>
  </si>
  <si>
    <t>5.8</t>
  </si>
  <si>
    <t>5.9</t>
  </si>
  <si>
    <t>5.10</t>
  </si>
  <si>
    <t>5.11</t>
  </si>
  <si>
    <t>5.12</t>
  </si>
  <si>
    <t>5.13</t>
  </si>
  <si>
    <t>5.14</t>
  </si>
  <si>
    <t>6.7</t>
  </si>
  <si>
    <t>6.8</t>
  </si>
  <si>
    <t>6.9</t>
  </si>
  <si>
    <t>6.10</t>
  </si>
  <si>
    <t>6.11</t>
  </si>
  <si>
    <t>6.12</t>
  </si>
  <si>
    <t>Žemės sankasos viršaus planiravimas mechanizuotai pylimuose</t>
  </si>
  <si>
    <t>Griovių dugno ir šlaitų ties pralaidų galais sutvirtinimas 10 cm storio skaldos mišiniu fr.22/56</t>
  </si>
  <si>
    <t>7. Kelio apstatymas ir saugaus eismo organizavimas. Kelio ženklai</t>
  </si>
  <si>
    <t>7. Kelio apstatymas ir saugaus eismo organizavimas. Apsauginiai kelio atitvarai</t>
  </si>
  <si>
    <t>7. Kelio apstatymas ir saugaus eismo organizavimas. Signaliniai stulpeliai</t>
  </si>
  <si>
    <t>7. Kelio apstatymas ir saugaus eismo organizavimas. Dangos ženklinimas</t>
  </si>
  <si>
    <t>Kelio ženklų vienstiebių metalinių Ø76,1 mm atramų pastatymas ant betoninių pamatų</t>
  </si>
  <si>
    <t>Kelio ženklų skydų montavimas prie vienstiebių atramų</t>
  </si>
  <si>
    <t>Vienpusių metalinių barjerų N2, W4, A įrengimas</t>
  </si>
  <si>
    <t>Signalinių plastmasinių stulpelių pastatymas</t>
  </si>
  <si>
    <t>Dangos ženklinimas polimerinėmis medžiagomis</t>
  </si>
  <si>
    <t>8. Kiti darbai</t>
  </si>
  <si>
    <t>II gr. grunto kasimas ekskavatoriais iškasoje, pakrovimas į savivarčius, pervežimas Rangovo pasirinktu atstumu ir paskleidimas (iškasų įrengimas)</t>
  </si>
  <si>
    <r>
      <t xml:space="preserve">Vykdant valstybinės reikšmės kelių rekonstravimo/remonto darbus susidarančios medžiagos, kurios nenaudojamos projekte ir kurios gali būti panaudotos pakartotinai, turi būti gabenamos į užsakovo – VĮ Lietuvos automobilių kelių direkcijos (toliau – Kelių direkcija) nurodytą sandėliavimo vietą – </t>
    </r>
    <r>
      <rPr>
        <b/>
        <sz val="10"/>
        <rFont val="Times New Roman"/>
        <family val="1"/>
      </rPr>
      <t>Marijampolės kelių tarnyba, Gamyklų g. 12, Marijampolė.</t>
    </r>
    <r>
      <rPr>
        <sz val="10"/>
        <rFont val="Times New Roman"/>
        <family val="1"/>
      </rPr>
      <t xml:space="preserve">
</t>
    </r>
    <r>
      <rPr>
        <i/>
        <sz val="10"/>
        <rFont val="Times New Roman"/>
        <family val="1"/>
      </rPr>
      <t xml:space="preserve">Medžiagos, kurios turi būti gabenamos į sandėliavimo vietas:
</t>
    </r>
    <r>
      <rPr>
        <sz val="10"/>
        <rFont val="Times New Roman"/>
        <family val="1"/>
      </rPr>
      <t>1. Metalo gaminiai (neužteršti betonu ir kt. medžiagomis (t. y. turi būti nuvalyti)): kelio ženklai, kelio ženklų atramos, apšvietimo ir kiti stulpai,  apsauginiai atitvarai ir jų elementai, tiltų ir viadukų turėklai, kiti metalo gaminiai, sijos, spraustasienės, pralaidos ir kt.;
2. Betono ir gelžbetonio gaminiai (tik nepažeisti mechaniškai ir tinkami naudoti): pralaidos, trinkelės, bortai ir kt.;
3. Plastiko gaminiai (tik nepažeisti mechaniškai ir tinkami naudoti): signaliniai stulpeliai, pralaidos ir kt.;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</si>
  <si>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t>Magistralinio kelio A5 Kaunas-Marijampolė-Suvalkai ruožo nuo 56,55 iki 56,83 km, įrengiant dešinėje kelio pusėje jungiamąjį kelią, kapitalinis remontas</t>
  </si>
  <si>
    <t>Melioracijos statinių pertvarkymo dalis</t>
  </si>
  <si>
    <t>Elektrotechninė dalis. Apšvietimas</t>
  </si>
  <si>
    <t>Elektroninių ryšių (telekomunikacijų) dalis. UAB „Skaidula“ linijos</t>
  </si>
  <si>
    <t>Elektroninių ryšių (telekomunikacijų) dalis. AB „Telia Lietuva“ linijos</t>
  </si>
  <si>
    <t>IŠ VISO ŽINIARAŠTYJE 3, EUR BE PVM</t>
  </si>
  <si>
    <t>IŠ VISO ŽINIARAŠTYJE 4, EUR BE PVM</t>
  </si>
  <si>
    <t>IŠ VISO ŽINIARAŠTYJE 5, EUR BE PVM</t>
  </si>
  <si>
    <t>DARBŲ KIEKIŲ ŽINIARAŠTIS NR. 2 – MELIORACIJOS STATINIŲ PERTVARKYMO DALIS</t>
  </si>
  <si>
    <t>DARBŲ KIEKIŲ ŽINIARAŠTIS NR. 3 – ELEKTROTECHNINĖ DALIS. APŠVIETIMAS</t>
  </si>
  <si>
    <t>DARBŲ KIEKIŲ ŽINIARAŠTIS NR. 4 – ELEKTRONINIŲ RYŠIŲ (TELEKOMUNIKACIJŲ) DALIS. UAB "SKAIDULA" LINIJOS</t>
  </si>
  <si>
    <t>DARBŲ KIEKIŲ ŽINIARAŠTIS NR. 5 – ELEKTRONINIŲ RYŠIŲ (TELEKOMUNIKACIJŲ) DALIS. AB "TELIA LIETUVA" LINIJOS</t>
  </si>
  <si>
    <t>Trasos nužymėjimas</t>
  </si>
  <si>
    <t>Dangos iš betoninių trinkelių išardymas</t>
  </si>
  <si>
    <t>2. Žemės darbai</t>
  </si>
  <si>
    <t>Dirvožemio sustūmimas į krūvas</t>
  </si>
  <si>
    <t>Šlaitų, griovio dugno ir pakelės plotų tvirtinimas 10 cm storio dirvožemio sluoksniu mechanizuotai, užsėjant žole</t>
  </si>
  <si>
    <t>Betoninių latakų (400x500x240 mm) įrengimas ant C16/20 betono pagrindo</t>
  </si>
  <si>
    <t>Šlaitų tvirtinimas ažūrinėmis trinkelėmis (600x400x80 mm)</t>
  </si>
  <si>
    <t>Betoninių bordiūrų 100.30.15 ant betono C16/20 pagrindo įrengimas (ažūrinių trinkelių atrėmimui)</t>
  </si>
  <si>
    <t>Dirvožemio kasimas ekskavatoriais sąvartoje, pakrovimas į savivarčius, pervežimas Rangovo pasirinktu atstumu ir suvertimas į krūvas (dirvožemis šlaitų, griovio dugno ir pakelės plotų sutvirtinimui)</t>
  </si>
  <si>
    <t>Dirvožemio kasimas ekskavatoriais sąvartoje, pakrovimas į savivarčius, išvežimas Rangovo pasirinktu atstumu ir paskleidimas (perteklinio grunto išvežimas)</t>
  </si>
  <si>
    <t>Griovių kasimas ekskavatoriais, pakrovimas į savivarčius, pervežimas Rangovo pasirinktu atstumu, paskleidimas ir sutankinimas (žemės sankasos įrengimas)</t>
  </si>
  <si>
    <t>II gr. grunto kasimas ir perstūmimas buldozeriais (žemės sankasos įrengimas)</t>
  </si>
  <si>
    <t>Grunto kasimas ekskavatoriais sąvartoje, pakrovimas į savivarčius, pervežimas Rangovo pasirinktu atstumu, paskleidimas ir sutankinimas (žemės sankasos įrengimas)</t>
  </si>
  <si>
    <t>II gr. grunto kasimas karjere, pakrovimas į savivarčius, atvežimas Rangovo pasirinktu atstumu, paskleidimas ir sutankinimas (papildomas gruntas sankasos įrengimui)</t>
  </si>
  <si>
    <t>Žemės sankasos šlaitų planiravimas iškasose, kai gruntas II grupės</t>
  </si>
  <si>
    <t>Dirvožemio kasimas ekskavatoriais sąvartoje, pakrovimas į savivarčius, atvežimas Rangovo pasirinktu atstumu (dirvožemis šlaitų, griovio dugno ir pakelės plotų sutvirtinimui)</t>
  </si>
  <si>
    <t>Šlaitų, griovio dugno ir pakelės plotų tvirtinimas 10 cm storio dirvožemio sluoksniu rankiniu būdu, užsėjant žole</t>
  </si>
  <si>
    <t>3. Vandens nuvedimas. Kelio konstrukcijos drenažas</t>
  </si>
  <si>
    <t>Plastikinių apžiūros šulinėlių Ø315 mm įrengimas - 5 vnt.
     - plastikinis dugnas gofruotam vamzdžiui - 5 vnt.;
     - gofruotas plastikinis Ø315 mm vamzdis - 10,2 m;
     - ketaus dangtis gofruotam šuliniui Ø315 mm - 5 vnt.</t>
  </si>
  <si>
    <t>Plastikinių protarpinių Ø113 mm įrengimas</t>
  </si>
  <si>
    <t>Plastikinių apžiūros šulinėlių Ø425 mm įrengimas - 2 vnt.
     - plastikinis dugnas gofruotam vamzdžiui - 2 vnt.;
     - gofruotas plastikinis Ø425 mm vamzdis - 3,4 m;
     - bordiūrinė grotelė Ø425 mm - 2 vnt.</t>
  </si>
  <si>
    <t>Plastikinių protarpinių Ø200 mm įrengimas</t>
  </si>
  <si>
    <t>Perforuoto drenažo vamzdžio Ø113/126 mm, įsukto į geosintetinę medžiagą, paklojimas</t>
  </si>
  <si>
    <t>Pagrindo virš drenažo vamzdžio iš skaldelės fr.11/16 įrengimas</t>
  </si>
  <si>
    <t>Geosintetinės medžiagos paklojimas</t>
  </si>
  <si>
    <t>Drenažo tranšėjų užpylimas mechanizuotai šalčiui nejautrių medžiagų sluoksniu ir sutankinimas vibroplokštėmis</t>
  </si>
  <si>
    <t>10 cm storio smėlio pasluoksnio po vamzdžiais įrengimas</t>
  </si>
  <si>
    <t>Plastikinių Ø200 mm vamzdžių įrengimas</t>
  </si>
  <si>
    <t>Betoninių blokų P-1 ant 10 cm storio skaldos fr. 22/32 pagrindo įrengimas, tarpus užtaisant betono skiediniu</t>
  </si>
  <si>
    <t>II gr. grunto kasimas ekskavatoriais iškasoje, pakrovimas į savivarčius, pervežimas Rangovo pasirinktu atstumu ir paskleidimas</t>
  </si>
  <si>
    <t>Betoninių ištekėjimo blokų įrengimas</t>
  </si>
  <si>
    <t>4. Kelio ir sankryžos dangos konstrukcija. Pirmasis projektinės kelio dangos konstrukcijos variantas</t>
  </si>
  <si>
    <t>4. Kelio ir sankryžos dangos konstrukcija. Antrasis projektinės kelio dangos konstrukcijos variantas</t>
  </si>
  <si>
    <t>4.15</t>
  </si>
  <si>
    <t>4.16</t>
  </si>
  <si>
    <t>4.17</t>
  </si>
  <si>
    <t>Grunto sustiprinimas (įvertintas 20 cm storiu)</t>
  </si>
  <si>
    <t xml:space="preserve">Šalčiui nejautraus sluoksnio įrengimas (h=0,23 m ant F3 gruntų) </t>
  </si>
  <si>
    <t>30 cm storio skaldos pagrindo sluoksnio iš nesurištojo mišinio įrengimas</t>
  </si>
  <si>
    <t>Išlyginamojo sluoksnio iš skaldos pagrindo įrengimas (kelkraščio apatinio sluoksnio dalis)</t>
  </si>
  <si>
    <t>Asfaltbetonio dangos pagruntavimas bitumine emulsija (prieš klojant viršutinį asfaltbetonio sluoksnį sujungimuose su esamomis dangomis)</t>
  </si>
  <si>
    <t>3 cm storio asfalto viršutinio sluoksnio iš mišinio SMA 8 S įrengimas (sujungimuose esamomis dangomis)</t>
  </si>
  <si>
    <t>Viražo projektinės asfaltbetonio dangos išorinio krašto nupurškimas bitumine emulsija (pravažiuojant ta pačia vieta 3 kartus)</t>
  </si>
  <si>
    <t>Kelkraščių viršutinio sluoksnio įrengimas iš 14 cm storio skaldažolės</t>
  </si>
  <si>
    <t xml:space="preserve">Apsauginio šalčiui atsparaus sluoksnio įrengimas (h=0,33 m ant F3 gruntų) </t>
  </si>
  <si>
    <t>20 cm storio skaldos pagrindo sluoksnio iš nesurištojo mišinio įrengimas</t>
  </si>
  <si>
    <t>5. Nuovažos</t>
  </si>
  <si>
    <t>3v tipo nuovažų su skaldos danga ir Ø0,40 m pralaida įrengimas - 1 vnt.
     - šalčiui nejautraus sluoksnio įrengimas - 90 m3;
     - 20 cm storio skaldos pagrindo sluoksnio įrengimas - 20 m2;
     - 12 cm storio skaldos pagrindo sluoksnio įrengimas - 154 m2;
     - plastikinės Ø0,40 m vandens pralaidos - 12 m;
     - smėlio pagrindo įrengimas po pralaidomis - 1,3 m3.</t>
  </si>
  <si>
    <t>Betoninių apykaklinių antgalių Ø0,40 m pralaidoms įrengimas (visoms nuovažoms)</t>
  </si>
  <si>
    <t>Plastikinės Ø0,60 m vandens pralaidos (sankryžoje) įrengimas - 1 vnt.
     - plastikinė Ø0,60 m pralaida - 26 m;
     - smėlio pagrindo įrengimas po pralaida - 3,6 m3.</t>
  </si>
  <si>
    <t>Monolitinio betono C25/30 įrengimas pralaidos Ø0,60 m antgalių tvirtinimui (sankryžoje)</t>
  </si>
  <si>
    <t>5 cm storio dangos sluoksnio be rišiklių įrengimas</t>
  </si>
  <si>
    <t>10 cm storio asfalto pagrindo sluoksnio iš mišinio AC 22 PS įrengimas (1,0 m užleidimas nuovažose priežiūrai)</t>
  </si>
  <si>
    <t>Asfaltbetonio dangos pagruntavimas bitumine emulsija (prieš klojant apatinį asfaltbetonio sluoksnį) (1,0 m užleidimas nuovažose priežiūrai)</t>
  </si>
  <si>
    <t>4 cm storio asfalto apatinio sluoksnio iš mišinio AC 16 AS įrengimas (1,0 m užleidimas nuovažose priežiūrai)</t>
  </si>
  <si>
    <t>Asfaltbetonio dangos pagruntavimas bitumine emulsija (prieš klojant viršutinį asfaltbetonio sluoksnį) (1,0 m užleidimas nuovažose priežiūrai)</t>
  </si>
  <si>
    <t>3 cm storio asfalto viršutinio sluoksnio iš mišinio SMA 8 S įrengimas (1,0 m užleidimas nuovažose priežiūrai)</t>
  </si>
  <si>
    <t>6. Pėsčiųjų dviračių takas</t>
  </si>
  <si>
    <t>Betoninių bordiūrų 100.30.15 ant betono C16/20 pagrindo įrengimas</t>
  </si>
  <si>
    <t>Sandarinimo juostos įrengimas tarp bortų ir asfalto dangos</t>
  </si>
  <si>
    <t>Betoninių vejos bortų 100.20.8 cm ant betono C16/20 pagrindo įrengimas</t>
  </si>
  <si>
    <t>20 cm storio skaldos pagrindo sluoksnio įrengimas (po asfalto danga)</t>
  </si>
  <si>
    <t>8 cm storio asfalto pagrindo-dangos įrengimas iš mišinio AC 16 PD</t>
  </si>
  <si>
    <t>Betoninių trinkelių 200x100x80 mm įrengimas ant 3 cm storio granitinių atsijų sluoksnio</t>
  </si>
  <si>
    <t>Taktilinių vaikščiojamojo paviršiaus indikatorių (nukreipiančiųjų indikatorių) iš geltonų betoninių trinkelių 200x100x80 mm įrengimas ant 3 cm storio granitinių atsijų sluoksnio</t>
  </si>
  <si>
    <t>15 cm storio skaldos pagrindo sluoksnio iš nesurištojo mišinio įrengimas (po trinkelių danga)</t>
  </si>
  <si>
    <t>Kelkraščių viršutinio 10 cm storio sluoksnio įrengimas iš dirvožemio su žolės sėklomis</t>
  </si>
  <si>
    <t>Plastikinių vandens pralaidų Ø0,40 m įrengimas (po taku) - 1 vnt.
     - plastikinė Ø0,40 m pralaida - 8 m;
     - smėlio pagrindo įrengimas po pralaida - 0,9 m3.</t>
  </si>
  <si>
    <t xml:space="preserve">Betoninių apykaklinių antgalių Ø0,40 m pralaidoms įrengimas </t>
  </si>
  <si>
    <t>Kelio ženklų skydų montavimas prie vienstiebių atramų (perstatomas)</t>
  </si>
  <si>
    <t>Pėsčiųjų tvorelės įrengimas</t>
  </si>
  <si>
    <t>Supaprastinto tipo pradinių/galinių komponentų (L=12 m) įrengimas prie vienpusių metalinių barjerų N2, W4, A</t>
  </si>
  <si>
    <t>7.7</t>
  </si>
  <si>
    <t>7.8</t>
  </si>
  <si>
    <t>8.2</t>
  </si>
  <si>
    <t>8.3</t>
  </si>
  <si>
    <t>Metalinio Ø0,40 m vamzdžio-dėklo įrengimas (apsauginiai vamzdynų dėklai)</t>
  </si>
  <si>
    <t>Vandentiekio šulinio paaukštinimas į projektinę padėtį</t>
  </si>
  <si>
    <t>Ketaus dangtis vandentiekio šuliniui Ø700 mm</t>
  </si>
  <si>
    <t>8.4</t>
  </si>
  <si>
    <r>
      <rPr>
        <b/>
        <sz val="11"/>
        <rFont val="Times New Roman"/>
        <family val="1"/>
        <charset val="186"/>
      </rPr>
      <t xml:space="preserve">Pastaba: </t>
    </r>
    <r>
      <rPr>
        <sz val="11"/>
        <rFont val="Times New Roman"/>
        <family val="1"/>
        <charset val="186"/>
      </rPr>
      <t>Teikėjas pildo pasirinktinai I arba II dangos konstrukcijos variantą</t>
    </r>
  </si>
  <si>
    <t>1. Medžiagos ir darbai</t>
  </si>
  <si>
    <t>Drenažo rinktuvų iš PVC126/113 mm polietileninių vamzdžių su geotekstilės filtru įrengimas vienkaušiu ekskavatoriumi priemolio grunte iki 2 m gylio</t>
  </si>
  <si>
    <t>PVC drenažo rinktuvų ir sausintuvų užpylimas žvyru  rankiniu būdu</t>
  </si>
  <si>
    <t>Drenažo rinktuvų iš PVC103,6(110x3,2) mm neperforuotų beslėgių movinių vamzdžių N klasės (SN4) įrengimas priemolio grunte iki 2 m gylio vienkaušiu ekskavatoriumi</t>
  </si>
  <si>
    <t>Drenažo rinktuvų iš PVC103,2(110x3,4) mm neperforuotų beslėgių movinių vamzdžių S klasės (SN8) įrengimas priemolio grunte iki 2 m gylio vienkaušiu ekskavatoriumi</t>
  </si>
  <si>
    <t>Rinktuvo iš PE100RC PN10 vamzdžių kai d(110x6,6) 96,8 mm įrengimas uždaru būdu</t>
  </si>
  <si>
    <t>Grunto išpūtimas iš vamzdžių įrengtų uždaru būdu</t>
  </si>
  <si>
    <t>Požeminio drenažo šulinio PEŠP D600 įrengimas</t>
  </si>
  <si>
    <t>Paviršinio vandens nuleistuvo F-5 įrengimas pakelėje</t>
  </si>
  <si>
    <t>Esamų keraminių d50 mm drenažo sausintuvų prijungimas prie naujų rinktuvų, kai ΔH&lt;10 cm</t>
  </si>
  <si>
    <t>Drenažo linijų ieškojimas vienkaušiais ekskavatoriais 0,4 m3 talpos kaušais</t>
  </si>
  <si>
    <t>1.16</t>
  </si>
  <si>
    <t>1.17</t>
  </si>
  <si>
    <t>1.18</t>
  </si>
  <si>
    <t>1.19</t>
  </si>
  <si>
    <t>Atrama 10m su gembe 1,5x2,5m</t>
  </si>
  <si>
    <t>vnt</t>
  </si>
  <si>
    <t xml:space="preserve">Atrama 6m </t>
  </si>
  <si>
    <t>Šviestuvas 50W LED lempa, IP66</t>
  </si>
  <si>
    <t>Šviestuvas 20W LED lempa, IP66</t>
  </si>
  <si>
    <t>Pamatas apšvietimo atramai</t>
  </si>
  <si>
    <t>Kabelis Al 4x35</t>
  </si>
  <si>
    <t>Kabelis Cu 3x1,5</t>
  </si>
  <si>
    <t>Signalinė juosta</t>
  </si>
  <si>
    <t>PE d63mm vamzdis</t>
  </si>
  <si>
    <t>1F automatiniai jungikliai 6A, charakteristika „C“ (atramose)</t>
  </si>
  <si>
    <t>Iki 1 kV kabelių plastikine izoliacija galinės  movos</t>
  </si>
  <si>
    <t>Antgaliai 35</t>
  </si>
  <si>
    <t>Dėžutė su gnybtais apšvietimo kabelio pajungimui</t>
  </si>
  <si>
    <t>Įžeminimo armatūra atramai 30Ω</t>
  </si>
  <si>
    <t>Įžeminimo armatūra apsauginei tvorelei 30Ω</t>
  </si>
  <si>
    <t>Įžeminimo armatūra atitvarams 30Ω</t>
  </si>
  <si>
    <t>Cinkuota įžeminimo juosta 30x3,5 įrenginių prijungimui prie įžeminimo kontūro</t>
  </si>
  <si>
    <t>Papildomos montavimo medžiagos</t>
  </si>
  <si>
    <t>Sandarinimo medžiagos</t>
  </si>
  <si>
    <t>2.25</t>
  </si>
  <si>
    <t>Tranšėjos kasimas/užkasimas rankiniu būdu</t>
  </si>
  <si>
    <t>Kabelio apsaugos vamzdžio d63mm patiesimas atviru būdu</t>
  </si>
  <si>
    <t>Šviestuvo montavimas ant 6m atramų</t>
  </si>
  <si>
    <t>Šviestuvo montavimas ant 10m atramų su gembe</t>
  </si>
  <si>
    <t xml:space="preserve">Instaliacinės dėžutės atramose automatinių jungiklių montavimui tvirtinimas </t>
  </si>
  <si>
    <t>Automatinių jungiklių 6A montavimas (1F)</t>
  </si>
  <si>
    <t>Galinės movos ir antgalių 0,4 kV kabeliui Al 4x35 mm2  montavimas ir prijungimas prie aparatų gnybtų</t>
  </si>
  <si>
    <t>Įžeminimo kontūro R≤30Ω įrengimas</t>
  </si>
  <si>
    <t>Apšvietimo atramų prijungimas prie įžeminimo kontūro</t>
  </si>
  <si>
    <t>Kabelio izoliacijos varžos matavimai</t>
  </si>
  <si>
    <t>Įžeminimo varžos matavimai</t>
  </si>
  <si>
    <t>Grandinės fazė-nulis matavimai</t>
  </si>
  <si>
    <t>Apšvietimo sistemos paleidimo, derinimo darbai</t>
  </si>
  <si>
    <t>Kontroliniai apšviestumo matavimai</t>
  </si>
  <si>
    <t>tšk.</t>
  </si>
  <si>
    <t>Signalinės juostos montavimas</t>
  </si>
  <si>
    <t>Išpildomoji nuotrauka</t>
  </si>
  <si>
    <t>Duobių pamatams kasimas/užpylimas mechanizuotai, grunto sutankinimas</t>
  </si>
  <si>
    <t>Iki 3kg kabelio tiesimas vamzdyje</t>
  </si>
  <si>
    <t>Kabelio Cu 3x1.5 mm2 tiesimas atramose</t>
  </si>
  <si>
    <t>10m apšvietimo atramos su pamatu pastatymas</t>
  </si>
  <si>
    <t>6m apšvietimo atramos su pamatu pastatymas</t>
  </si>
  <si>
    <t>Grunto tankinimas (434x0,7x1,5)</t>
  </si>
  <si>
    <t>Ryšių kanalizacijos šulinys RKŠ-2 tipo</t>
  </si>
  <si>
    <t>Optinio kabelio jungiamoji mova</t>
  </si>
  <si>
    <t>Optinis 1-36sk.-G.652.D; 37sk-48sk.-G655 kabelis klojamas vamzdyje</t>
  </si>
  <si>
    <t>Apsauginis vamzdis HDPE d40mm</t>
  </si>
  <si>
    <t>Apsauginis vamzdis HDPE d40mm (rezervinis-skirtingas spalvinis žymėjimas)</t>
  </si>
  <si>
    <t>Įspėjamoji juosta</t>
  </si>
  <si>
    <t>Lengvo tipo ketaus liukas su reguliavimo žiedais, konsolėmis, kronšteiniais ir perdengimo plokšte</t>
  </si>
  <si>
    <t>Kabelio apsaugos vamzdžio HDPE d40mm patiesimas atviru būdu</t>
  </si>
  <si>
    <t>Kabelio apsaugos vamzdžio HDPE d40mm patiesimas atviru būdu (rezervinio)</t>
  </si>
  <si>
    <t>Ryšių šulinio RKŠ-2 montavimas</t>
  </si>
  <si>
    <t>Perdengimo plokštės montavimas</t>
  </si>
  <si>
    <t>Lengvo tipo kataus liuko montavimas</t>
  </si>
  <si>
    <t>Konsolių ir kronšteinų montavimas RKŠ</t>
  </si>
  <si>
    <t>Optinio kabelio prapūtimas įrengtame vamzdyje</t>
  </si>
  <si>
    <t>Signalinio laido tiesimas vamzdyje</t>
  </si>
  <si>
    <t>Signalinio laido sujungimas šulinyje</t>
  </si>
  <si>
    <t>Optinio kabelio movų montavimas</t>
  </si>
  <si>
    <t>Optinio kabelio perjungimų grafiko derinimas</t>
  </si>
  <si>
    <t>Optinio paso koregavimas</t>
  </si>
  <si>
    <t>Įspėjamosios juostos montavimas</t>
  </si>
  <si>
    <t>Technologinių stulpelių įrengimas</t>
  </si>
  <si>
    <t>Grunto tankinimas (410x0,7x1,5)</t>
  </si>
  <si>
    <t>Ryšių kanalizacijos šulinys RKŠ-1 tipo</t>
  </si>
  <si>
    <t>VMOHBU 30x2 kabelis</t>
  </si>
  <si>
    <t>VMOHBU 20x2 kabelis</t>
  </si>
  <si>
    <t>VMOHBU 10x2 kabelis</t>
  </si>
  <si>
    <t>KSPP 1x4 kabelis</t>
  </si>
  <si>
    <t>PRPPM 1x2 kabelis</t>
  </si>
  <si>
    <t>VMOHBU 30x2 kabelio jungiamoji mova</t>
  </si>
  <si>
    <t>VMOHBU 10x2 kabelio jungiamoji mova</t>
  </si>
  <si>
    <t>VMOHBU 20x2 kabelio jungiamoji mova (M20=10+10)</t>
  </si>
  <si>
    <t>KSPP 1x4 kabelio jungiamoji mova</t>
  </si>
  <si>
    <t>PRPPM 1x2 kabelio jungiamoji mova</t>
  </si>
  <si>
    <t>Apsauginis vamzdis d110mm</t>
  </si>
  <si>
    <t>Apsauginis vamzdis d63mm</t>
  </si>
  <si>
    <t>Termosusitraukianti mova vamzdžiams</t>
  </si>
  <si>
    <t>Kabelio trasos nužymėjimo stulpelis</t>
  </si>
  <si>
    <t>2.26</t>
  </si>
  <si>
    <t>2.27</t>
  </si>
  <si>
    <t>2.28</t>
  </si>
  <si>
    <t>2.29</t>
  </si>
  <si>
    <t>2.30</t>
  </si>
  <si>
    <t>2.31</t>
  </si>
  <si>
    <t>2.32</t>
  </si>
  <si>
    <t>2.33</t>
  </si>
  <si>
    <t>Kabelio apsaugos vamzdžio d110mm patiesimas atviru būdu</t>
  </si>
  <si>
    <t>Ryšių šulinio RKŠ-1 montavimas</t>
  </si>
  <si>
    <t>VMOHBU 30x2 kabelio tiesimas vamzdyje</t>
  </si>
  <si>
    <t>VMOHBU 20x2 kabelio tiesimas vamzdyje</t>
  </si>
  <si>
    <t>VMOHBU 10x2 kabelio tiesimas vamzdyje</t>
  </si>
  <si>
    <t>KSPP 1x4 kabelio tiesimas vamzdyje</t>
  </si>
  <si>
    <t>PRPPM 1x2 kabelio tiesimas vamzdyje</t>
  </si>
  <si>
    <t>VMOHBU 30x2 kabelio jungiamosios movos montavimas</t>
  </si>
  <si>
    <t>VMOHBU 10x2 kabelio jungiamosios movos montavimas</t>
  </si>
  <si>
    <t>VMOHBU 20x2 kabelio kabelio jungiamosios movos montavimas (M20=10+10)</t>
  </si>
  <si>
    <t>KSPP 1x4 kabelio kabelio jungiamosios movos montavimas</t>
  </si>
  <si>
    <t>PRPPM 1x2 kabelio kabelio jungiamosios movos montavimas</t>
  </si>
  <si>
    <t>MKS 4x4x1.2 kabelį perkirpti ir galus sutraukti į šulinį nr.51 (4 vnt.), galus užsandarinti</t>
  </si>
  <si>
    <t>MKS 4x4x1.2 kabelį perkirpti ir galus sutraukti į šulinį nr.161 (4 vnt.), galus užsandarinti</t>
  </si>
  <si>
    <t>KSPP 1x4x1 kabelį perkirpti ir galus sutraukti į šulinį nr.51 (4 vnt.), galus užsandarinti</t>
  </si>
  <si>
    <t>KSPP 1x4x1 kabelį perkirpti ir galus sutraukti į šulinį nr.161 (4 vnt.), galus užsandarinti</t>
  </si>
  <si>
    <t>Movos (M20=10+10) šulinyje nr.101 demontavimas</t>
  </si>
  <si>
    <t>VMOHBU 20x2 kabelio iš šulinio nr.101 pertraukimas į KSS2974s0/10-12D2</t>
  </si>
  <si>
    <t>Kabelio TZ 4x4 iš šulinio nr.101 pertraukimas į šulinį nr.51 (2 vnt.), galus užsandarinti</t>
  </si>
  <si>
    <t>Kabelio trasos nužymėjimo stulpelių pastatymas</t>
  </si>
  <si>
    <t>Grunto tankinimas  (308x0,7x1,5)</t>
  </si>
  <si>
    <t>Kabelio pririšimas</t>
  </si>
  <si>
    <t>8.5</t>
  </si>
  <si>
    <t>m4</t>
  </si>
  <si>
    <t>8.6</t>
  </si>
  <si>
    <t>Vamzdynų pirminis užpylimas smėlingu gruntu ir sutankinimas</t>
  </si>
  <si>
    <t>Grunto kasimas ekskavatoriais sąvartoje, pakrovimas į savivarčius, pervežimas Rangovo pasirinktu atstumu, paskleidimas ir sutankinimas (tranšėjos užpylimas)</t>
  </si>
  <si>
    <t>Grunto kasimas ekskavatoriais sąvartoje, pakrovimas į savivarčius, pervežimas Rangovo pasirinktu atstumu, paskleidimas ir sutankinimastranšėjos kasimas apsauginių dėklų įrengimui (gruntas naudojamas tranšėjos užpylimui ir žemės sankasos įrengimui)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</si>
</sst>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25"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b/>
      <i/>
      <sz val="10"/>
      <name val="Times New Roman"/>
      <family val="1"/>
      <charset val="186"/>
    </font>
    <font>
      <sz val="10"/>
      <name val="Arial"/>
      <family val="2"/>
      <charset val="186"/>
    </font>
    <font>
      <b/>
      <sz val="16"/>
      <name val="Times New Roman"/>
      <family val="1"/>
      <charset val="186"/>
    </font>
    <font>
      <b/>
      <sz val="11"/>
      <name val="Times New Roman"/>
      <family val="1"/>
    </font>
    <font>
      <sz val="11"/>
      <name val="Times New Roman"/>
      <family val="1"/>
    </font>
    <font>
      <sz val="10"/>
      <name val="Times New Roman"/>
      <family val="1"/>
    </font>
    <font>
      <b/>
      <sz val="10"/>
      <name val="Times New Roman"/>
      <family val="1"/>
    </font>
    <font>
      <i/>
      <sz val="10"/>
      <name val="Times New Roman"/>
      <family val="1"/>
    </font>
    <font>
      <i/>
      <sz val="11"/>
      <name val="Times New Roman"/>
      <family val="1"/>
    </font>
    <font>
      <sz val="11"/>
      <color rgb="FF00B050"/>
      <name val="Times New Roman"/>
      <family val="1"/>
    </font>
    <font>
      <i/>
      <sz val="11"/>
      <color rgb="FF00B050"/>
      <name val="Times New Roman"/>
      <family val="1"/>
    </font>
  </fonts>
  <fills count="5">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s>
  <cellStyleXfs count="6">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5" fillId="0" borderId="0"/>
  </cellStyleXfs>
  <cellXfs count="157">
    <xf numFmtId="0" fontId="0" fillId="0" borderId="0" xfId="0"/>
    <xf numFmtId="0" fontId="2" fillId="0" borderId="0" xfId="1" applyFont="1" applyAlignment="1" applyProtection="1">
      <alignment horizontal="center" vertical="center" wrapText="1"/>
    </xf>
    <xf numFmtId="49" fontId="5" fillId="0" borderId="1" xfId="0" applyNumberFormat="1" applyFont="1" applyBorder="1" applyAlignment="1">
      <alignment horizontal="left" vertical="center" wrapText="1"/>
    </xf>
    <xf numFmtId="4" fontId="4" fillId="4" borderId="1" xfId="3"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center" vertical="center" wrapText="1"/>
      <protection locked="0"/>
    </xf>
    <xf numFmtId="164" fontId="5" fillId="4" borderId="1" xfId="0" applyNumberFormat="1" applyFont="1" applyFill="1" applyBorder="1" applyAlignment="1" applyProtection="1">
      <alignment horizontal="center" vertical="center"/>
      <protection locked="0"/>
    </xf>
    <xf numFmtId="0" fontId="7" fillId="0" borderId="0" xfId="0" applyFont="1" applyProtection="1">
      <protection locked="0"/>
    </xf>
    <xf numFmtId="0" fontId="7" fillId="0" borderId="0" xfId="0" applyFont="1" applyAlignment="1" applyProtection="1">
      <alignment wrapText="1"/>
      <protection locked="0"/>
    </xf>
    <xf numFmtId="0" fontId="6"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4" fontId="4" fillId="4" borderId="1" xfId="4" applyNumberFormat="1" applyFont="1" applyFill="1" applyBorder="1" applyAlignment="1" applyProtection="1">
      <alignment horizontal="center" vertical="center" wrapText="1"/>
      <protection locked="0"/>
    </xf>
    <xf numFmtId="49" fontId="5"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7" fillId="0" borderId="0" xfId="0" applyFont="1" applyAlignment="1">
      <alignment wrapText="1"/>
    </xf>
    <xf numFmtId="49" fontId="9" fillId="0" borderId="2" xfId="0" applyNumberFormat="1" applyFont="1" applyBorder="1" applyAlignment="1">
      <alignment horizontal="center" vertical="center" wrapText="1"/>
    </xf>
    <xf numFmtId="49" fontId="5" fillId="0" borderId="2" xfId="0" applyNumberFormat="1" applyFont="1" applyBorder="1" applyAlignment="1">
      <alignment horizontal="left" vertical="center" wrapText="1"/>
    </xf>
    <xf numFmtId="49" fontId="5" fillId="0" borderId="2" xfId="0" applyNumberFormat="1" applyFont="1" applyBorder="1" applyAlignment="1">
      <alignment horizontal="center" vertical="center" wrapText="1"/>
    </xf>
    <xf numFmtId="4" fontId="4" fillId="4" borderId="2" xfId="3" applyNumberFormat="1" applyFont="1" applyFill="1" applyBorder="1" applyAlignment="1" applyProtection="1">
      <alignment horizontal="center" vertical="center" wrapText="1"/>
      <protection locked="0"/>
    </xf>
    <xf numFmtId="4" fontId="5" fillId="0" borderId="3"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49" fontId="5" fillId="0" borderId="5" xfId="0" applyNumberFormat="1" applyFont="1" applyBorder="1" applyAlignment="1">
      <alignment horizontal="left" vertical="center" wrapText="1"/>
    </xf>
    <xf numFmtId="49" fontId="5" fillId="0" borderId="5" xfId="0" applyNumberFormat="1" applyFont="1" applyBorder="1" applyAlignment="1">
      <alignment horizontal="center" vertical="center" wrapText="1"/>
    </xf>
    <xf numFmtId="4" fontId="4" fillId="4" borderId="5" xfId="3" applyNumberFormat="1" applyFont="1" applyFill="1" applyBorder="1" applyAlignment="1" applyProtection="1">
      <alignment horizontal="center" vertical="center" wrapText="1"/>
      <protection locked="0"/>
    </xf>
    <xf numFmtId="4" fontId="5" fillId="0" borderId="6" xfId="0" applyNumberFormat="1" applyFont="1" applyBorder="1" applyAlignment="1">
      <alignment horizontal="center" vertical="center" wrapText="1"/>
    </xf>
    <xf numFmtId="164" fontId="5" fillId="4" borderId="2" xfId="0" applyNumberFormat="1" applyFont="1" applyFill="1" applyBorder="1" applyAlignment="1" applyProtection="1">
      <alignment horizontal="center" vertical="center"/>
      <protection locked="0"/>
    </xf>
    <xf numFmtId="164" fontId="5" fillId="4" borderId="5" xfId="0" applyNumberFormat="1" applyFont="1" applyFill="1" applyBorder="1" applyAlignment="1" applyProtection="1">
      <alignment horizontal="center" vertical="center"/>
      <protection locked="0"/>
    </xf>
    <xf numFmtId="0" fontId="2" fillId="0" borderId="5" xfId="2" applyFont="1" applyBorder="1" applyAlignment="1" applyProtection="1">
      <alignment horizontal="center" vertical="center" wrapText="1"/>
    </xf>
    <xf numFmtId="0" fontId="2" fillId="0" borderId="5" xfId="1" applyFont="1" applyBorder="1" applyAlignment="1" applyProtection="1">
      <alignment horizontal="center" vertical="center" wrapText="1"/>
    </xf>
    <xf numFmtId="0" fontId="2" fillId="0" borderId="6" xfId="1" applyFont="1" applyBorder="1" applyAlignment="1" applyProtection="1">
      <alignment horizontal="center" vertical="center" wrapText="1"/>
    </xf>
    <xf numFmtId="4" fontId="4" fillId="4" borderId="2" xfId="4" applyNumberFormat="1" applyFont="1" applyFill="1" applyBorder="1" applyAlignment="1" applyProtection="1">
      <alignment horizontal="center" vertical="center" wrapText="1"/>
      <protection locked="0"/>
    </xf>
    <xf numFmtId="4" fontId="4" fillId="4" borderId="5" xfId="4" applyNumberFormat="1"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4" fontId="5" fillId="4" borderId="2" xfId="0" applyNumberFormat="1" applyFont="1" applyFill="1" applyBorder="1" applyAlignment="1" applyProtection="1">
      <alignment horizontal="center" vertical="center" wrapText="1"/>
      <protection locked="0"/>
    </xf>
    <xf numFmtId="4" fontId="5" fillId="4" borderId="5" xfId="0" applyNumberFormat="1" applyFont="1" applyFill="1" applyBorder="1" applyAlignment="1" applyProtection="1">
      <alignment horizontal="center" vertical="center" wrapText="1"/>
      <protection locked="0"/>
    </xf>
    <xf numFmtId="4" fontId="4" fillId="4" borderId="10" xfId="4" applyNumberFormat="1" applyFont="1" applyFill="1" applyBorder="1" applyAlignment="1" applyProtection="1">
      <alignment horizontal="center" vertical="center" wrapText="1"/>
      <protection locked="0"/>
    </xf>
    <xf numFmtId="4" fontId="5" fillId="0" borderId="11" xfId="0" applyNumberFormat="1" applyFont="1" applyBorder="1" applyAlignment="1">
      <alignment horizontal="center" vertical="center" wrapText="1"/>
    </xf>
    <xf numFmtId="4" fontId="4" fillId="0" borderId="9" xfId="0" applyNumberFormat="1" applyFont="1" applyBorder="1" applyAlignment="1" applyProtection="1">
      <alignment horizontal="center" vertical="center" wrapText="1"/>
      <protection locked="0"/>
    </xf>
    <xf numFmtId="4" fontId="10" fillId="0" borderId="11" xfId="0" applyNumberFormat="1" applyFont="1" applyBorder="1" applyAlignment="1" applyProtection="1">
      <alignment horizontal="center" vertical="center"/>
      <protection locked="0"/>
    </xf>
    <xf numFmtId="4" fontId="10" fillId="0" borderId="0" xfId="0" applyNumberFormat="1" applyFont="1" applyAlignment="1" applyProtection="1">
      <alignment horizontal="center" vertical="center"/>
      <protection locked="0"/>
    </xf>
    <xf numFmtId="0" fontId="4" fillId="0" borderId="0" xfId="4" applyFont="1" applyAlignment="1">
      <alignment vertical="center"/>
    </xf>
    <xf numFmtId="0" fontId="4" fillId="0" borderId="0" xfId="4" applyFont="1" applyAlignment="1">
      <alignment vertical="center" wrapText="1"/>
    </xf>
    <xf numFmtId="4" fontId="4" fillId="0" borderId="0" xfId="3" applyNumberFormat="1" applyFont="1" applyAlignment="1">
      <alignment horizontal="center" vertical="center" wrapText="1"/>
    </xf>
    <xf numFmtId="4" fontId="4" fillId="0" borderId="0" xfId="4" applyNumberFormat="1" applyFont="1" applyAlignment="1">
      <alignment horizontal="right" vertical="center"/>
    </xf>
    <xf numFmtId="4" fontId="4" fillId="0" borderId="0" xfId="4" applyNumberFormat="1" applyFont="1" applyAlignment="1">
      <alignment horizontal="right" vertical="center" wrapText="1"/>
    </xf>
    <xf numFmtId="0" fontId="4" fillId="0" borderId="12" xfId="3" applyFont="1" applyBorder="1" applyAlignment="1">
      <alignment horizontal="center" vertical="center" wrapText="1"/>
    </xf>
    <xf numFmtId="4" fontId="4" fillId="0" borderId="11" xfId="3" applyNumberFormat="1" applyFont="1" applyBorder="1" applyAlignment="1">
      <alignment horizontal="center" vertical="center" wrapText="1"/>
    </xf>
    <xf numFmtId="2" fontId="2" fillId="0" borderId="0" xfId="1" applyNumberFormat="1" applyFont="1" applyAlignment="1" applyProtection="1">
      <alignment horizontal="center" vertical="center" wrapText="1"/>
    </xf>
    <xf numFmtId="2" fontId="2" fillId="0" borderId="5" xfId="2" applyNumberFormat="1" applyFont="1" applyBorder="1" applyAlignment="1" applyProtection="1">
      <alignment horizontal="center" vertical="center" wrapText="1"/>
    </xf>
    <xf numFmtId="2" fontId="4" fillId="0" borderId="0" xfId="4" applyNumberFormat="1" applyFont="1" applyAlignment="1">
      <alignment horizontal="right" vertical="center"/>
    </xf>
    <xf numFmtId="2" fontId="7" fillId="0" borderId="0" xfId="0" applyNumberFormat="1" applyFont="1"/>
    <xf numFmtId="49" fontId="5" fillId="0" borderId="16"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0" fontId="11" fillId="0" borderId="1" xfId="0" applyFont="1" applyBorder="1" applyAlignment="1">
      <alignment horizontal="right" vertical="center"/>
    </xf>
    <xf numFmtId="0" fontId="12" fillId="0" borderId="0" xfId="0" applyFont="1"/>
    <xf numFmtId="0" fontId="13" fillId="0" borderId="0" xfId="0" applyFont="1" applyAlignment="1">
      <alignment horizontal="left" vertical="center" wrapText="1"/>
    </xf>
    <xf numFmtId="0" fontId="14" fillId="0" borderId="0" xfId="0" applyFont="1"/>
    <xf numFmtId="4" fontId="12" fillId="0" borderId="1" xfId="0" applyNumberFormat="1" applyFont="1" applyBorder="1" applyAlignment="1">
      <alignment horizontal="center" vertical="center"/>
    </xf>
    <xf numFmtId="4" fontId="11" fillId="0" borderId="1" xfId="0" applyNumberFormat="1" applyFont="1" applyBorder="1" applyAlignment="1">
      <alignment horizontal="center" vertical="center"/>
    </xf>
    <xf numFmtId="49" fontId="9" fillId="0" borderId="17" xfId="0" applyNumberFormat="1" applyFont="1" applyBorder="1" applyAlignment="1">
      <alignment horizontal="center" vertical="center" wrapText="1"/>
    </xf>
    <xf numFmtId="49" fontId="5" fillId="0" borderId="17" xfId="0" applyNumberFormat="1" applyFont="1" applyBorder="1" applyAlignment="1">
      <alignment horizontal="left" vertical="center" wrapText="1"/>
    </xf>
    <xf numFmtId="49" fontId="5" fillId="0" borderId="17" xfId="0" applyNumberFormat="1" applyFont="1" applyBorder="1" applyAlignment="1">
      <alignment horizontal="center" vertical="center" wrapText="1"/>
    </xf>
    <xf numFmtId="4" fontId="4" fillId="4" borderId="17" xfId="3" applyNumberFormat="1" applyFont="1" applyFill="1" applyBorder="1" applyAlignment="1" applyProtection="1">
      <alignment horizontal="center" vertical="center" wrapText="1"/>
      <protection locked="0"/>
    </xf>
    <xf numFmtId="4" fontId="5" fillId="0" borderId="18" xfId="0" applyNumberFormat="1" applyFont="1" applyBorder="1" applyAlignment="1">
      <alignment horizontal="center" vertical="center" wrapText="1"/>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17" xfId="0" applyFont="1" applyBorder="1" applyAlignment="1">
      <alignment horizontal="center" vertical="center"/>
    </xf>
    <xf numFmtId="0" fontId="2" fillId="0" borderId="0" xfId="1" applyNumberFormat="1" applyFont="1" applyAlignment="1" applyProtection="1">
      <alignment horizontal="center" vertical="center" wrapText="1"/>
    </xf>
    <xf numFmtId="0" fontId="2" fillId="0" borderId="5" xfId="2" applyNumberFormat="1" applyFont="1" applyBorder="1" applyAlignment="1" applyProtection="1">
      <alignment horizontal="center" vertical="center" wrapText="1"/>
    </xf>
    <xf numFmtId="0" fontId="4" fillId="0" borderId="0" xfId="4" applyFont="1" applyAlignment="1">
      <alignment horizontal="right" vertical="center"/>
    </xf>
    <xf numFmtId="49" fontId="5" fillId="0" borderId="16" xfId="0" applyNumberFormat="1" applyFont="1" applyBorder="1" applyAlignment="1">
      <alignment horizontal="left" vertical="center" wrapText="1"/>
    </xf>
    <xf numFmtId="0" fontId="5" fillId="0" borderId="16" xfId="0" applyFont="1" applyBorder="1" applyAlignment="1">
      <alignment horizontal="center" vertical="center"/>
    </xf>
    <xf numFmtId="4" fontId="4" fillId="4" borderId="16" xfId="3" applyNumberFormat="1" applyFont="1" applyFill="1" applyBorder="1" applyAlignment="1" applyProtection="1">
      <alignment horizontal="center" vertical="center" wrapText="1"/>
      <protection locked="0"/>
    </xf>
    <xf numFmtId="4" fontId="4" fillId="4" borderId="17" xfId="4" applyNumberFormat="1" applyFont="1" applyFill="1" applyBorder="1" applyAlignment="1" applyProtection="1">
      <alignment horizontal="center" vertical="center" wrapText="1"/>
      <protection locked="0"/>
    </xf>
    <xf numFmtId="49" fontId="18" fillId="0" borderId="1" xfId="0" applyNumberFormat="1" applyFont="1" applyBorder="1" applyAlignment="1">
      <alignment horizontal="left" vertical="center" wrapText="1"/>
    </xf>
    <xf numFmtId="49" fontId="18" fillId="0" borderId="1" xfId="0" applyNumberFormat="1" applyFont="1" applyBorder="1" applyAlignment="1">
      <alignment horizontal="center" vertical="center" wrapText="1"/>
    </xf>
    <xf numFmtId="0" fontId="18" fillId="0" borderId="1" xfId="0" applyFont="1" applyBorder="1" applyAlignment="1">
      <alignment horizontal="center" vertical="center"/>
    </xf>
    <xf numFmtId="0" fontId="6" fillId="0" borderId="19" xfId="0" applyFont="1" applyBorder="1" applyAlignment="1" applyProtection="1">
      <alignment vertical="center" wrapText="1"/>
      <protection locked="0"/>
    </xf>
    <xf numFmtId="0" fontId="6" fillId="0" borderId="20" xfId="0" applyFont="1" applyBorder="1" applyAlignment="1" applyProtection="1">
      <alignment vertical="center" wrapText="1"/>
      <protection locked="0"/>
    </xf>
    <xf numFmtId="49" fontId="18" fillId="0" borderId="17" xfId="0" applyNumberFormat="1" applyFont="1" applyBorder="1" applyAlignment="1">
      <alignment horizontal="center" vertical="center" wrapText="1"/>
    </xf>
    <xf numFmtId="0" fontId="12" fillId="0" borderId="1" xfId="0" applyFont="1" applyBorder="1" applyAlignment="1">
      <alignment vertical="center" wrapText="1"/>
    </xf>
    <xf numFmtId="0" fontId="17" fillId="0" borderId="5" xfId="2" applyFont="1" applyBorder="1" applyAlignment="1" applyProtection="1">
      <alignment horizontal="center" vertical="center" wrapText="1"/>
    </xf>
    <xf numFmtId="49" fontId="22" fillId="0" borderId="2" xfId="0" applyNumberFormat="1" applyFont="1" applyBorder="1" applyAlignment="1">
      <alignment horizontal="center" vertical="center" wrapText="1"/>
    </xf>
    <xf numFmtId="49" fontId="22" fillId="0" borderId="1" xfId="0" applyNumberFormat="1" applyFont="1" applyBorder="1" applyAlignment="1">
      <alignment horizontal="center" vertical="center" wrapText="1"/>
    </xf>
    <xf numFmtId="49" fontId="22" fillId="0" borderId="5" xfId="0" applyNumberFormat="1" applyFont="1" applyBorder="1" applyAlignment="1">
      <alignment horizontal="center" vertical="center" wrapText="1"/>
    </xf>
    <xf numFmtId="49" fontId="18" fillId="0" borderId="2" xfId="0" applyNumberFormat="1" applyFont="1" applyBorder="1" applyAlignment="1">
      <alignment horizontal="left" vertical="center" wrapText="1"/>
    </xf>
    <xf numFmtId="49" fontId="18" fillId="0" borderId="2" xfId="0" applyNumberFormat="1" applyFont="1" applyBorder="1" applyAlignment="1">
      <alignment horizontal="center" vertical="center" wrapText="1"/>
    </xf>
    <xf numFmtId="0" fontId="18" fillId="0" borderId="2" xfId="0" applyFont="1" applyBorder="1" applyAlignment="1">
      <alignment horizontal="center" vertical="center"/>
    </xf>
    <xf numFmtId="49" fontId="22" fillId="0" borderId="17" xfId="0" applyNumberFormat="1" applyFont="1" applyBorder="1" applyAlignment="1">
      <alignment horizontal="center" vertical="center" wrapText="1"/>
    </xf>
    <xf numFmtId="49" fontId="18" fillId="0" borderId="17" xfId="0" applyNumberFormat="1" applyFont="1" applyBorder="1" applyAlignment="1">
      <alignment horizontal="left" vertical="center" wrapText="1"/>
    </xf>
    <xf numFmtId="0" fontId="18" fillId="0" borderId="17" xfId="0" applyFont="1" applyBorder="1" applyAlignment="1">
      <alignment horizontal="center" vertical="center"/>
    </xf>
    <xf numFmtId="49" fontId="18" fillId="0" borderId="16" xfId="0" applyNumberFormat="1" applyFont="1" applyBorder="1" applyAlignment="1">
      <alignment horizontal="left" vertical="center" wrapText="1"/>
    </xf>
    <xf numFmtId="49" fontId="18" fillId="0" borderId="16" xfId="0" applyNumberFormat="1" applyFont="1" applyBorder="1" applyAlignment="1">
      <alignment horizontal="center" vertical="center" wrapText="1"/>
    </xf>
    <xf numFmtId="0" fontId="18" fillId="0" borderId="16" xfId="0" applyFont="1" applyBorder="1" applyAlignment="1">
      <alignment horizontal="center" vertical="center"/>
    </xf>
    <xf numFmtId="164" fontId="5" fillId="4" borderId="17" xfId="0" applyNumberFormat="1" applyFont="1" applyFill="1" applyBorder="1" applyAlignment="1" applyProtection="1">
      <alignment horizontal="center" vertical="center"/>
      <protection locked="0"/>
    </xf>
    <xf numFmtId="49" fontId="18" fillId="0" borderId="5" xfId="0" applyNumberFormat="1" applyFont="1" applyBorder="1" applyAlignment="1">
      <alignment horizontal="center" vertical="center" wrapText="1"/>
    </xf>
    <xf numFmtId="0" fontId="18" fillId="0" borderId="5" xfId="0" applyFont="1" applyBorder="1" applyAlignment="1">
      <alignment horizontal="center" vertical="center"/>
    </xf>
    <xf numFmtId="49" fontId="18" fillId="0" borderId="5" xfId="0" applyNumberFormat="1" applyFont="1" applyBorder="1" applyAlignment="1">
      <alignment horizontal="left" vertical="center" wrapText="1"/>
    </xf>
    <xf numFmtId="4" fontId="4" fillId="4" borderId="16" xfId="4" applyNumberFormat="1" applyFont="1" applyFill="1" applyBorder="1" applyAlignment="1" applyProtection="1">
      <alignment horizontal="center" vertical="center" wrapText="1"/>
      <protection locked="0"/>
    </xf>
    <xf numFmtId="4" fontId="5" fillId="4" borderId="16" xfId="0" applyNumberFormat="1" applyFont="1" applyFill="1" applyBorder="1" applyAlignment="1" applyProtection="1">
      <alignment horizontal="center" vertical="center" wrapText="1"/>
      <protection locked="0"/>
    </xf>
    <xf numFmtId="4" fontId="4" fillId="0" borderId="0" xfId="0" applyNumberFormat="1" applyFont="1" applyAlignment="1" applyProtection="1">
      <alignment horizontal="center" vertical="center" wrapText="1"/>
      <protection locked="0"/>
    </xf>
    <xf numFmtId="4" fontId="4" fillId="4" borderId="23" xfId="4" applyNumberFormat="1" applyFont="1" applyFill="1" applyBorder="1" applyAlignment="1" applyProtection="1">
      <alignment horizontal="center" vertical="center" wrapText="1"/>
      <protection locked="0"/>
    </xf>
    <xf numFmtId="49" fontId="22" fillId="0" borderId="23" xfId="0" applyNumberFormat="1" applyFont="1" applyBorder="1" applyAlignment="1">
      <alignment horizontal="center" vertical="center" wrapText="1"/>
    </xf>
    <xf numFmtId="49" fontId="18" fillId="0" borderId="23" xfId="0" applyNumberFormat="1" applyFont="1" applyBorder="1" applyAlignment="1">
      <alignment horizontal="left" vertical="center" wrapText="1"/>
    </xf>
    <xf numFmtId="49" fontId="18" fillId="0" borderId="24" xfId="0" applyNumberFormat="1" applyFont="1" applyBorder="1" applyAlignment="1">
      <alignment horizontal="center" vertical="center" wrapText="1"/>
    </xf>
    <xf numFmtId="0" fontId="18" fillId="0" borderId="23" xfId="0" applyFont="1" applyBorder="1" applyAlignment="1">
      <alignment horizontal="center" vertical="center"/>
    </xf>
    <xf numFmtId="49" fontId="18" fillId="0" borderId="23" xfId="0" applyNumberFormat="1" applyFont="1" applyBorder="1" applyAlignment="1">
      <alignment horizontal="center" vertical="center" wrapText="1"/>
    </xf>
    <xf numFmtId="49" fontId="22" fillId="0" borderId="10" xfId="0" applyNumberFormat="1" applyFont="1" applyBorder="1" applyAlignment="1">
      <alignment horizontal="center" vertical="center" wrapText="1"/>
    </xf>
    <xf numFmtId="49" fontId="18" fillId="0" borderId="10" xfId="0" applyNumberFormat="1" applyFont="1" applyBorder="1" applyAlignment="1">
      <alignment horizontal="left" vertical="center" wrapText="1"/>
    </xf>
    <xf numFmtId="49" fontId="18" fillId="0" borderId="10" xfId="0" applyNumberFormat="1" applyFont="1" applyBorder="1" applyAlignment="1">
      <alignment horizontal="center" vertical="center" wrapText="1"/>
    </xf>
    <xf numFmtId="0" fontId="18" fillId="0" borderId="10" xfId="0" applyFont="1" applyBorder="1" applyAlignment="1">
      <alignment horizontal="center" vertical="center"/>
    </xf>
    <xf numFmtId="4" fontId="5" fillId="0" borderId="25" xfId="0" applyNumberFormat="1" applyFont="1" applyBorder="1" applyAlignment="1">
      <alignment horizontal="center" vertical="center" wrapText="1"/>
    </xf>
    <xf numFmtId="49" fontId="22" fillId="0" borderId="26" xfId="0" applyNumberFormat="1" applyFont="1" applyBorder="1" applyAlignment="1">
      <alignment horizontal="center" vertical="center" wrapText="1"/>
    </xf>
    <xf numFmtId="49" fontId="22" fillId="0" borderId="14" xfId="0" applyNumberFormat="1" applyFont="1" applyBorder="1" applyAlignment="1">
      <alignment horizontal="center" vertical="center" wrapText="1"/>
    </xf>
    <xf numFmtId="4" fontId="5" fillId="4" borderId="22" xfId="4" applyNumberFormat="1" applyFont="1" applyFill="1" applyBorder="1" applyAlignment="1" applyProtection="1">
      <alignment horizontal="center" vertical="center" wrapText="1"/>
      <protection locked="0"/>
    </xf>
    <xf numFmtId="49" fontId="22" fillId="0" borderId="28" xfId="0" applyNumberFormat="1" applyFont="1" applyBorder="1" applyAlignment="1">
      <alignment horizontal="center" vertical="center" wrapText="1"/>
    </xf>
    <xf numFmtId="49" fontId="22" fillId="0" borderId="22" xfId="4" applyNumberFormat="1" applyFont="1" applyBorder="1" applyAlignment="1">
      <alignment horizontal="center" vertical="center" wrapText="1"/>
    </xf>
    <xf numFmtId="0" fontId="18" fillId="0" borderId="22" xfId="4" applyFont="1" applyBorder="1" applyAlignment="1">
      <alignment horizontal="left" vertical="center" wrapText="1"/>
    </xf>
    <xf numFmtId="0" fontId="18" fillId="0" borderId="22" xfId="0" applyFont="1" applyBorder="1" applyAlignment="1">
      <alignment horizontal="center" vertical="center" wrapText="1"/>
    </xf>
    <xf numFmtId="0" fontId="4" fillId="0" borderId="21" xfId="3" applyFont="1" applyBorder="1" applyAlignment="1">
      <alignment horizontal="center" vertical="center" wrapText="1"/>
    </xf>
    <xf numFmtId="4" fontId="4" fillId="0" borderId="25" xfId="3" applyNumberFormat="1" applyFont="1" applyBorder="1" applyAlignment="1">
      <alignment horizontal="center" vertical="center" wrapText="1"/>
    </xf>
    <xf numFmtId="49" fontId="9" fillId="0" borderId="29" xfId="0" applyNumberFormat="1" applyFont="1" applyBorder="1" applyAlignment="1">
      <alignment horizontal="center" vertical="center" wrapText="1"/>
    </xf>
    <xf numFmtId="49" fontId="9" fillId="0" borderId="30" xfId="0" applyNumberFormat="1" applyFont="1" applyBorder="1" applyAlignment="1">
      <alignment horizontal="center" vertical="center" wrapText="1"/>
    </xf>
    <xf numFmtId="49" fontId="9" fillId="0" borderId="31" xfId="0" applyNumberFormat="1" applyFont="1" applyBorder="1" applyAlignment="1">
      <alignment horizontal="center" vertical="center" wrapText="1"/>
    </xf>
    <xf numFmtId="49" fontId="9" fillId="0" borderId="26" xfId="0" applyNumberFormat="1" applyFont="1" applyBorder="1" applyAlignment="1">
      <alignment horizontal="center" vertical="center" wrapText="1"/>
    </xf>
    <xf numFmtId="49" fontId="9" fillId="0" borderId="28" xfId="0" applyNumberFormat="1" applyFont="1" applyBorder="1" applyAlignment="1">
      <alignment horizontal="center" vertical="center" wrapText="1"/>
    </xf>
    <xf numFmtId="49" fontId="9" fillId="0" borderId="27" xfId="0" applyNumberFormat="1" applyFont="1" applyBorder="1" applyAlignment="1">
      <alignment horizontal="center" vertical="center" wrapText="1"/>
    </xf>
    <xf numFmtId="49" fontId="9" fillId="0" borderId="32" xfId="0" applyNumberFormat="1" applyFont="1" applyBorder="1" applyAlignment="1">
      <alignment horizontal="center" vertical="center" wrapText="1"/>
    </xf>
    <xf numFmtId="0" fontId="23" fillId="0" borderId="17" xfId="0" applyFont="1" applyBorder="1" applyAlignment="1">
      <alignment horizontal="center" vertical="center"/>
    </xf>
    <xf numFmtId="0" fontId="23" fillId="0" borderId="1" xfId="0" applyFont="1" applyBorder="1" applyAlignment="1">
      <alignment horizontal="center" vertical="center"/>
    </xf>
    <xf numFmtId="49" fontId="23" fillId="0" borderId="1" xfId="0" applyNumberFormat="1" applyFont="1" applyBorder="1" applyAlignment="1">
      <alignment horizontal="left" vertical="center" wrapText="1"/>
    </xf>
    <xf numFmtId="49" fontId="24" fillId="0" borderId="28" xfId="0" applyNumberFormat="1" applyFont="1" applyBorder="1" applyAlignment="1">
      <alignment horizontal="center" vertical="center" wrapText="1"/>
    </xf>
    <xf numFmtId="49" fontId="24"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0" fontId="16" fillId="2" borderId="0" xfId="1" applyFont="1" applyFill="1" applyAlignment="1" applyProtection="1">
      <alignment horizontal="center" vertical="center" wrapText="1"/>
    </xf>
    <xf numFmtId="0" fontId="2" fillId="3" borderId="7" xfId="1" applyFont="1" applyFill="1" applyBorder="1" applyAlignment="1" applyProtection="1">
      <alignment horizontal="center" vertical="center"/>
    </xf>
    <xf numFmtId="0" fontId="2" fillId="3" borderId="8" xfId="1" applyFont="1" applyFill="1" applyBorder="1" applyAlignment="1" applyProtection="1">
      <alignment horizontal="center" vertical="center"/>
    </xf>
    <xf numFmtId="0" fontId="5" fillId="0" borderId="13"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17" fillId="3" borderId="7" xfId="1" applyFont="1" applyFill="1" applyBorder="1" applyAlignment="1" applyProtection="1">
      <alignment horizontal="center" vertical="center"/>
    </xf>
    <xf numFmtId="0" fontId="17" fillId="3" borderId="8" xfId="1" applyFont="1" applyFill="1" applyBorder="1" applyAlignment="1" applyProtection="1">
      <alignment horizontal="center" vertical="center"/>
    </xf>
    <xf numFmtId="0" fontId="12" fillId="0" borderId="0" xfId="0" applyFont="1" applyAlignment="1">
      <alignment horizontal="left" wrapText="1"/>
    </xf>
    <xf numFmtId="0" fontId="12" fillId="0" borderId="0" xfId="0" applyFont="1" applyAlignment="1">
      <alignment horizontal="left"/>
    </xf>
    <xf numFmtId="0" fontId="12" fillId="0" borderId="0" xfId="0" applyFont="1" applyAlignment="1">
      <alignment horizontal="left" vertical="center" wrapText="1"/>
    </xf>
    <xf numFmtId="0" fontId="12" fillId="0" borderId="0" xfId="0" applyFont="1" applyAlignment="1">
      <alignment horizontal="left" vertical="center"/>
    </xf>
    <xf numFmtId="0" fontId="4" fillId="2" borderId="1" xfId="1" applyFont="1" applyFill="1" applyBorder="1" applyAlignment="1" applyProtection="1">
      <alignment horizontal="center" vertical="center" wrapText="1"/>
    </xf>
    <xf numFmtId="0" fontId="2" fillId="3" borderId="1" xfId="1" applyFont="1" applyFill="1" applyBorder="1" applyAlignment="1" applyProtection="1">
      <alignment horizontal="center" vertical="center"/>
    </xf>
    <xf numFmtId="0" fontId="19" fillId="0" borderId="0" xfId="0" applyFont="1" applyAlignment="1">
      <alignment horizontal="left" vertical="center" wrapText="1"/>
    </xf>
    <xf numFmtId="0" fontId="19" fillId="0" borderId="0" xfId="0" applyFont="1" applyAlignment="1">
      <alignment horizontal="left" vertical="center"/>
    </xf>
    <xf numFmtId="0" fontId="13" fillId="0" borderId="0" xfId="0" applyFont="1" applyAlignment="1">
      <alignment horizontal="left" vertical="center" wrapText="1"/>
    </xf>
  </cellXfs>
  <cellStyles count="6">
    <cellStyle name="Įprastas" xfId="0" builtinId="0"/>
    <cellStyle name="Įprastas 2" xfId="5" xr:uid="{7B2FC5F9-26DE-41CD-96A4-516864D5524F}"/>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DB09D-045D-44DD-B5BB-E01AA939D9D2}">
  <dimension ref="A1:I122"/>
  <sheetViews>
    <sheetView topLeftCell="A109" zoomScaleNormal="100" workbookViewId="0">
      <selection activeCell="F120" sqref="F120"/>
    </sheetView>
  </sheetViews>
  <sheetFormatPr defaultColWidth="9.140625" defaultRowHeight="15" x14ac:dyDescent="0.25"/>
  <cols>
    <col min="1" max="1" width="31.7109375" style="16" bestFit="1" customWidth="1"/>
    <col min="2" max="2" width="8.28515625" style="16" bestFit="1" customWidth="1"/>
    <col min="3" max="3" width="77.28515625" style="10" customWidth="1"/>
    <col min="4" max="4" width="9.140625" style="9"/>
    <col min="5" max="5" width="16.28515625" style="9" customWidth="1"/>
    <col min="6" max="6" width="20.7109375" style="11" customWidth="1"/>
    <col min="7" max="7" width="14.7109375" style="9" customWidth="1"/>
    <col min="8" max="8" width="21.5703125" style="12" customWidth="1"/>
    <col min="9" max="9" width="16.140625" style="6" customWidth="1"/>
    <col min="10" max="16384" width="9.140625" style="6"/>
  </cols>
  <sheetData>
    <row r="1" spans="1:9" ht="40.15" customHeight="1" x14ac:dyDescent="0.25">
      <c r="A1" s="140" t="s">
        <v>191</v>
      </c>
      <c r="B1" s="140"/>
      <c r="C1" s="140"/>
      <c r="D1" s="140"/>
      <c r="E1" s="140"/>
      <c r="F1" s="140"/>
      <c r="G1" s="140"/>
    </row>
    <row r="2" spans="1:9" ht="21.75" customHeight="1" thickBot="1" x14ac:dyDescent="0.3">
      <c r="A2" s="1"/>
      <c r="B2" s="1"/>
      <c r="C2" s="1"/>
      <c r="D2" s="1"/>
      <c r="E2" s="73"/>
      <c r="F2" s="1"/>
      <c r="G2" s="1"/>
    </row>
    <row r="3" spans="1:9" ht="21.75" customHeight="1" x14ac:dyDescent="0.25">
      <c r="A3" s="141" t="s">
        <v>59</v>
      </c>
      <c r="B3" s="141"/>
      <c r="C3" s="141"/>
      <c r="D3" s="141"/>
      <c r="E3" s="141"/>
      <c r="F3" s="141"/>
      <c r="G3" s="142"/>
    </row>
    <row r="4" spans="1:9" ht="43.5" thickBot="1" x14ac:dyDescent="0.3">
      <c r="A4" s="87" t="s">
        <v>60</v>
      </c>
      <c r="B4" s="87" t="s">
        <v>0</v>
      </c>
      <c r="C4" s="30" t="s">
        <v>1</v>
      </c>
      <c r="D4" s="30" t="s">
        <v>2</v>
      </c>
      <c r="E4" s="74" t="s">
        <v>3</v>
      </c>
      <c r="F4" s="31" t="s">
        <v>81</v>
      </c>
      <c r="G4" s="32" t="s">
        <v>4</v>
      </c>
    </row>
    <row r="5" spans="1:9" x14ac:dyDescent="0.25">
      <c r="A5" s="88" t="s">
        <v>5</v>
      </c>
      <c r="B5" s="88" t="s">
        <v>9</v>
      </c>
      <c r="C5" s="91" t="s">
        <v>203</v>
      </c>
      <c r="D5" s="92" t="s">
        <v>125</v>
      </c>
      <c r="E5" s="93">
        <v>0.437</v>
      </c>
      <c r="F5" s="20">
        <v>1117.6500000000001</v>
      </c>
      <c r="G5" s="21">
        <f t="shared" ref="G5:G112" si="0">ROUND((E5*F5),2)</f>
        <v>488.41</v>
      </c>
    </row>
    <row r="6" spans="1:9" x14ac:dyDescent="0.25">
      <c r="A6" s="89" t="s">
        <v>5</v>
      </c>
      <c r="B6" s="89" t="s">
        <v>10</v>
      </c>
      <c r="C6" s="95" t="s">
        <v>204</v>
      </c>
      <c r="D6" s="85" t="s">
        <v>127</v>
      </c>
      <c r="E6" s="96">
        <v>3</v>
      </c>
      <c r="F6" s="67">
        <v>3.11</v>
      </c>
      <c r="G6" s="22">
        <f t="shared" si="0"/>
        <v>9.33</v>
      </c>
    </row>
    <row r="7" spans="1:9" ht="30" x14ac:dyDescent="0.25">
      <c r="A7" s="89" t="s">
        <v>5</v>
      </c>
      <c r="B7" s="89" t="s">
        <v>11</v>
      </c>
      <c r="C7" s="80" t="s">
        <v>128</v>
      </c>
      <c r="D7" s="81" t="s">
        <v>126</v>
      </c>
      <c r="E7" s="82">
        <v>0.6</v>
      </c>
      <c r="F7" s="67">
        <v>29.39</v>
      </c>
      <c r="G7" s="22">
        <f t="shared" si="0"/>
        <v>17.63</v>
      </c>
    </row>
    <row r="8" spans="1:9" ht="15.75" thickBot="1" x14ac:dyDescent="0.3">
      <c r="A8" s="89" t="s">
        <v>5</v>
      </c>
      <c r="B8" s="89" t="s">
        <v>12</v>
      </c>
      <c r="C8" s="97" t="s">
        <v>129</v>
      </c>
      <c r="D8" s="98" t="s">
        <v>127</v>
      </c>
      <c r="E8" s="99">
        <v>1258</v>
      </c>
      <c r="F8" s="67">
        <v>3.49</v>
      </c>
      <c r="G8" s="22">
        <f t="shared" si="0"/>
        <v>4390.42</v>
      </c>
    </row>
    <row r="9" spans="1:9" ht="29.25" thickBot="1" x14ac:dyDescent="0.3">
      <c r="A9" s="89" t="s">
        <v>5</v>
      </c>
      <c r="B9" s="89" t="s">
        <v>13</v>
      </c>
      <c r="C9" s="97" t="s">
        <v>130</v>
      </c>
      <c r="D9" s="98" t="s">
        <v>126</v>
      </c>
      <c r="E9" s="99">
        <v>123.87</v>
      </c>
      <c r="F9" s="78">
        <v>-5.99</v>
      </c>
      <c r="G9" s="22">
        <f t="shared" si="0"/>
        <v>-741.98</v>
      </c>
      <c r="H9" s="40" t="s">
        <v>65</v>
      </c>
      <c r="I9" s="41">
        <f>ROUND(SUM(G5:G9),2)</f>
        <v>4163.8100000000004</v>
      </c>
    </row>
    <row r="10" spans="1:9" s="7" customFormat="1" x14ac:dyDescent="0.25">
      <c r="A10" s="88" t="s">
        <v>205</v>
      </c>
      <c r="B10" s="88" t="s">
        <v>18</v>
      </c>
      <c r="C10" s="91" t="s">
        <v>206</v>
      </c>
      <c r="D10" s="92" t="s">
        <v>124</v>
      </c>
      <c r="E10" s="93">
        <v>1827</v>
      </c>
      <c r="F10" s="28">
        <v>2.76</v>
      </c>
      <c r="G10" s="21">
        <f t="shared" si="0"/>
        <v>5042.5200000000004</v>
      </c>
      <c r="H10" s="8"/>
    </row>
    <row r="11" spans="1:9" s="7" customFormat="1" ht="45" x14ac:dyDescent="0.25">
      <c r="A11" s="89" t="s">
        <v>205</v>
      </c>
      <c r="B11" s="89" t="s">
        <v>19</v>
      </c>
      <c r="C11" s="95" t="s">
        <v>211</v>
      </c>
      <c r="D11" s="85" t="s">
        <v>124</v>
      </c>
      <c r="E11" s="134">
        <v>580</v>
      </c>
      <c r="F11" s="100">
        <v>6.12</v>
      </c>
      <c r="G11" s="22">
        <f t="shared" si="0"/>
        <v>3549.6</v>
      </c>
      <c r="H11" s="8"/>
    </row>
    <row r="12" spans="1:9" s="7" customFormat="1" ht="30" x14ac:dyDescent="0.25">
      <c r="A12" s="89" t="s">
        <v>205</v>
      </c>
      <c r="B12" s="89" t="s">
        <v>20</v>
      </c>
      <c r="C12" s="95" t="s">
        <v>212</v>
      </c>
      <c r="D12" s="85" t="s">
        <v>124</v>
      </c>
      <c r="E12" s="134">
        <v>1230</v>
      </c>
      <c r="F12" s="100">
        <v>8.43</v>
      </c>
      <c r="G12" s="22">
        <f t="shared" si="0"/>
        <v>10368.9</v>
      </c>
      <c r="H12" s="8"/>
    </row>
    <row r="13" spans="1:9" s="7" customFormat="1" ht="30" x14ac:dyDescent="0.25">
      <c r="A13" s="89" t="s">
        <v>205</v>
      </c>
      <c r="B13" s="89" t="s">
        <v>21</v>
      </c>
      <c r="C13" s="95" t="s">
        <v>213</v>
      </c>
      <c r="D13" s="85" t="s">
        <v>124</v>
      </c>
      <c r="E13" s="96">
        <v>511</v>
      </c>
      <c r="F13" s="100">
        <v>9.6</v>
      </c>
      <c r="G13" s="22">
        <f t="shared" si="0"/>
        <v>4905.6000000000004</v>
      </c>
      <c r="H13" s="8"/>
    </row>
    <row r="14" spans="1:9" s="7" customFormat="1" x14ac:dyDescent="0.25">
      <c r="A14" s="89" t="s">
        <v>205</v>
      </c>
      <c r="B14" s="89" t="s">
        <v>22</v>
      </c>
      <c r="C14" s="95" t="s">
        <v>214</v>
      </c>
      <c r="D14" s="85" t="s">
        <v>124</v>
      </c>
      <c r="E14" s="96">
        <v>748</v>
      </c>
      <c r="F14" s="100">
        <v>1.54</v>
      </c>
      <c r="G14" s="22">
        <f t="shared" si="0"/>
        <v>1151.92</v>
      </c>
      <c r="H14" s="8"/>
    </row>
    <row r="15" spans="1:9" s="7" customFormat="1" ht="30" x14ac:dyDescent="0.25">
      <c r="A15" s="89" t="s">
        <v>205</v>
      </c>
      <c r="B15" s="89" t="s">
        <v>23</v>
      </c>
      <c r="C15" s="95" t="s">
        <v>215</v>
      </c>
      <c r="D15" s="85" t="s">
        <v>124</v>
      </c>
      <c r="E15" s="134">
        <v>1542</v>
      </c>
      <c r="F15" s="100">
        <v>9.6</v>
      </c>
      <c r="G15" s="22">
        <f t="shared" si="0"/>
        <v>14803.2</v>
      </c>
      <c r="H15" s="8"/>
    </row>
    <row r="16" spans="1:9" s="7" customFormat="1" ht="30" x14ac:dyDescent="0.25">
      <c r="A16" s="89" t="s">
        <v>205</v>
      </c>
      <c r="B16" s="89" t="s">
        <v>24</v>
      </c>
      <c r="C16" s="95" t="s">
        <v>216</v>
      </c>
      <c r="D16" s="85" t="s">
        <v>124</v>
      </c>
      <c r="E16" s="134">
        <v>359</v>
      </c>
      <c r="F16" s="100">
        <v>26</v>
      </c>
      <c r="G16" s="22">
        <f>ROUND((E16*F16),2)</f>
        <v>9334</v>
      </c>
      <c r="H16" s="8"/>
    </row>
    <row r="17" spans="1:9" s="7" customFormat="1" x14ac:dyDescent="0.25">
      <c r="A17" s="89" t="s">
        <v>205</v>
      </c>
      <c r="B17" s="89" t="s">
        <v>25</v>
      </c>
      <c r="C17" s="95" t="s">
        <v>131</v>
      </c>
      <c r="D17" s="85" t="s">
        <v>124</v>
      </c>
      <c r="E17" s="96">
        <v>316</v>
      </c>
      <c r="F17" s="100">
        <v>22.92</v>
      </c>
      <c r="G17" s="22">
        <f>ROUND((E17*F17),2)</f>
        <v>7242.72</v>
      </c>
      <c r="H17" s="8"/>
    </row>
    <row r="18" spans="1:9" s="7" customFormat="1" x14ac:dyDescent="0.25">
      <c r="A18" s="89" t="s">
        <v>205</v>
      </c>
      <c r="B18" s="89" t="s">
        <v>26</v>
      </c>
      <c r="C18" s="95" t="s">
        <v>132</v>
      </c>
      <c r="D18" s="85" t="s">
        <v>127</v>
      </c>
      <c r="E18" s="96">
        <v>6657</v>
      </c>
      <c r="F18" s="100">
        <v>0.19</v>
      </c>
      <c r="G18" s="22">
        <f t="shared" si="0"/>
        <v>1264.83</v>
      </c>
      <c r="H18" s="8"/>
    </row>
    <row r="19" spans="1:9" s="7" customFormat="1" x14ac:dyDescent="0.25">
      <c r="A19" s="89" t="s">
        <v>205</v>
      </c>
      <c r="B19" s="89" t="s">
        <v>27</v>
      </c>
      <c r="C19" s="95" t="s">
        <v>133</v>
      </c>
      <c r="D19" s="85" t="s">
        <v>124</v>
      </c>
      <c r="E19" s="96">
        <v>1998</v>
      </c>
      <c r="F19" s="100">
        <v>1.57</v>
      </c>
      <c r="G19" s="22">
        <f t="shared" si="0"/>
        <v>3136.86</v>
      </c>
      <c r="H19" s="8"/>
    </row>
    <row r="20" spans="1:9" s="7" customFormat="1" x14ac:dyDescent="0.25">
      <c r="A20" s="89" t="s">
        <v>205</v>
      </c>
      <c r="B20" s="89" t="s">
        <v>28</v>
      </c>
      <c r="C20" s="95" t="s">
        <v>134</v>
      </c>
      <c r="D20" s="85" t="s">
        <v>127</v>
      </c>
      <c r="E20" s="96">
        <v>1697</v>
      </c>
      <c r="F20" s="100">
        <v>0.19</v>
      </c>
      <c r="G20" s="22">
        <f t="shared" si="0"/>
        <v>322.43</v>
      </c>
      <c r="H20" s="8"/>
    </row>
    <row r="21" spans="1:9" s="7" customFormat="1" x14ac:dyDescent="0.25">
      <c r="A21" s="89" t="s">
        <v>205</v>
      </c>
      <c r="B21" s="89" t="s">
        <v>102</v>
      </c>
      <c r="C21" s="95" t="s">
        <v>217</v>
      </c>
      <c r="D21" s="85" t="s">
        <v>127</v>
      </c>
      <c r="E21" s="96">
        <v>1499</v>
      </c>
      <c r="F21" s="100">
        <v>0.19</v>
      </c>
      <c r="G21" s="22">
        <f t="shared" si="0"/>
        <v>284.81</v>
      </c>
      <c r="H21" s="8"/>
    </row>
    <row r="22" spans="1:9" s="7" customFormat="1" x14ac:dyDescent="0.25">
      <c r="A22" s="89" t="s">
        <v>205</v>
      </c>
      <c r="B22" s="89" t="s">
        <v>103</v>
      </c>
      <c r="C22" s="95" t="s">
        <v>135</v>
      </c>
      <c r="D22" s="85" t="s">
        <v>127</v>
      </c>
      <c r="E22" s="134">
        <v>2103</v>
      </c>
      <c r="F22" s="100">
        <v>0.19</v>
      </c>
      <c r="G22" s="22">
        <f t="shared" si="0"/>
        <v>399.57</v>
      </c>
      <c r="H22" s="8"/>
    </row>
    <row r="23" spans="1:9" s="7" customFormat="1" x14ac:dyDescent="0.25">
      <c r="A23" s="89" t="s">
        <v>205</v>
      </c>
      <c r="B23" s="89" t="s">
        <v>104</v>
      </c>
      <c r="C23" s="95" t="s">
        <v>137</v>
      </c>
      <c r="D23" s="85" t="s">
        <v>127</v>
      </c>
      <c r="E23" s="96">
        <v>612</v>
      </c>
      <c r="F23" s="100">
        <v>0.19</v>
      </c>
      <c r="G23" s="22">
        <f t="shared" si="0"/>
        <v>116.28</v>
      </c>
      <c r="H23" s="8"/>
    </row>
    <row r="24" spans="1:9" s="7" customFormat="1" x14ac:dyDescent="0.25">
      <c r="A24" s="89" t="s">
        <v>205</v>
      </c>
      <c r="B24" s="89" t="s">
        <v>105</v>
      </c>
      <c r="C24" s="95" t="s">
        <v>136</v>
      </c>
      <c r="D24" s="85" t="s">
        <v>127</v>
      </c>
      <c r="E24" s="96">
        <v>468</v>
      </c>
      <c r="F24" s="100">
        <v>2.76</v>
      </c>
      <c r="G24" s="22">
        <f t="shared" si="0"/>
        <v>1291.68</v>
      </c>
      <c r="H24" s="8"/>
    </row>
    <row r="25" spans="1:9" s="7" customFormat="1" ht="45" x14ac:dyDescent="0.25">
      <c r="A25" s="89" t="s">
        <v>205</v>
      </c>
      <c r="B25" s="89" t="s">
        <v>106</v>
      </c>
      <c r="C25" s="95" t="s">
        <v>218</v>
      </c>
      <c r="D25" s="85" t="s">
        <v>124</v>
      </c>
      <c r="E25" s="134">
        <v>580</v>
      </c>
      <c r="F25" s="100">
        <v>6.12</v>
      </c>
      <c r="G25" s="22">
        <f t="shared" si="0"/>
        <v>3549.6</v>
      </c>
      <c r="H25" s="8"/>
    </row>
    <row r="26" spans="1:9" s="7" customFormat="1" ht="30" x14ac:dyDescent="0.25">
      <c r="A26" s="89" t="s">
        <v>205</v>
      </c>
      <c r="B26" s="89" t="s">
        <v>107</v>
      </c>
      <c r="C26" s="95" t="s">
        <v>207</v>
      </c>
      <c r="D26" s="85" t="s">
        <v>127</v>
      </c>
      <c r="E26" s="134">
        <v>5210</v>
      </c>
      <c r="F26" s="100">
        <v>2.23</v>
      </c>
      <c r="G26" s="22">
        <f t="shared" si="0"/>
        <v>11618.3</v>
      </c>
      <c r="H26" s="8"/>
    </row>
    <row r="27" spans="1:9" s="7" customFormat="1" ht="30" x14ac:dyDescent="0.25">
      <c r="A27" s="89" t="s">
        <v>205</v>
      </c>
      <c r="B27" s="89" t="s">
        <v>108</v>
      </c>
      <c r="C27" s="95" t="s">
        <v>219</v>
      </c>
      <c r="D27" s="85" t="s">
        <v>127</v>
      </c>
      <c r="E27" s="134">
        <v>591</v>
      </c>
      <c r="F27" s="100">
        <v>2.61</v>
      </c>
      <c r="G27" s="22">
        <f t="shared" si="0"/>
        <v>1542.51</v>
      </c>
      <c r="H27" s="8"/>
    </row>
    <row r="28" spans="1:9" s="7" customFormat="1" x14ac:dyDescent="0.25">
      <c r="A28" s="89" t="s">
        <v>205</v>
      </c>
      <c r="B28" s="89" t="s">
        <v>109</v>
      </c>
      <c r="C28" s="95" t="s">
        <v>138</v>
      </c>
      <c r="D28" s="85" t="s">
        <v>127</v>
      </c>
      <c r="E28" s="96">
        <v>701</v>
      </c>
      <c r="F28" s="100">
        <v>10.25</v>
      </c>
      <c r="G28" s="22">
        <f t="shared" si="0"/>
        <v>7185.25</v>
      </c>
      <c r="H28" s="8"/>
    </row>
    <row r="29" spans="1:9" s="7" customFormat="1" x14ac:dyDescent="0.25">
      <c r="A29" s="89" t="s">
        <v>205</v>
      </c>
      <c r="B29" s="89" t="s">
        <v>110</v>
      </c>
      <c r="C29" s="95" t="s">
        <v>208</v>
      </c>
      <c r="D29" s="85" t="s">
        <v>92</v>
      </c>
      <c r="E29" s="96">
        <v>57.2</v>
      </c>
      <c r="F29" s="100">
        <v>160.11000000000001</v>
      </c>
      <c r="G29" s="22">
        <f t="shared" si="0"/>
        <v>9158.2900000000009</v>
      </c>
      <c r="H29" s="8"/>
    </row>
    <row r="30" spans="1:9" s="7" customFormat="1" ht="15.75" thickBot="1" x14ac:dyDescent="0.3">
      <c r="A30" s="89" t="s">
        <v>205</v>
      </c>
      <c r="B30" s="89" t="s">
        <v>111</v>
      </c>
      <c r="C30" s="80" t="s">
        <v>209</v>
      </c>
      <c r="D30" s="81" t="s">
        <v>127</v>
      </c>
      <c r="E30" s="82">
        <v>328</v>
      </c>
      <c r="F30" s="5">
        <v>51.92</v>
      </c>
      <c r="G30" s="22">
        <f t="shared" si="0"/>
        <v>17029.759999999998</v>
      </c>
      <c r="H30" s="8"/>
    </row>
    <row r="31" spans="1:9" s="7" customFormat="1" ht="30.75" thickBot="1" x14ac:dyDescent="0.3">
      <c r="A31" s="90" t="s">
        <v>205</v>
      </c>
      <c r="B31" s="90" t="s">
        <v>112</v>
      </c>
      <c r="C31" s="103" t="s">
        <v>210</v>
      </c>
      <c r="D31" s="101" t="s">
        <v>92</v>
      </c>
      <c r="E31" s="102">
        <v>217</v>
      </c>
      <c r="F31" s="29">
        <v>54.48</v>
      </c>
      <c r="G31" s="27">
        <f t="shared" si="0"/>
        <v>11822.16</v>
      </c>
      <c r="H31" s="40" t="s">
        <v>66</v>
      </c>
      <c r="I31" s="41">
        <f>ROUND(SUM(G10:G31),2)</f>
        <v>125120.79</v>
      </c>
    </row>
    <row r="32" spans="1:9" s="7" customFormat="1" ht="30" x14ac:dyDescent="0.25">
      <c r="A32" s="88" t="s">
        <v>220</v>
      </c>
      <c r="B32" s="88" t="s">
        <v>45</v>
      </c>
      <c r="C32" s="91" t="s">
        <v>232</v>
      </c>
      <c r="D32" s="92" t="s">
        <v>124</v>
      </c>
      <c r="E32" s="93">
        <v>168</v>
      </c>
      <c r="F32" s="33">
        <v>6.12</v>
      </c>
      <c r="G32" s="21">
        <f t="shared" si="0"/>
        <v>1028.1600000000001</v>
      </c>
      <c r="H32" s="8"/>
    </row>
    <row r="33" spans="1:9" s="7" customFormat="1" ht="30" x14ac:dyDescent="0.25">
      <c r="A33" s="89" t="s">
        <v>220</v>
      </c>
      <c r="B33" s="89" t="s">
        <v>46</v>
      </c>
      <c r="C33" s="80" t="s">
        <v>131</v>
      </c>
      <c r="D33" s="81" t="s">
        <v>124</v>
      </c>
      <c r="E33" s="82">
        <v>15</v>
      </c>
      <c r="F33" s="13">
        <v>22.92</v>
      </c>
      <c r="G33" s="22">
        <f t="shared" si="0"/>
        <v>343.8</v>
      </c>
      <c r="H33" s="8"/>
    </row>
    <row r="34" spans="1:9" s="7" customFormat="1" ht="60" x14ac:dyDescent="0.25">
      <c r="A34" s="89" t="s">
        <v>220</v>
      </c>
      <c r="B34" s="89" t="s">
        <v>47</v>
      </c>
      <c r="C34" s="80" t="s">
        <v>221</v>
      </c>
      <c r="D34" s="81" t="s">
        <v>6</v>
      </c>
      <c r="E34" s="82">
        <v>1</v>
      </c>
      <c r="F34" s="13">
        <v>1784.55</v>
      </c>
      <c r="G34" s="22">
        <f t="shared" si="0"/>
        <v>1784.55</v>
      </c>
      <c r="H34" s="8"/>
    </row>
    <row r="35" spans="1:9" s="7" customFormat="1" ht="30" x14ac:dyDescent="0.25">
      <c r="A35" s="89" t="s">
        <v>220</v>
      </c>
      <c r="B35" s="89" t="s">
        <v>48</v>
      </c>
      <c r="C35" s="80" t="s">
        <v>222</v>
      </c>
      <c r="D35" s="81" t="s">
        <v>100</v>
      </c>
      <c r="E35" s="82">
        <v>13</v>
      </c>
      <c r="F35" s="13">
        <v>7.86</v>
      </c>
      <c r="G35" s="22">
        <f t="shared" si="0"/>
        <v>102.18</v>
      </c>
      <c r="H35" s="8"/>
    </row>
    <row r="36" spans="1:9" s="7" customFormat="1" ht="60" x14ac:dyDescent="0.25">
      <c r="A36" s="89" t="s">
        <v>220</v>
      </c>
      <c r="B36" s="89" t="s">
        <v>49</v>
      </c>
      <c r="C36" s="80" t="s">
        <v>223</v>
      </c>
      <c r="D36" s="81" t="s">
        <v>6</v>
      </c>
      <c r="E36" s="82">
        <v>1</v>
      </c>
      <c r="F36" s="13">
        <v>1953.32</v>
      </c>
      <c r="G36" s="22">
        <f t="shared" si="0"/>
        <v>1953.32</v>
      </c>
      <c r="H36" s="8"/>
    </row>
    <row r="37" spans="1:9" s="7" customFormat="1" ht="30" x14ac:dyDescent="0.25">
      <c r="A37" s="89" t="s">
        <v>220</v>
      </c>
      <c r="B37" s="89" t="s">
        <v>50</v>
      </c>
      <c r="C37" s="80" t="s">
        <v>224</v>
      </c>
      <c r="D37" s="81" t="s">
        <v>100</v>
      </c>
      <c r="E37" s="82">
        <v>2</v>
      </c>
      <c r="F37" s="13">
        <v>28.65</v>
      </c>
      <c r="G37" s="22">
        <f t="shared" si="0"/>
        <v>57.3</v>
      </c>
      <c r="H37" s="8"/>
    </row>
    <row r="38" spans="1:9" s="7" customFormat="1" ht="30" x14ac:dyDescent="0.25">
      <c r="A38" s="89" t="s">
        <v>220</v>
      </c>
      <c r="B38" s="89" t="s">
        <v>51</v>
      </c>
      <c r="C38" s="80" t="s">
        <v>225</v>
      </c>
      <c r="D38" s="81" t="s">
        <v>92</v>
      </c>
      <c r="E38" s="82">
        <v>479</v>
      </c>
      <c r="F38" s="13">
        <v>17.329999999999998</v>
      </c>
      <c r="G38" s="22">
        <f t="shared" si="0"/>
        <v>8301.07</v>
      </c>
      <c r="H38" s="8"/>
    </row>
    <row r="39" spans="1:9" s="7" customFormat="1" ht="30" x14ac:dyDescent="0.25">
      <c r="A39" s="89" t="s">
        <v>220</v>
      </c>
      <c r="B39" s="89" t="s">
        <v>139</v>
      </c>
      <c r="C39" s="80" t="s">
        <v>226</v>
      </c>
      <c r="D39" s="81" t="s">
        <v>124</v>
      </c>
      <c r="E39" s="82">
        <v>62</v>
      </c>
      <c r="F39" s="13">
        <v>53.84</v>
      </c>
      <c r="G39" s="22">
        <f t="shared" si="0"/>
        <v>3338.08</v>
      </c>
      <c r="H39" s="8"/>
    </row>
    <row r="40" spans="1:9" s="7" customFormat="1" ht="30" x14ac:dyDescent="0.25">
      <c r="A40" s="89" t="s">
        <v>220</v>
      </c>
      <c r="B40" s="89" t="s">
        <v>140</v>
      </c>
      <c r="C40" s="80" t="s">
        <v>227</v>
      </c>
      <c r="D40" s="81" t="s">
        <v>127</v>
      </c>
      <c r="E40" s="82">
        <v>836</v>
      </c>
      <c r="F40" s="13">
        <v>1.33</v>
      </c>
      <c r="G40" s="22">
        <f t="shared" si="0"/>
        <v>1111.8800000000001</v>
      </c>
      <c r="H40" s="8"/>
    </row>
    <row r="41" spans="1:9" s="7" customFormat="1" ht="30" x14ac:dyDescent="0.25">
      <c r="A41" s="89" t="s">
        <v>220</v>
      </c>
      <c r="B41" s="89" t="s">
        <v>141</v>
      </c>
      <c r="C41" s="80" t="s">
        <v>228</v>
      </c>
      <c r="D41" s="81" t="s">
        <v>124</v>
      </c>
      <c r="E41" s="82">
        <v>119</v>
      </c>
      <c r="F41" s="13">
        <v>46.39</v>
      </c>
      <c r="G41" s="22">
        <f t="shared" si="0"/>
        <v>5520.41</v>
      </c>
      <c r="H41" s="8"/>
    </row>
    <row r="42" spans="1:9" s="7" customFormat="1" ht="30" x14ac:dyDescent="0.25">
      <c r="A42" s="89" t="s">
        <v>220</v>
      </c>
      <c r="B42" s="89" t="s">
        <v>142</v>
      </c>
      <c r="C42" s="80" t="s">
        <v>229</v>
      </c>
      <c r="D42" s="81" t="s">
        <v>127</v>
      </c>
      <c r="E42" s="135">
        <v>6.6</v>
      </c>
      <c r="F42" s="13">
        <v>4.5999999999999996</v>
      </c>
      <c r="G42" s="22">
        <f t="shared" si="0"/>
        <v>30.36</v>
      </c>
      <c r="H42" s="8"/>
    </row>
    <row r="43" spans="1:9" s="7" customFormat="1" ht="30" x14ac:dyDescent="0.25">
      <c r="A43" s="89" t="s">
        <v>220</v>
      </c>
      <c r="B43" s="89" t="s">
        <v>143</v>
      </c>
      <c r="C43" s="80" t="s">
        <v>230</v>
      </c>
      <c r="D43" s="81" t="s">
        <v>92</v>
      </c>
      <c r="E43" s="82">
        <v>13.1</v>
      </c>
      <c r="F43" s="13">
        <v>29.84</v>
      </c>
      <c r="G43" s="22">
        <f t="shared" si="0"/>
        <v>390.9</v>
      </c>
      <c r="H43" s="8"/>
    </row>
    <row r="44" spans="1:9" s="7" customFormat="1" ht="30.75" thickBot="1" x14ac:dyDescent="0.3">
      <c r="A44" s="89" t="s">
        <v>220</v>
      </c>
      <c r="B44" s="89" t="s">
        <v>144</v>
      </c>
      <c r="C44" s="80" t="s">
        <v>233</v>
      </c>
      <c r="D44" s="81" t="s">
        <v>100</v>
      </c>
      <c r="E44" s="82">
        <v>3</v>
      </c>
      <c r="F44" s="13">
        <v>1185.5</v>
      </c>
      <c r="G44" s="22">
        <f t="shared" si="0"/>
        <v>3556.5</v>
      </c>
      <c r="H44" s="8"/>
    </row>
    <row r="45" spans="1:9" s="7" customFormat="1" ht="30.75" thickBot="1" x14ac:dyDescent="0.3">
      <c r="A45" s="90" t="s">
        <v>220</v>
      </c>
      <c r="B45" s="90" t="s">
        <v>145</v>
      </c>
      <c r="C45" s="103" t="s">
        <v>231</v>
      </c>
      <c r="D45" s="101" t="s">
        <v>127</v>
      </c>
      <c r="E45" s="102">
        <v>8.5</v>
      </c>
      <c r="F45" s="34">
        <v>126.52</v>
      </c>
      <c r="G45" s="27">
        <f t="shared" si="0"/>
        <v>1075.42</v>
      </c>
      <c r="H45" s="40" t="s">
        <v>67</v>
      </c>
      <c r="I45" s="41">
        <f>ROUND(SUM(G32:G45),2)</f>
        <v>28593.93</v>
      </c>
    </row>
    <row r="46" spans="1:9" s="7" customFormat="1" ht="60" x14ac:dyDescent="0.25">
      <c r="A46" s="88" t="s">
        <v>234</v>
      </c>
      <c r="B46" s="88" t="s">
        <v>29</v>
      </c>
      <c r="C46" s="91" t="s">
        <v>239</v>
      </c>
      <c r="D46" s="92" t="s">
        <v>127</v>
      </c>
      <c r="E46" s="93">
        <v>6497</v>
      </c>
      <c r="F46" s="33"/>
      <c r="G46" s="21">
        <f t="shared" si="0"/>
        <v>0</v>
      </c>
      <c r="H46" s="143" t="s">
        <v>283</v>
      </c>
    </row>
    <row r="47" spans="1:9" s="7" customFormat="1" ht="60" x14ac:dyDescent="0.25">
      <c r="A47" s="89" t="s">
        <v>234</v>
      </c>
      <c r="B47" s="89" t="s">
        <v>30</v>
      </c>
      <c r="C47" s="80" t="s">
        <v>240</v>
      </c>
      <c r="D47" s="81" t="s">
        <v>124</v>
      </c>
      <c r="E47" s="82">
        <v>1860</v>
      </c>
      <c r="F47" s="13"/>
      <c r="G47" s="22">
        <f t="shared" si="0"/>
        <v>0</v>
      </c>
      <c r="H47" s="144"/>
    </row>
    <row r="48" spans="1:9" s="7" customFormat="1" ht="60" x14ac:dyDescent="0.25">
      <c r="A48" s="89" t="s">
        <v>234</v>
      </c>
      <c r="B48" s="89" t="s">
        <v>31</v>
      </c>
      <c r="C48" s="80" t="s">
        <v>241</v>
      </c>
      <c r="D48" s="81" t="s">
        <v>127</v>
      </c>
      <c r="E48" s="82">
        <v>3442</v>
      </c>
      <c r="F48" s="13"/>
      <c r="G48" s="22">
        <f t="shared" si="0"/>
        <v>0</v>
      </c>
      <c r="H48" s="144"/>
    </row>
    <row r="49" spans="1:9" s="7" customFormat="1" ht="60" x14ac:dyDescent="0.25">
      <c r="A49" s="89" t="s">
        <v>234</v>
      </c>
      <c r="B49" s="89" t="s">
        <v>32</v>
      </c>
      <c r="C49" s="80" t="s">
        <v>242</v>
      </c>
      <c r="D49" s="81" t="s">
        <v>124</v>
      </c>
      <c r="E49" s="82">
        <v>202</v>
      </c>
      <c r="F49" s="13"/>
      <c r="G49" s="22">
        <f t="shared" si="0"/>
        <v>0</v>
      </c>
      <c r="H49" s="144"/>
    </row>
    <row r="50" spans="1:9" s="7" customFormat="1" ht="60" x14ac:dyDescent="0.25">
      <c r="A50" s="89" t="s">
        <v>234</v>
      </c>
      <c r="B50" s="89" t="s">
        <v>52</v>
      </c>
      <c r="C50" s="80" t="s">
        <v>155</v>
      </c>
      <c r="D50" s="81" t="s">
        <v>127</v>
      </c>
      <c r="E50" s="82">
        <v>3430</v>
      </c>
      <c r="F50" s="13"/>
      <c r="G50" s="22">
        <f t="shared" si="0"/>
        <v>0</v>
      </c>
      <c r="H50" s="144"/>
    </row>
    <row r="51" spans="1:9" s="7" customFormat="1" ht="60" x14ac:dyDescent="0.25">
      <c r="A51" s="89" t="s">
        <v>234</v>
      </c>
      <c r="B51" s="89" t="s">
        <v>146</v>
      </c>
      <c r="C51" s="80" t="s">
        <v>156</v>
      </c>
      <c r="D51" s="81" t="s">
        <v>92</v>
      </c>
      <c r="E51" s="82">
        <v>490</v>
      </c>
      <c r="F51" s="13"/>
      <c r="G51" s="22">
        <f t="shared" si="0"/>
        <v>0</v>
      </c>
      <c r="H51" s="144"/>
    </row>
    <row r="52" spans="1:9" s="7" customFormat="1" ht="60" x14ac:dyDescent="0.25">
      <c r="A52" s="89" t="s">
        <v>234</v>
      </c>
      <c r="B52" s="89" t="s">
        <v>147</v>
      </c>
      <c r="C52" s="80" t="s">
        <v>157</v>
      </c>
      <c r="D52" s="81" t="s">
        <v>127</v>
      </c>
      <c r="E52" s="82">
        <v>3478</v>
      </c>
      <c r="F52" s="13"/>
      <c r="G52" s="22">
        <f t="shared" si="0"/>
        <v>0</v>
      </c>
      <c r="H52" s="144"/>
    </row>
    <row r="53" spans="1:9" s="7" customFormat="1" ht="60" x14ac:dyDescent="0.25">
      <c r="A53" s="89" t="s">
        <v>234</v>
      </c>
      <c r="B53" s="89" t="s">
        <v>148</v>
      </c>
      <c r="C53" s="80" t="s">
        <v>158</v>
      </c>
      <c r="D53" s="81" t="s">
        <v>127</v>
      </c>
      <c r="E53" s="82">
        <v>3474</v>
      </c>
      <c r="F53" s="13"/>
      <c r="G53" s="22">
        <f t="shared" si="0"/>
        <v>0</v>
      </c>
      <c r="H53" s="144"/>
    </row>
    <row r="54" spans="1:9" s="7" customFormat="1" ht="60" x14ac:dyDescent="0.25">
      <c r="A54" s="89" t="s">
        <v>234</v>
      </c>
      <c r="B54" s="89" t="s">
        <v>149</v>
      </c>
      <c r="C54" s="80" t="s">
        <v>159</v>
      </c>
      <c r="D54" s="81" t="s">
        <v>92</v>
      </c>
      <c r="E54" s="82">
        <v>490</v>
      </c>
      <c r="F54" s="13"/>
      <c r="G54" s="22">
        <f t="shared" si="0"/>
        <v>0</v>
      </c>
      <c r="H54" s="144"/>
    </row>
    <row r="55" spans="1:9" s="7" customFormat="1" ht="60" x14ac:dyDescent="0.25">
      <c r="A55" s="89" t="s">
        <v>234</v>
      </c>
      <c r="B55" s="89" t="s">
        <v>150</v>
      </c>
      <c r="C55" s="80" t="s">
        <v>160</v>
      </c>
      <c r="D55" s="81" t="s">
        <v>127</v>
      </c>
      <c r="E55" s="82">
        <v>3469</v>
      </c>
      <c r="F55" s="13"/>
      <c r="G55" s="22">
        <f t="shared" si="0"/>
        <v>0</v>
      </c>
      <c r="H55" s="144"/>
    </row>
    <row r="56" spans="1:9" s="7" customFormat="1" ht="60" x14ac:dyDescent="0.25">
      <c r="A56" s="89" t="s">
        <v>234</v>
      </c>
      <c r="B56" s="89" t="s">
        <v>151</v>
      </c>
      <c r="C56" s="80" t="s">
        <v>161</v>
      </c>
      <c r="D56" s="81" t="s">
        <v>127</v>
      </c>
      <c r="E56" s="82">
        <v>3462</v>
      </c>
      <c r="F56" s="13"/>
      <c r="G56" s="22">
        <f t="shared" si="0"/>
        <v>0</v>
      </c>
      <c r="H56" s="144"/>
    </row>
    <row r="57" spans="1:9" s="7" customFormat="1" ht="60" x14ac:dyDescent="0.25">
      <c r="A57" s="89" t="s">
        <v>234</v>
      </c>
      <c r="B57" s="89" t="s">
        <v>152</v>
      </c>
      <c r="C57" s="80" t="s">
        <v>243</v>
      </c>
      <c r="D57" s="81" t="s">
        <v>127</v>
      </c>
      <c r="E57" s="82">
        <v>14</v>
      </c>
      <c r="F57" s="13"/>
      <c r="G57" s="22">
        <f t="shared" si="0"/>
        <v>0</v>
      </c>
      <c r="H57" s="144"/>
    </row>
    <row r="58" spans="1:9" s="7" customFormat="1" ht="60" x14ac:dyDescent="0.25">
      <c r="A58" s="89" t="s">
        <v>234</v>
      </c>
      <c r="B58" s="89" t="s">
        <v>153</v>
      </c>
      <c r="C58" s="80" t="s">
        <v>244</v>
      </c>
      <c r="D58" s="81" t="s">
        <v>127</v>
      </c>
      <c r="E58" s="82">
        <v>14</v>
      </c>
      <c r="F58" s="13"/>
      <c r="G58" s="22">
        <f t="shared" si="0"/>
        <v>0</v>
      </c>
      <c r="H58" s="144"/>
    </row>
    <row r="59" spans="1:9" s="7" customFormat="1" ht="60" x14ac:dyDescent="0.25">
      <c r="A59" s="89" t="s">
        <v>234</v>
      </c>
      <c r="B59" s="89" t="s">
        <v>154</v>
      </c>
      <c r="C59" s="97" t="s">
        <v>162</v>
      </c>
      <c r="D59" s="98" t="s">
        <v>92</v>
      </c>
      <c r="E59" s="99">
        <v>490</v>
      </c>
      <c r="F59" s="104"/>
      <c r="G59" s="22">
        <f t="shared" si="0"/>
        <v>0</v>
      </c>
      <c r="H59" s="144"/>
    </row>
    <row r="60" spans="1:9" s="7" customFormat="1" ht="60" x14ac:dyDescent="0.25">
      <c r="A60" s="89" t="s">
        <v>234</v>
      </c>
      <c r="B60" s="89" t="s">
        <v>236</v>
      </c>
      <c r="C60" s="97" t="s">
        <v>163</v>
      </c>
      <c r="D60" s="98" t="s">
        <v>127</v>
      </c>
      <c r="E60" s="99">
        <v>3462</v>
      </c>
      <c r="F60" s="104"/>
      <c r="G60" s="22">
        <f t="shared" si="0"/>
        <v>0</v>
      </c>
      <c r="H60" s="144"/>
    </row>
    <row r="61" spans="1:9" s="7" customFormat="1" ht="60" x14ac:dyDescent="0.25">
      <c r="A61" s="89" t="s">
        <v>234</v>
      </c>
      <c r="B61" s="89" t="s">
        <v>237</v>
      </c>
      <c r="C61" s="97" t="s">
        <v>245</v>
      </c>
      <c r="D61" s="98" t="s">
        <v>92</v>
      </c>
      <c r="E61" s="99">
        <v>72</v>
      </c>
      <c r="F61" s="104"/>
      <c r="G61" s="22">
        <f t="shared" si="0"/>
        <v>0</v>
      </c>
      <c r="H61" s="144"/>
    </row>
    <row r="62" spans="1:9" s="7" customFormat="1" ht="60.75" thickBot="1" x14ac:dyDescent="0.3">
      <c r="A62" s="89" t="s">
        <v>234</v>
      </c>
      <c r="B62" s="89" t="s">
        <v>238</v>
      </c>
      <c r="C62" s="103" t="s">
        <v>246</v>
      </c>
      <c r="D62" s="101" t="s">
        <v>127</v>
      </c>
      <c r="E62" s="102">
        <v>464</v>
      </c>
      <c r="F62" s="34"/>
      <c r="G62" s="27">
        <f t="shared" si="0"/>
        <v>0</v>
      </c>
      <c r="H62" s="144"/>
      <c r="I62" s="42"/>
    </row>
    <row r="63" spans="1:9" s="7" customFormat="1" ht="60" x14ac:dyDescent="0.25">
      <c r="A63" s="88" t="s">
        <v>235</v>
      </c>
      <c r="B63" s="88" t="s">
        <v>29</v>
      </c>
      <c r="C63" s="91" t="s">
        <v>239</v>
      </c>
      <c r="D63" s="92" t="s">
        <v>127</v>
      </c>
      <c r="E63" s="93">
        <v>6497</v>
      </c>
      <c r="F63" s="36">
        <v>7</v>
      </c>
      <c r="G63" s="21">
        <f t="shared" si="0"/>
        <v>45479</v>
      </c>
      <c r="H63" s="144"/>
    </row>
    <row r="64" spans="1:9" s="7" customFormat="1" ht="60" x14ac:dyDescent="0.25">
      <c r="A64" s="89" t="s">
        <v>235</v>
      </c>
      <c r="B64" s="89" t="s">
        <v>30</v>
      </c>
      <c r="C64" s="80" t="s">
        <v>247</v>
      </c>
      <c r="D64" s="81" t="s">
        <v>124</v>
      </c>
      <c r="E64" s="82">
        <v>2308</v>
      </c>
      <c r="F64" s="4">
        <v>46.56</v>
      </c>
      <c r="G64" s="22">
        <f t="shared" si="0"/>
        <v>107460.48</v>
      </c>
      <c r="H64" s="144"/>
    </row>
    <row r="65" spans="1:9" s="7" customFormat="1" ht="60" x14ac:dyDescent="0.25">
      <c r="A65" s="89" t="s">
        <v>235</v>
      </c>
      <c r="B65" s="89" t="s">
        <v>31</v>
      </c>
      <c r="C65" s="80" t="s">
        <v>248</v>
      </c>
      <c r="D65" s="81" t="s">
        <v>127</v>
      </c>
      <c r="E65" s="82">
        <v>3442</v>
      </c>
      <c r="F65" s="4">
        <v>17.93</v>
      </c>
      <c r="G65" s="22">
        <f t="shared" si="0"/>
        <v>61715.06</v>
      </c>
      <c r="H65" s="144"/>
    </row>
    <row r="66" spans="1:9" s="7" customFormat="1" ht="60" x14ac:dyDescent="0.25">
      <c r="A66" s="89" t="s">
        <v>235</v>
      </c>
      <c r="B66" s="89" t="s">
        <v>32</v>
      </c>
      <c r="C66" s="80" t="s">
        <v>242</v>
      </c>
      <c r="D66" s="81" t="s">
        <v>124</v>
      </c>
      <c r="E66" s="82">
        <v>119</v>
      </c>
      <c r="F66" s="4">
        <v>89.64</v>
      </c>
      <c r="G66" s="22">
        <f t="shared" si="0"/>
        <v>10667.16</v>
      </c>
      <c r="H66" s="144"/>
    </row>
    <row r="67" spans="1:9" s="7" customFormat="1" ht="60" x14ac:dyDescent="0.25">
      <c r="A67" s="89" t="s">
        <v>235</v>
      </c>
      <c r="B67" s="89" t="s">
        <v>52</v>
      </c>
      <c r="C67" s="80" t="s">
        <v>155</v>
      </c>
      <c r="D67" s="81" t="s">
        <v>127</v>
      </c>
      <c r="E67" s="82">
        <v>3430</v>
      </c>
      <c r="F67" s="4">
        <v>24.07</v>
      </c>
      <c r="G67" s="22">
        <f t="shared" si="0"/>
        <v>82560.100000000006</v>
      </c>
      <c r="H67" s="144"/>
    </row>
    <row r="68" spans="1:9" s="7" customFormat="1" ht="60" x14ac:dyDescent="0.25">
      <c r="A68" s="89" t="s">
        <v>235</v>
      </c>
      <c r="B68" s="89" t="s">
        <v>146</v>
      </c>
      <c r="C68" s="80" t="s">
        <v>156</v>
      </c>
      <c r="D68" s="81" t="s">
        <v>92</v>
      </c>
      <c r="E68" s="82">
        <v>490</v>
      </c>
      <c r="F68" s="4">
        <v>1.93</v>
      </c>
      <c r="G68" s="22">
        <f t="shared" si="0"/>
        <v>945.7</v>
      </c>
      <c r="H68" s="144"/>
    </row>
    <row r="69" spans="1:9" s="7" customFormat="1" ht="60" x14ac:dyDescent="0.25">
      <c r="A69" s="89" t="s">
        <v>235</v>
      </c>
      <c r="B69" s="89" t="s">
        <v>147</v>
      </c>
      <c r="C69" s="80" t="s">
        <v>157</v>
      </c>
      <c r="D69" s="81" t="s">
        <v>127</v>
      </c>
      <c r="E69" s="82">
        <v>3478</v>
      </c>
      <c r="F69" s="4">
        <v>0.63</v>
      </c>
      <c r="G69" s="22">
        <f t="shared" si="0"/>
        <v>2191.14</v>
      </c>
      <c r="H69" s="144"/>
    </row>
    <row r="70" spans="1:9" s="7" customFormat="1" ht="60" x14ac:dyDescent="0.25">
      <c r="A70" s="89" t="s">
        <v>235</v>
      </c>
      <c r="B70" s="89" t="s">
        <v>148</v>
      </c>
      <c r="C70" s="80" t="s">
        <v>158</v>
      </c>
      <c r="D70" s="81" t="s">
        <v>127</v>
      </c>
      <c r="E70" s="82">
        <v>3474</v>
      </c>
      <c r="F70" s="4">
        <v>14.46</v>
      </c>
      <c r="G70" s="22">
        <f t="shared" si="0"/>
        <v>50234.04</v>
      </c>
      <c r="H70" s="144"/>
    </row>
    <row r="71" spans="1:9" s="7" customFormat="1" ht="60" x14ac:dyDescent="0.25">
      <c r="A71" s="89" t="s">
        <v>235</v>
      </c>
      <c r="B71" s="89" t="s">
        <v>149</v>
      </c>
      <c r="C71" s="80" t="s">
        <v>159</v>
      </c>
      <c r="D71" s="81" t="s">
        <v>92</v>
      </c>
      <c r="E71" s="82">
        <v>490</v>
      </c>
      <c r="F71" s="4">
        <v>1.93</v>
      </c>
      <c r="G71" s="22">
        <f t="shared" si="0"/>
        <v>945.7</v>
      </c>
      <c r="H71" s="144"/>
    </row>
    <row r="72" spans="1:9" s="7" customFormat="1" ht="60" x14ac:dyDescent="0.25">
      <c r="A72" s="89" t="s">
        <v>235</v>
      </c>
      <c r="B72" s="89" t="s">
        <v>150</v>
      </c>
      <c r="C72" s="80" t="s">
        <v>160</v>
      </c>
      <c r="D72" s="81" t="s">
        <v>127</v>
      </c>
      <c r="E72" s="82">
        <v>3469</v>
      </c>
      <c r="F72" s="4">
        <v>0.63</v>
      </c>
      <c r="G72" s="22">
        <f t="shared" si="0"/>
        <v>2185.4699999999998</v>
      </c>
      <c r="H72" s="144"/>
    </row>
    <row r="73" spans="1:9" s="7" customFormat="1" ht="60" x14ac:dyDescent="0.25">
      <c r="A73" s="89" t="s">
        <v>235</v>
      </c>
      <c r="B73" s="89" t="s">
        <v>151</v>
      </c>
      <c r="C73" s="80" t="s">
        <v>161</v>
      </c>
      <c r="D73" s="81" t="s">
        <v>127</v>
      </c>
      <c r="E73" s="82">
        <v>3462</v>
      </c>
      <c r="F73" s="4">
        <v>15.69</v>
      </c>
      <c r="G73" s="22">
        <f t="shared" si="0"/>
        <v>54318.78</v>
      </c>
      <c r="H73" s="144"/>
    </row>
    <row r="74" spans="1:9" s="7" customFormat="1" ht="60" x14ac:dyDescent="0.25">
      <c r="A74" s="89" t="s">
        <v>235</v>
      </c>
      <c r="B74" s="89" t="s">
        <v>152</v>
      </c>
      <c r="C74" s="80" t="s">
        <v>243</v>
      </c>
      <c r="D74" s="81" t="s">
        <v>127</v>
      </c>
      <c r="E74" s="82">
        <v>14</v>
      </c>
      <c r="F74" s="4">
        <v>0.63</v>
      </c>
      <c r="G74" s="22">
        <f t="shared" si="0"/>
        <v>8.82</v>
      </c>
      <c r="H74" s="144"/>
    </row>
    <row r="75" spans="1:9" s="7" customFormat="1" ht="60" x14ac:dyDescent="0.25">
      <c r="A75" s="89" t="s">
        <v>235</v>
      </c>
      <c r="B75" s="89" t="s">
        <v>153</v>
      </c>
      <c r="C75" s="80" t="s">
        <v>244</v>
      </c>
      <c r="D75" s="81" t="s">
        <v>127</v>
      </c>
      <c r="E75" s="82">
        <v>14</v>
      </c>
      <c r="F75" s="4">
        <v>15.69</v>
      </c>
      <c r="G75" s="22">
        <f t="shared" si="0"/>
        <v>219.66</v>
      </c>
      <c r="H75" s="144"/>
    </row>
    <row r="76" spans="1:9" s="7" customFormat="1" ht="60" x14ac:dyDescent="0.25">
      <c r="A76" s="89" t="s">
        <v>235</v>
      </c>
      <c r="B76" s="89" t="s">
        <v>154</v>
      </c>
      <c r="C76" s="97" t="s">
        <v>162</v>
      </c>
      <c r="D76" s="98" t="s">
        <v>92</v>
      </c>
      <c r="E76" s="99">
        <v>490</v>
      </c>
      <c r="F76" s="105">
        <v>1.93</v>
      </c>
      <c r="G76" s="22">
        <f t="shared" si="0"/>
        <v>945.7</v>
      </c>
      <c r="H76" s="144"/>
    </row>
    <row r="77" spans="1:9" s="7" customFormat="1" ht="60" x14ac:dyDescent="0.25">
      <c r="A77" s="89" t="s">
        <v>235</v>
      </c>
      <c r="B77" s="89" t="s">
        <v>236</v>
      </c>
      <c r="C77" s="97" t="s">
        <v>163</v>
      </c>
      <c r="D77" s="98" t="s">
        <v>127</v>
      </c>
      <c r="E77" s="99">
        <v>3462</v>
      </c>
      <c r="F77" s="105">
        <v>0.35</v>
      </c>
      <c r="G77" s="22">
        <f t="shared" si="0"/>
        <v>1211.7</v>
      </c>
      <c r="H77" s="144"/>
    </row>
    <row r="78" spans="1:9" s="7" customFormat="1" ht="60.75" thickBot="1" x14ac:dyDescent="0.3">
      <c r="A78" s="89" t="s">
        <v>235</v>
      </c>
      <c r="B78" s="89" t="s">
        <v>237</v>
      </c>
      <c r="C78" s="97" t="s">
        <v>245</v>
      </c>
      <c r="D78" s="98" t="s">
        <v>92</v>
      </c>
      <c r="E78" s="99">
        <v>72</v>
      </c>
      <c r="F78" s="105">
        <v>3</v>
      </c>
      <c r="G78" s="22">
        <f t="shared" si="0"/>
        <v>216</v>
      </c>
      <c r="H78" s="145"/>
    </row>
    <row r="79" spans="1:9" s="7" customFormat="1" ht="60.75" thickBot="1" x14ac:dyDescent="0.3">
      <c r="A79" s="89" t="s">
        <v>235</v>
      </c>
      <c r="B79" s="89" t="s">
        <v>238</v>
      </c>
      <c r="C79" s="103" t="s">
        <v>246</v>
      </c>
      <c r="D79" s="101" t="s">
        <v>127</v>
      </c>
      <c r="E79" s="102">
        <v>464</v>
      </c>
      <c r="F79" s="37">
        <v>12.03</v>
      </c>
      <c r="G79" s="27">
        <f t="shared" si="0"/>
        <v>5581.92</v>
      </c>
      <c r="H79" s="40" t="s">
        <v>68</v>
      </c>
      <c r="I79" s="41">
        <f>ROUND(SUM(G46:G79),2)</f>
        <v>426886.43</v>
      </c>
    </row>
    <row r="80" spans="1:9" s="7" customFormat="1" ht="30" x14ac:dyDescent="0.25">
      <c r="A80" s="88" t="s">
        <v>249</v>
      </c>
      <c r="B80" s="88" t="s">
        <v>33</v>
      </c>
      <c r="C80" s="91" t="s">
        <v>189</v>
      </c>
      <c r="D80" s="92" t="s">
        <v>124</v>
      </c>
      <c r="E80" s="93">
        <v>135</v>
      </c>
      <c r="F80" s="33">
        <v>9.6</v>
      </c>
      <c r="G80" s="21">
        <f t="shared" si="0"/>
        <v>1296</v>
      </c>
      <c r="H80" s="83"/>
    </row>
    <row r="81" spans="1:9" s="7" customFormat="1" x14ac:dyDescent="0.25">
      <c r="A81" s="89" t="s">
        <v>249</v>
      </c>
      <c r="B81" s="89" t="s">
        <v>34</v>
      </c>
      <c r="C81" s="80" t="s">
        <v>177</v>
      </c>
      <c r="D81" s="81" t="s">
        <v>127</v>
      </c>
      <c r="E81" s="82">
        <v>193</v>
      </c>
      <c r="F81" s="13">
        <v>0.19</v>
      </c>
      <c r="G81" s="22">
        <f t="shared" si="0"/>
        <v>36.67</v>
      </c>
      <c r="H81" s="84"/>
    </row>
    <row r="82" spans="1:9" s="7" customFormat="1" ht="90" x14ac:dyDescent="0.25">
      <c r="A82" s="89" t="s">
        <v>249</v>
      </c>
      <c r="B82" s="89" t="s">
        <v>35</v>
      </c>
      <c r="C82" s="80" t="s">
        <v>250</v>
      </c>
      <c r="D82" s="85" t="s">
        <v>6</v>
      </c>
      <c r="E82" s="82">
        <v>1</v>
      </c>
      <c r="F82" s="13">
        <v>9012.8700000000008</v>
      </c>
      <c r="G82" s="22">
        <f t="shared" si="0"/>
        <v>9012.8700000000008</v>
      </c>
      <c r="H82" s="84"/>
    </row>
    <row r="83" spans="1:9" s="7" customFormat="1" x14ac:dyDescent="0.25">
      <c r="A83" s="89" t="s">
        <v>249</v>
      </c>
      <c r="B83" s="89" t="s">
        <v>36</v>
      </c>
      <c r="C83" s="80" t="s">
        <v>251</v>
      </c>
      <c r="D83" s="81" t="s">
        <v>100</v>
      </c>
      <c r="E83" s="82">
        <v>2</v>
      </c>
      <c r="F83" s="13">
        <v>98.39</v>
      </c>
      <c r="G83" s="22">
        <f t="shared" si="0"/>
        <v>196.78</v>
      </c>
      <c r="H83" s="84"/>
    </row>
    <row r="84" spans="1:9" s="7" customFormat="1" ht="45" x14ac:dyDescent="0.25">
      <c r="A84" s="89" t="s">
        <v>249</v>
      </c>
      <c r="B84" s="89" t="s">
        <v>37</v>
      </c>
      <c r="C84" s="80" t="s">
        <v>252</v>
      </c>
      <c r="D84" s="85" t="s">
        <v>6</v>
      </c>
      <c r="E84" s="82">
        <v>1</v>
      </c>
      <c r="F84" s="13">
        <v>3454.62</v>
      </c>
      <c r="G84" s="22">
        <f t="shared" si="0"/>
        <v>3454.62</v>
      </c>
      <c r="H84" s="84"/>
    </row>
    <row r="85" spans="1:9" s="7" customFormat="1" x14ac:dyDescent="0.25">
      <c r="A85" s="89" t="s">
        <v>249</v>
      </c>
      <c r="B85" s="89" t="s">
        <v>38</v>
      </c>
      <c r="C85" s="80" t="s">
        <v>253</v>
      </c>
      <c r="D85" s="81" t="s">
        <v>127</v>
      </c>
      <c r="E85" s="82">
        <v>1.76</v>
      </c>
      <c r="F85" s="13">
        <v>180.33</v>
      </c>
      <c r="G85" s="22">
        <f t="shared" si="0"/>
        <v>317.38</v>
      </c>
      <c r="H85" s="84"/>
    </row>
    <row r="86" spans="1:9" s="7" customFormat="1" x14ac:dyDescent="0.25">
      <c r="A86" s="89" t="s">
        <v>249</v>
      </c>
      <c r="B86" s="89" t="s">
        <v>62</v>
      </c>
      <c r="C86" s="80" t="s">
        <v>254</v>
      </c>
      <c r="D86" s="81" t="s">
        <v>127</v>
      </c>
      <c r="E86" s="82">
        <v>120</v>
      </c>
      <c r="F86" s="13">
        <v>7.53</v>
      </c>
      <c r="G86" s="22">
        <f t="shared" si="0"/>
        <v>903.6</v>
      </c>
      <c r="H86" s="84"/>
    </row>
    <row r="87" spans="1:9" s="7" customFormat="1" ht="30" x14ac:dyDescent="0.25">
      <c r="A87" s="89" t="s">
        <v>249</v>
      </c>
      <c r="B87" s="89" t="s">
        <v>164</v>
      </c>
      <c r="C87" s="80" t="s">
        <v>255</v>
      </c>
      <c r="D87" s="81" t="s">
        <v>127</v>
      </c>
      <c r="E87" s="82">
        <v>20</v>
      </c>
      <c r="F87" s="13">
        <v>24.07</v>
      </c>
      <c r="G87" s="22">
        <f t="shared" si="0"/>
        <v>481.4</v>
      </c>
      <c r="H87" s="84"/>
    </row>
    <row r="88" spans="1:9" s="7" customFormat="1" ht="30" x14ac:dyDescent="0.25">
      <c r="A88" s="89" t="s">
        <v>249</v>
      </c>
      <c r="B88" s="89" t="s">
        <v>165</v>
      </c>
      <c r="C88" s="80" t="s">
        <v>256</v>
      </c>
      <c r="D88" s="81" t="s">
        <v>127</v>
      </c>
      <c r="E88" s="82">
        <v>20</v>
      </c>
      <c r="F88" s="13">
        <v>0.63</v>
      </c>
      <c r="G88" s="22">
        <f t="shared" si="0"/>
        <v>12.6</v>
      </c>
      <c r="H88" s="84"/>
    </row>
    <row r="89" spans="1:9" s="7" customFormat="1" ht="30" x14ac:dyDescent="0.25">
      <c r="A89" s="89" t="s">
        <v>249</v>
      </c>
      <c r="B89" s="89" t="s">
        <v>166</v>
      </c>
      <c r="C89" s="80" t="s">
        <v>257</v>
      </c>
      <c r="D89" s="81" t="s">
        <v>127</v>
      </c>
      <c r="E89" s="82">
        <v>20</v>
      </c>
      <c r="F89" s="13">
        <v>14.46</v>
      </c>
      <c r="G89" s="22">
        <f t="shared" si="0"/>
        <v>289.2</v>
      </c>
      <c r="H89" s="84"/>
    </row>
    <row r="90" spans="1:9" s="7" customFormat="1" ht="30" x14ac:dyDescent="0.25">
      <c r="A90" s="89" t="s">
        <v>249</v>
      </c>
      <c r="B90" s="89" t="s">
        <v>167</v>
      </c>
      <c r="C90" s="80" t="s">
        <v>258</v>
      </c>
      <c r="D90" s="81" t="s">
        <v>127</v>
      </c>
      <c r="E90" s="82">
        <v>20</v>
      </c>
      <c r="F90" s="13">
        <v>0.63</v>
      </c>
      <c r="G90" s="22">
        <f t="shared" si="0"/>
        <v>12.6</v>
      </c>
      <c r="H90" s="84"/>
    </row>
    <row r="91" spans="1:9" s="7" customFormat="1" ht="30" x14ac:dyDescent="0.25">
      <c r="A91" s="89" t="s">
        <v>249</v>
      </c>
      <c r="B91" s="89" t="s">
        <v>168</v>
      </c>
      <c r="C91" s="80" t="s">
        <v>259</v>
      </c>
      <c r="D91" s="81" t="s">
        <v>127</v>
      </c>
      <c r="E91" s="82">
        <v>20</v>
      </c>
      <c r="F91" s="13">
        <v>15.69</v>
      </c>
      <c r="G91" s="22">
        <f t="shared" si="0"/>
        <v>313.8</v>
      </c>
      <c r="H91" s="84"/>
    </row>
    <row r="92" spans="1:9" s="7" customFormat="1" ht="15.75" thickBot="1" x14ac:dyDescent="0.3">
      <c r="A92" s="89" t="s">
        <v>249</v>
      </c>
      <c r="B92" s="89" t="s">
        <v>169</v>
      </c>
      <c r="C92" s="80" t="s">
        <v>246</v>
      </c>
      <c r="D92" s="81" t="s">
        <v>127</v>
      </c>
      <c r="E92" s="82">
        <v>9</v>
      </c>
      <c r="F92" s="13">
        <v>12.03</v>
      </c>
      <c r="G92" s="22">
        <f t="shared" si="0"/>
        <v>108.27</v>
      </c>
      <c r="H92" s="84"/>
    </row>
    <row r="93" spans="1:9" s="7" customFormat="1" ht="30.75" thickBot="1" x14ac:dyDescent="0.3">
      <c r="A93" s="90" t="s">
        <v>249</v>
      </c>
      <c r="B93" s="90" t="s">
        <v>170</v>
      </c>
      <c r="C93" s="103" t="s">
        <v>178</v>
      </c>
      <c r="D93" s="101" t="s">
        <v>127</v>
      </c>
      <c r="E93" s="102">
        <v>18.8</v>
      </c>
      <c r="F93" s="34">
        <v>10.25</v>
      </c>
      <c r="G93" s="27">
        <f t="shared" si="0"/>
        <v>192.7</v>
      </c>
      <c r="H93" s="40" t="s">
        <v>69</v>
      </c>
      <c r="I93" s="41">
        <f>ROUND(SUM(G80:G93),2)</f>
        <v>16628.490000000002</v>
      </c>
    </row>
    <row r="94" spans="1:9" s="7" customFormat="1" x14ac:dyDescent="0.25">
      <c r="A94" s="94" t="s">
        <v>260</v>
      </c>
      <c r="B94" s="94" t="s">
        <v>8</v>
      </c>
      <c r="C94" s="95" t="s">
        <v>261</v>
      </c>
      <c r="D94" s="85" t="s">
        <v>92</v>
      </c>
      <c r="E94" s="96">
        <v>410</v>
      </c>
      <c r="F94" s="79">
        <v>43.46</v>
      </c>
      <c r="G94" s="22">
        <f t="shared" si="0"/>
        <v>17818.599999999999</v>
      </c>
      <c r="H94" s="106"/>
      <c r="I94" s="42"/>
    </row>
    <row r="95" spans="1:9" s="7" customFormat="1" x14ac:dyDescent="0.25">
      <c r="A95" s="94" t="s">
        <v>260</v>
      </c>
      <c r="B95" s="94" t="s">
        <v>39</v>
      </c>
      <c r="C95" s="95" t="s">
        <v>262</v>
      </c>
      <c r="D95" s="85" t="s">
        <v>92</v>
      </c>
      <c r="E95" s="96">
        <v>410</v>
      </c>
      <c r="F95" s="79">
        <v>2.36</v>
      </c>
      <c r="G95" s="22">
        <f t="shared" si="0"/>
        <v>967.6</v>
      </c>
      <c r="H95" s="106"/>
      <c r="I95" s="42"/>
    </row>
    <row r="96" spans="1:9" s="7" customFormat="1" x14ac:dyDescent="0.25">
      <c r="A96" s="94" t="s">
        <v>260</v>
      </c>
      <c r="B96" s="94" t="s">
        <v>40</v>
      </c>
      <c r="C96" s="95" t="s">
        <v>263</v>
      </c>
      <c r="D96" s="85" t="s">
        <v>92</v>
      </c>
      <c r="E96" s="96">
        <v>867</v>
      </c>
      <c r="F96" s="79">
        <v>22.17</v>
      </c>
      <c r="G96" s="22">
        <f t="shared" si="0"/>
        <v>19221.39</v>
      </c>
      <c r="H96" s="106"/>
      <c r="I96" s="42"/>
    </row>
    <row r="97" spans="1:9" s="7" customFormat="1" x14ac:dyDescent="0.25">
      <c r="A97" s="94" t="s">
        <v>260</v>
      </c>
      <c r="B97" s="94" t="s">
        <v>41</v>
      </c>
      <c r="C97" s="95" t="s">
        <v>264</v>
      </c>
      <c r="D97" s="85" t="s">
        <v>127</v>
      </c>
      <c r="E97" s="96">
        <v>1098</v>
      </c>
      <c r="F97" s="79">
        <v>20.350000000000001</v>
      </c>
      <c r="G97" s="22">
        <f t="shared" si="0"/>
        <v>22344.3</v>
      </c>
      <c r="H97" s="106"/>
      <c r="I97" s="42"/>
    </row>
    <row r="98" spans="1:9" s="7" customFormat="1" x14ac:dyDescent="0.25">
      <c r="A98" s="94" t="s">
        <v>260</v>
      </c>
      <c r="B98" s="94" t="s">
        <v>42</v>
      </c>
      <c r="C98" s="95" t="s">
        <v>265</v>
      </c>
      <c r="D98" s="85" t="s">
        <v>127</v>
      </c>
      <c r="E98" s="96">
        <v>1117</v>
      </c>
      <c r="F98" s="79">
        <v>26.77</v>
      </c>
      <c r="G98" s="22">
        <f t="shared" si="0"/>
        <v>29902.09</v>
      </c>
      <c r="H98" s="106"/>
      <c r="I98" s="42"/>
    </row>
    <row r="99" spans="1:9" s="7" customFormat="1" x14ac:dyDescent="0.25">
      <c r="A99" s="94" t="s">
        <v>260</v>
      </c>
      <c r="B99" s="94" t="s">
        <v>43</v>
      </c>
      <c r="C99" s="95" t="s">
        <v>266</v>
      </c>
      <c r="D99" s="85" t="s">
        <v>127</v>
      </c>
      <c r="E99" s="96">
        <v>205</v>
      </c>
      <c r="F99" s="79">
        <v>41.59</v>
      </c>
      <c r="G99" s="22">
        <f t="shared" si="0"/>
        <v>8525.9500000000007</v>
      </c>
      <c r="H99" s="106"/>
      <c r="I99" s="42"/>
    </row>
    <row r="100" spans="1:9" s="7" customFormat="1" ht="30" x14ac:dyDescent="0.25">
      <c r="A100" s="94" t="s">
        <v>260</v>
      </c>
      <c r="B100" s="94" t="s">
        <v>171</v>
      </c>
      <c r="C100" s="95" t="s">
        <v>267</v>
      </c>
      <c r="D100" s="85" t="s">
        <v>127</v>
      </c>
      <c r="E100" s="96">
        <v>4.59</v>
      </c>
      <c r="F100" s="79">
        <v>50.18</v>
      </c>
      <c r="G100" s="22">
        <f t="shared" si="0"/>
        <v>230.33</v>
      </c>
      <c r="H100" s="106"/>
      <c r="I100" s="42"/>
    </row>
    <row r="101" spans="1:9" s="7" customFormat="1" ht="30" x14ac:dyDescent="0.25">
      <c r="A101" s="94" t="s">
        <v>260</v>
      </c>
      <c r="B101" s="94" t="s">
        <v>172</v>
      </c>
      <c r="C101" s="95" t="s">
        <v>268</v>
      </c>
      <c r="D101" s="85" t="s">
        <v>127</v>
      </c>
      <c r="E101" s="96">
        <v>205</v>
      </c>
      <c r="F101" s="79">
        <v>16.78</v>
      </c>
      <c r="G101" s="22">
        <f t="shared" si="0"/>
        <v>3439.9</v>
      </c>
      <c r="H101" s="106"/>
      <c r="I101" s="42"/>
    </row>
    <row r="102" spans="1:9" s="7" customFormat="1" x14ac:dyDescent="0.25">
      <c r="A102" s="94" t="s">
        <v>260</v>
      </c>
      <c r="B102" s="94" t="s">
        <v>173</v>
      </c>
      <c r="C102" s="95" t="s">
        <v>269</v>
      </c>
      <c r="D102" s="85" t="s">
        <v>127</v>
      </c>
      <c r="E102" s="96">
        <v>172</v>
      </c>
      <c r="F102" s="79">
        <v>4.9400000000000004</v>
      </c>
      <c r="G102" s="22">
        <f t="shared" si="0"/>
        <v>849.68</v>
      </c>
      <c r="H102" s="106"/>
      <c r="I102" s="42"/>
    </row>
    <row r="103" spans="1:9" s="7" customFormat="1" ht="45" x14ac:dyDescent="0.25">
      <c r="A103" s="94" t="s">
        <v>260</v>
      </c>
      <c r="B103" s="94" t="s">
        <v>174</v>
      </c>
      <c r="C103" s="80" t="s">
        <v>270</v>
      </c>
      <c r="D103" s="85" t="s">
        <v>6</v>
      </c>
      <c r="E103" s="82">
        <v>1</v>
      </c>
      <c r="F103" s="79">
        <v>608.08000000000004</v>
      </c>
      <c r="G103" s="22">
        <f t="shared" si="0"/>
        <v>608.08000000000004</v>
      </c>
      <c r="H103" s="106"/>
      <c r="I103" s="42"/>
    </row>
    <row r="104" spans="1:9" s="7" customFormat="1" ht="15.75" thickBot="1" x14ac:dyDescent="0.3">
      <c r="A104" s="94" t="s">
        <v>260</v>
      </c>
      <c r="B104" s="94" t="s">
        <v>175</v>
      </c>
      <c r="C104" s="95" t="s">
        <v>271</v>
      </c>
      <c r="D104" s="85" t="s">
        <v>100</v>
      </c>
      <c r="E104" s="96">
        <v>2</v>
      </c>
      <c r="F104" s="79">
        <v>98.39</v>
      </c>
      <c r="G104" s="22">
        <f t="shared" si="0"/>
        <v>196.78</v>
      </c>
      <c r="H104" s="106"/>
      <c r="I104" s="42"/>
    </row>
    <row r="105" spans="1:9" s="7" customFormat="1" ht="30.75" thickBot="1" x14ac:dyDescent="0.3">
      <c r="A105" s="94" t="s">
        <v>260</v>
      </c>
      <c r="B105" s="94" t="s">
        <v>176</v>
      </c>
      <c r="C105" s="95" t="s">
        <v>178</v>
      </c>
      <c r="D105" s="85" t="s">
        <v>127</v>
      </c>
      <c r="E105" s="96">
        <v>3.6</v>
      </c>
      <c r="F105" s="79">
        <v>10.25</v>
      </c>
      <c r="G105" s="22">
        <f t="shared" si="0"/>
        <v>36.9</v>
      </c>
      <c r="H105" s="40" t="s">
        <v>63</v>
      </c>
      <c r="I105" s="41">
        <f>ROUND(SUM(G94:G105),2)</f>
        <v>104141.6</v>
      </c>
    </row>
    <row r="106" spans="1:9" s="7" customFormat="1" ht="45" x14ac:dyDescent="0.25">
      <c r="A106" s="88" t="s">
        <v>179</v>
      </c>
      <c r="B106" s="88" t="s">
        <v>44</v>
      </c>
      <c r="C106" s="91" t="s">
        <v>183</v>
      </c>
      <c r="D106" s="110" t="s">
        <v>100</v>
      </c>
      <c r="E106" s="93">
        <v>9</v>
      </c>
      <c r="F106" s="33">
        <v>94.5</v>
      </c>
      <c r="G106" s="21">
        <f t="shared" si="0"/>
        <v>850.5</v>
      </c>
      <c r="H106" s="8"/>
    </row>
    <row r="107" spans="1:9" s="7" customFormat="1" ht="45" x14ac:dyDescent="0.25">
      <c r="A107" s="108" t="s">
        <v>179</v>
      </c>
      <c r="B107" s="108" t="s">
        <v>53</v>
      </c>
      <c r="C107" s="109" t="s">
        <v>184</v>
      </c>
      <c r="D107" s="81" t="s">
        <v>100</v>
      </c>
      <c r="E107" s="111">
        <v>16</v>
      </c>
      <c r="F107" s="107">
        <v>52.5</v>
      </c>
      <c r="G107" s="22">
        <f t="shared" si="0"/>
        <v>840</v>
      </c>
      <c r="H107" s="8"/>
    </row>
    <row r="108" spans="1:9" s="7" customFormat="1" ht="45.75" thickBot="1" x14ac:dyDescent="0.3">
      <c r="A108" s="90" t="s">
        <v>179</v>
      </c>
      <c r="B108" s="90" t="s">
        <v>54</v>
      </c>
      <c r="C108" s="103" t="s">
        <v>272</v>
      </c>
      <c r="D108" s="101" t="s">
        <v>100</v>
      </c>
      <c r="E108" s="102">
        <v>1</v>
      </c>
      <c r="F108" s="34">
        <v>21</v>
      </c>
      <c r="G108" s="27">
        <f t="shared" si="0"/>
        <v>21</v>
      </c>
      <c r="H108" s="8"/>
    </row>
    <row r="109" spans="1:9" s="7" customFormat="1" ht="45" x14ac:dyDescent="0.25">
      <c r="A109" s="94" t="s">
        <v>180</v>
      </c>
      <c r="B109" s="94" t="s">
        <v>55</v>
      </c>
      <c r="C109" s="95" t="s">
        <v>185</v>
      </c>
      <c r="D109" s="85" t="s">
        <v>92</v>
      </c>
      <c r="E109" s="96">
        <v>128</v>
      </c>
      <c r="F109" s="79">
        <v>37.799999999999997</v>
      </c>
      <c r="G109" s="68">
        <f t="shared" si="0"/>
        <v>4838.3999999999996</v>
      </c>
      <c r="H109" s="8"/>
    </row>
    <row r="110" spans="1:9" s="7" customFormat="1" ht="45" x14ac:dyDescent="0.25">
      <c r="A110" s="108" t="s">
        <v>180</v>
      </c>
      <c r="B110" s="108" t="s">
        <v>56</v>
      </c>
      <c r="C110" s="109" t="s">
        <v>273</v>
      </c>
      <c r="D110" s="112" t="s">
        <v>92</v>
      </c>
      <c r="E110" s="111">
        <v>128.25</v>
      </c>
      <c r="F110" s="107">
        <v>42</v>
      </c>
      <c r="G110" s="22">
        <f t="shared" si="0"/>
        <v>5386.5</v>
      </c>
      <c r="H110" s="8"/>
    </row>
    <row r="111" spans="1:9" s="7" customFormat="1" ht="45.75" thickBot="1" x14ac:dyDescent="0.3">
      <c r="A111" s="90" t="s">
        <v>180</v>
      </c>
      <c r="B111" s="90" t="s">
        <v>57</v>
      </c>
      <c r="C111" s="103" t="s">
        <v>274</v>
      </c>
      <c r="D111" s="101" t="s">
        <v>100</v>
      </c>
      <c r="E111" s="102">
        <v>1</v>
      </c>
      <c r="F111" s="34">
        <v>525</v>
      </c>
      <c r="G111" s="27">
        <f t="shared" si="0"/>
        <v>525</v>
      </c>
      <c r="H111" s="8"/>
    </row>
    <row r="112" spans="1:9" s="7" customFormat="1" ht="45.75" thickBot="1" x14ac:dyDescent="0.3">
      <c r="A112" s="113" t="s">
        <v>181</v>
      </c>
      <c r="B112" s="113" t="s">
        <v>275</v>
      </c>
      <c r="C112" s="114" t="s">
        <v>186</v>
      </c>
      <c r="D112" s="115" t="s">
        <v>100</v>
      </c>
      <c r="E112" s="116">
        <v>9</v>
      </c>
      <c r="F112" s="38">
        <v>26.25</v>
      </c>
      <c r="G112" s="39">
        <f t="shared" si="0"/>
        <v>236.25</v>
      </c>
      <c r="H112" s="8"/>
    </row>
    <row r="113" spans="1:9" s="7" customFormat="1" ht="45.75" thickBot="1" x14ac:dyDescent="0.3">
      <c r="A113" s="90" t="s">
        <v>182</v>
      </c>
      <c r="B113" s="90" t="s">
        <v>276</v>
      </c>
      <c r="C113" s="103" t="s">
        <v>187</v>
      </c>
      <c r="D113" s="101" t="s">
        <v>127</v>
      </c>
      <c r="E113" s="102">
        <v>179.3</v>
      </c>
      <c r="F113" s="34">
        <v>23.1</v>
      </c>
      <c r="G113" s="27">
        <f t="shared" ref="G113:G120" si="1">ROUND((E113*F113),2)</f>
        <v>4141.83</v>
      </c>
      <c r="H113" s="40" t="s">
        <v>64</v>
      </c>
      <c r="I113" s="41">
        <f>ROUND(SUM(G106:G113),2)</f>
        <v>16839.48</v>
      </c>
    </row>
    <row r="114" spans="1:9" s="7" customFormat="1" x14ac:dyDescent="0.25">
      <c r="A114" s="118" t="s">
        <v>188</v>
      </c>
      <c r="B114" s="88" t="s">
        <v>58</v>
      </c>
      <c r="C114" s="91" t="s">
        <v>279</v>
      </c>
      <c r="D114" s="92" t="s">
        <v>92</v>
      </c>
      <c r="E114" s="93">
        <v>600</v>
      </c>
      <c r="F114" s="33">
        <v>190.75</v>
      </c>
      <c r="G114" s="21">
        <f t="shared" si="1"/>
        <v>114450</v>
      </c>
    </row>
    <row r="115" spans="1:9" s="7" customFormat="1" x14ac:dyDescent="0.25">
      <c r="A115" s="119" t="s">
        <v>188</v>
      </c>
      <c r="B115" s="108" t="s">
        <v>277</v>
      </c>
      <c r="C115" s="109" t="s">
        <v>280</v>
      </c>
      <c r="D115" s="112" t="s">
        <v>6</v>
      </c>
      <c r="E115" s="111">
        <v>1</v>
      </c>
      <c r="F115" s="107">
        <v>267.95</v>
      </c>
      <c r="G115" s="22">
        <f t="shared" si="1"/>
        <v>267.95</v>
      </c>
    </row>
    <row r="116" spans="1:9" s="7" customFormat="1" x14ac:dyDescent="0.25">
      <c r="A116" s="121" t="s">
        <v>188</v>
      </c>
      <c r="B116" s="89" t="s">
        <v>278</v>
      </c>
      <c r="C116" s="80" t="s">
        <v>281</v>
      </c>
      <c r="D116" s="81" t="s">
        <v>100</v>
      </c>
      <c r="E116" s="82">
        <v>1</v>
      </c>
      <c r="F116" s="13">
        <v>262.19</v>
      </c>
      <c r="G116" s="22">
        <f>ROUND((E116*F116),2)</f>
        <v>262.19</v>
      </c>
      <c r="H116" s="106"/>
      <c r="I116" s="42"/>
    </row>
    <row r="117" spans="1:9" s="7" customFormat="1" ht="45" x14ac:dyDescent="0.25">
      <c r="A117" s="137" t="s">
        <v>188</v>
      </c>
      <c r="B117" s="138" t="s">
        <v>282</v>
      </c>
      <c r="C117" s="136" t="s">
        <v>415</v>
      </c>
      <c r="D117" s="81" t="s">
        <v>124</v>
      </c>
      <c r="E117" s="139">
        <v>2130</v>
      </c>
      <c r="F117" s="13">
        <v>7.8</v>
      </c>
      <c r="G117" s="22">
        <f t="shared" si="1"/>
        <v>16614</v>
      </c>
      <c r="H117" s="106"/>
      <c r="I117" s="42"/>
    </row>
    <row r="118" spans="1:9" s="7" customFormat="1" x14ac:dyDescent="0.25">
      <c r="A118" s="137" t="s">
        <v>188</v>
      </c>
      <c r="B118" s="138" t="s">
        <v>410</v>
      </c>
      <c r="C118" s="136" t="s">
        <v>413</v>
      </c>
      <c r="D118" s="81" t="s">
        <v>124</v>
      </c>
      <c r="E118" s="139">
        <v>794</v>
      </c>
      <c r="F118" s="13">
        <v>34.049999999999997</v>
      </c>
      <c r="G118" s="22">
        <f t="shared" ref="G118" si="2">ROUND((E118*F118),2)</f>
        <v>27035.7</v>
      </c>
      <c r="H118" s="106"/>
      <c r="I118" s="42"/>
    </row>
    <row r="119" spans="1:9" s="7" customFormat="1" ht="30.75" thickBot="1" x14ac:dyDescent="0.3">
      <c r="A119" s="137" t="s">
        <v>188</v>
      </c>
      <c r="B119" s="138" t="s">
        <v>412</v>
      </c>
      <c r="C119" s="136" t="s">
        <v>414</v>
      </c>
      <c r="D119" s="81" t="s">
        <v>411</v>
      </c>
      <c r="E119" s="139">
        <v>1336</v>
      </c>
      <c r="F119" s="13">
        <v>7.8</v>
      </c>
      <c r="G119" s="22">
        <f t="shared" ref="G119" si="3">ROUND((E119*F119),2)</f>
        <v>10420.799999999999</v>
      </c>
      <c r="H119" s="106"/>
      <c r="I119" s="42"/>
    </row>
    <row r="120" spans="1:9" s="7" customFormat="1" ht="75" customHeight="1" thickBot="1" x14ac:dyDescent="0.3">
      <c r="A120" s="122" t="s">
        <v>188</v>
      </c>
      <c r="B120" s="122" t="s">
        <v>282</v>
      </c>
      <c r="C120" s="123" t="s">
        <v>7</v>
      </c>
      <c r="D120" s="124" t="s">
        <v>6</v>
      </c>
      <c r="E120" s="124">
        <v>1</v>
      </c>
      <c r="F120" s="120">
        <v>2887.5</v>
      </c>
      <c r="G120" s="117">
        <f t="shared" si="1"/>
        <v>2887.5</v>
      </c>
      <c r="H120" s="40" t="s">
        <v>70</v>
      </c>
      <c r="I120" s="41">
        <f>ROUND(SUM(G114:G120),2)</f>
        <v>171938.14</v>
      </c>
    </row>
    <row r="121" spans="1:9" ht="44.25" customHeight="1" thickBot="1" x14ac:dyDescent="0.3">
      <c r="A121" s="44"/>
      <c r="B121" s="44"/>
      <c r="C121" s="44"/>
      <c r="D121" s="43"/>
      <c r="E121" s="43"/>
      <c r="F121" s="48" t="s">
        <v>61</v>
      </c>
      <c r="G121" s="49">
        <f>SUM(G5:G120)</f>
        <v>894312.66999999969</v>
      </c>
      <c r="H121" s="35"/>
      <c r="I121" s="42"/>
    </row>
    <row r="122" spans="1:9" ht="20.25" customHeight="1" x14ac:dyDescent="0.25">
      <c r="A122" s="47"/>
      <c r="B122" s="47"/>
      <c r="C122" s="46"/>
      <c r="D122" s="46"/>
      <c r="E122" s="75"/>
      <c r="F122" s="46"/>
      <c r="G122" s="45"/>
    </row>
  </sheetData>
  <sheetProtection algorithmName="SHA-512" hashValue="LYL0rjkovoQGBqXRw946kbhAmamBotTfT9IJCCcUTfewW/e9smFVacb+5tn0CZnN3U1SQf0+dZhO+3/bDPFDGw==" saltValue="UKLRD5kf4S8qte9YMsusgg==" spinCount="100000" sheet="1" objects="1" scenarios="1"/>
  <mergeCells count="3">
    <mergeCell ref="A1:G1"/>
    <mergeCell ref="A3:G3"/>
    <mergeCell ref="H46:H78"/>
  </mergeCells>
  <phoneticPr fontId="8" type="noConversion"/>
  <pageMargins left="0.7" right="0.7" top="0.75" bottom="0.75" header="0.3" footer="0.3"/>
  <pageSetup paperSize="9" orientation="portrait" r:id="rId1"/>
  <ignoredErrors>
    <ignoredError sqref="I9"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B4413-495A-4285-84C9-E9592B8D50E0}">
  <dimension ref="A1:I16"/>
  <sheetViews>
    <sheetView zoomScale="85" zoomScaleNormal="85" workbookViewId="0">
      <selection activeCell="F16" sqref="F16"/>
    </sheetView>
  </sheetViews>
  <sheetFormatPr defaultColWidth="9.140625" defaultRowHeight="15" x14ac:dyDescent="0.25"/>
  <cols>
    <col min="1" max="1" width="31.7109375" style="16" bestFit="1" customWidth="1"/>
    <col min="2" max="2" width="8.28515625" style="16" bestFit="1" customWidth="1"/>
    <col min="3" max="3" width="77.28515625" style="10" customWidth="1"/>
    <col min="4" max="4" width="9.140625" style="9"/>
    <col min="5" max="5" width="16.28515625" style="53" customWidth="1"/>
    <col min="6" max="6" width="20.7109375" style="11" customWidth="1"/>
    <col min="7" max="7" width="14.7109375" style="9" customWidth="1"/>
    <col min="8" max="8" width="21.5703125" style="12" customWidth="1"/>
    <col min="9" max="9" width="16.140625" style="6" customWidth="1"/>
    <col min="10" max="16384" width="9.140625" style="6"/>
  </cols>
  <sheetData>
    <row r="1" spans="1:9" ht="40.15" customHeight="1" x14ac:dyDescent="0.25">
      <c r="A1" s="140" t="s">
        <v>191</v>
      </c>
      <c r="B1" s="140"/>
      <c r="C1" s="140"/>
      <c r="D1" s="140"/>
      <c r="E1" s="140"/>
      <c r="F1" s="140"/>
      <c r="G1" s="140"/>
    </row>
    <row r="2" spans="1:9" ht="21.6" customHeight="1" x14ac:dyDescent="0.25">
      <c r="A2" s="1"/>
      <c r="B2" s="1"/>
      <c r="C2" s="1"/>
      <c r="D2" s="1"/>
      <c r="E2" s="50"/>
      <c r="F2" s="1"/>
      <c r="G2" s="1"/>
    </row>
    <row r="3" spans="1:9" ht="20.25" customHeight="1" thickBot="1" x14ac:dyDescent="0.3">
      <c r="A3" s="47"/>
      <c r="B3" s="47"/>
      <c r="C3" s="46"/>
      <c r="D3" s="46"/>
      <c r="E3" s="52"/>
      <c r="F3" s="46"/>
      <c r="G3" s="45"/>
    </row>
    <row r="4" spans="1:9" ht="14.45" customHeight="1" x14ac:dyDescent="0.25">
      <c r="A4" s="146" t="s">
        <v>199</v>
      </c>
      <c r="B4" s="146"/>
      <c r="C4" s="146"/>
      <c r="D4" s="146"/>
      <c r="E4" s="146"/>
      <c r="F4" s="146"/>
      <c r="G4" s="147"/>
    </row>
    <row r="5" spans="1:9" ht="43.5" thickBot="1" x14ac:dyDescent="0.3">
      <c r="A5" s="30" t="s">
        <v>60</v>
      </c>
      <c r="B5" s="30" t="s">
        <v>0</v>
      </c>
      <c r="C5" s="30" t="s">
        <v>1</v>
      </c>
      <c r="D5" s="30" t="s">
        <v>2</v>
      </c>
      <c r="E5" s="51" t="s">
        <v>3</v>
      </c>
      <c r="F5" s="31" t="s">
        <v>81</v>
      </c>
      <c r="G5" s="32" t="s">
        <v>4</v>
      </c>
    </row>
    <row r="6" spans="1:9" ht="30" x14ac:dyDescent="0.25">
      <c r="A6" s="127" t="s">
        <v>284</v>
      </c>
      <c r="B6" s="17" t="s">
        <v>9</v>
      </c>
      <c r="C6" s="18" t="s">
        <v>285</v>
      </c>
      <c r="D6" s="19" t="s">
        <v>91</v>
      </c>
      <c r="E6" s="69">
        <v>113</v>
      </c>
      <c r="F6" s="20">
        <v>25.35</v>
      </c>
      <c r="G6" s="21">
        <f t="shared" ref="G6:G15" si="0">ROUND((E6*F6),2)</f>
        <v>2864.55</v>
      </c>
    </row>
    <row r="7" spans="1:9" x14ac:dyDescent="0.25">
      <c r="A7" s="128" t="s">
        <v>284</v>
      </c>
      <c r="B7" s="15" t="s">
        <v>10</v>
      </c>
      <c r="C7" s="2" t="s">
        <v>286</v>
      </c>
      <c r="D7" s="14" t="s">
        <v>124</v>
      </c>
      <c r="E7" s="70">
        <v>21</v>
      </c>
      <c r="F7" s="3">
        <v>36.89</v>
      </c>
      <c r="G7" s="22">
        <f t="shared" si="0"/>
        <v>774.69</v>
      </c>
    </row>
    <row r="8" spans="1:9" ht="30" x14ac:dyDescent="0.25">
      <c r="A8" s="128" t="s">
        <v>284</v>
      </c>
      <c r="B8" s="15" t="s">
        <v>11</v>
      </c>
      <c r="C8" s="2" t="s">
        <v>287</v>
      </c>
      <c r="D8" s="14" t="s">
        <v>92</v>
      </c>
      <c r="E8" s="70">
        <v>10</v>
      </c>
      <c r="F8" s="3">
        <v>29.11</v>
      </c>
      <c r="G8" s="22">
        <f t="shared" si="0"/>
        <v>291.10000000000002</v>
      </c>
    </row>
    <row r="9" spans="1:9" ht="30" x14ac:dyDescent="0.25">
      <c r="A9" s="128" t="s">
        <v>284</v>
      </c>
      <c r="B9" s="15" t="s">
        <v>12</v>
      </c>
      <c r="C9" s="2" t="s">
        <v>288</v>
      </c>
      <c r="D9" s="14" t="s">
        <v>92</v>
      </c>
      <c r="E9" s="70">
        <v>21</v>
      </c>
      <c r="F9" s="3">
        <v>31.22</v>
      </c>
      <c r="G9" s="22">
        <f t="shared" si="0"/>
        <v>655.62</v>
      </c>
    </row>
    <row r="10" spans="1:9" x14ac:dyDescent="0.25">
      <c r="A10" s="128" t="s">
        <v>284</v>
      </c>
      <c r="B10" s="15" t="s">
        <v>13</v>
      </c>
      <c r="C10" s="2" t="s">
        <v>289</v>
      </c>
      <c r="D10" s="14" t="s">
        <v>92</v>
      </c>
      <c r="E10" s="70">
        <v>41</v>
      </c>
      <c r="F10" s="3">
        <v>165.73</v>
      </c>
      <c r="G10" s="22">
        <f t="shared" si="0"/>
        <v>6794.93</v>
      </c>
    </row>
    <row r="11" spans="1:9" x14ac:dyDescent="0.25">
      <c r="A11" s="128" t="s">
        <v>284</v>
      </c>
      <c r="B11" s="15" t="s">
        <v>14</v>
      </c>
      <c r="C11" s="2" t="s">
        <v>290</v>
      </c>
      <c r="D11" s="14" t="s">
        <v>92</v>
      </c>
      <c r="E11" s="70">
        <v>41</v>
      </c>
      <c r="F11" s="3">
        <v>10.32</v>
      </c>
      <c r="G11" s="22">
        <f t="shared" si="0"/>
        <v>423.12</v>
      </c>
    </row>
    <row r="12" spans="1:9" x14ac:dyDescent="0.25">
      <c r="A12" s="128" t="s">
        <v>284</v>
      </c>
      <c r="B12" s="15" t="s">
        <v>15</v>
      </c>
      <c r="C12" s="2" t="s">
        <v>291</v>
      </c>
      <c r="D12" s="14" t="s">
        <v>100</v>
      </c>
      <c r="E12" s="70">
        <v>3</v>
      </c>
      <c r="F12" s="3">
        <v>607.32000000000005</v>
      </c>
      <c r="G12" s="22">
        <f t="shared" si="0"/>
        <v>1821.96</v>
      </c>
    </row>
    <row r="13" spans="1:9" x14ac:dyDescent="0.25">
      <c r="A13" s="128" t="s">
        <v>284</v>
      </c>
      <c r="B13" s="15" t="s">
        <v>16</v>
      </c>
      <c r="C13" s="2" t="s">
        <v>292</v>
      </c>
      <c r="D13" s="14" t="s">
        <v>100</v>
      </c>
      <c r="E13" s="70">
        <v>1</v>
      </c>
      <c r="F13" s="3">
        <v>1137.51</v>
      </c>
      <c r="G13" s="22">
        <f t="shared" si="0"/>
        <v>1137.51</v>
      </c>
    </row>
    <row r="14" spans="1:9" ht="30.75" thickBot="1" x14ac:dyDescent="0.3">
      <c r="A14" s="128" t="s">
        <v>284</v>
      </c>
      <c r="B14" s="15" t="s">
        <v>17</v>
      </c>
      <c r="C14" s="2" t="s">
        <v>293</v>
      </c>
      <c r="D14" s="14" t="s">
        <v>100</v>
      </c>
      <c r="E14" s="70">
        <v>6</v>
      </c>
      <c r="F14" s="3">
        <v>34.72</v>
      </c>
      <c r="G14" s="22">
        <f t="shared" si="0"/>
        <v>208.32</v>
      </c>
    </row>
    <row r="15" spans="1:9" ht="29.25" thickBot="1" x14ac:dyDescent="0.3">
      <c r="A15" s="129" t="s">
        <v>284</v>
      </c>
      <c r="B15" s="23" t="s">
        <v>82</v>
      </c>
      <c r="C15" s="24" t="s">
        <v>294</v>
      </c>
      <c r="D15" s="25" t="s">
        <v>124</v>
      </c>
      <c r="E15" s="71">
        <v>40</v>
      </c>
      <c r="F15" s="26">
        <v>7.91</v>
      </c>
      <c r="G15" s="27">
        <f t="shared" si="0"/>
        <v>316.39999999999998</v>
      </c>
      <c r="H15" s="40" t="s">
        <v>65</v>
      </c>
      <c r="I15" s="41">
        <f>ROUND(SUM(G6:G15),2)</f>
        <v>15288.2</v>
      </c>
    </row>
    <row r="16" spans="1:9" ht="43.5" thickBot="1" x14ac:dyDescent="0.3">
      <c r="F16" s="125" t="s">
        <v>86</v>
      </c>
      <c r="G16" s="126">
        <f>SUM(G6:G15)</f>
        <v>15288.2</v>
      </c>
    </row>
  </sheetData>
  <sheetProtection algorithmName="SHA-512" hashValue="yAX3YiBZ8peV49Fb8LLUk6+wpsmcCCwox1YBkwh5ynULsbLggGkRDrzytXSyqwC57VxWbPGsfanvCw4heIY8Gw==" saltValue="PVfHLSGmnERSHGen08pmXg==" spinCount="100000" sheet="1" objects="1" scenarios="1"/>
  <mergeCells count="2">
    <mergeCell ref="A4:G4"/>
    <mergeCell ref="A1:G1"/>
  </mergeCells>
  <phoneticPr fontId="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2A864-6843-4AF7-B9E2-52861736D0E8}">
  <dimension ref="A1:I50"/>
  <sheetViews>
    <sheetView topLeftCell="A19" zoomScale="85" zoomScaleNormal="85" workbookViewId="0">
      <selection activeCell="H53" sqref="H53"/>
    </sheetView>
  </sheetViews>
  <sheetFormatPr defaultColWidth="9.140625" defaultRowHeight="15" x14ac:dyDescent="0.25"/>
  <cols>
    <col min="1" max="1" width="31.7109375" style="16" bestFit="1" customWidth="1"/>
    <col min="2" max="2" width="8.28515625" style="16" bestFit="1" customWidth="1"/>
    <col min="3" max="3" width="77.28515625" style="10" customWidth="1"/>
    <col min="4" max="4" width="9.140625" style="9"/>
    <col min="5" max="5" width="16.28515625" style="53" customWidth="1"/>
    <col min="6" max="6" width="20.7109375" style="11" customWidth="1"/>
    <col min="7" max="7" width="14.7109375" style="9" customWidth="1"/>
    <col min="8" max="8" width="21.5703125" style="12" customWidth="1"/>
    <col min="9" max="9" width="16.140625" style="6" customWidth="1"/>
    <col min="10" max="16384" width="9.140625" style="6"/>
  </cols>
  <sheetData>
    <row r="1" spans="1:7" ht="40.15" customHeight="1" x14ac:dyDescent="0.25">
      <c r="A1" s="140" t="s">
        <v>191</v>
      </c>
      <c r="B1" s="140"/>
      <c r="C1" s="140"/>
      <c r="D1" s="140"/>
      <c r="E1" s="140"/>
      <c r="F1" s="140"/>
      <c r="G1" s="140"/>
    </row>
    <row r="2" spans="1:7" ht="21.6" customHeight="1" x14ac:dyDescent="0.25">
      <c r="A2" s="1"/>
      <c r="B2" s="1"/>
      <c r="C2" s="1"/>
      <c r="D2" s="1"/>
      <c r="E2" s="50"/>
      <c r="F2" s="1"/>
      <c r="G2" s="1"/>
    </row>
    <row r="3" spans="1:7" ht="20.25" customHeight="1" thickBot="1" x14ac:dyDescent="0.3">
      <c r="A3" s="47"/>
      <c r="B3" s="47"/>
      <c r="C3" s="46"/>
      <c r="D3" s="46"/>
      <c r="E3" s="52"/>
      <c r="F3" s="46"/>
      <c r="G3" s="45"/>
    </row>
    <row r="4" spans="1:7" ht="14.45" customHeight="1" x14ac:dyDescent="0.25">
      <c r="A4" s="146" t="s">
        <v>200</v>
      </c>
      <c r="B4" s="146"/>
      <c r="C4" s="146"/>
      <c r="D4" s="146"/>
      <c r="E4" s="146"/>
      <c r="F4" s="146"/>
      <c r="G4" s="147"/>
    </row>
    <row r="5" spans="1:7" ht="43.5" thickBot="1" x14ac:dyDescent="0.3">
      <c r="A5" s="30" t="s">
        <v>60</v>
      </c>
      <c r="B5" s="30" t="s">
        <v>0</v>
      </c>
      <c r="C5" s="30" t="s">
        <v>1</v>
      </c>
      <c r="D5" s="30" t="s">
        <v>2</v>
      </c>
      <c r="E5" s="51" t="s">
        <v>3</v>
      </c>
      <c r="F5" s="31" t="s">
        <v>81</v>
      </c>
      <c r="G5" s="32" t="s">
        <v>4</v>
      </c>
    </row>
    <row r="6" spans="1:7" x14ac:dyDescent="0.25">
      <c r="A6" s="130" t="s">
        <v>88</v>
      </c>
      <c r="B6" s="17" t="s">
        <v>9</v>
      </c>
      <c r="C6" s="18" t="s">
        <v>299</v>
      </c>
      <c r="D6" s="19" t="s">
        <v>300</v>
      </c>
      <c r="E6" s="69">
        <v>6</v>
      </c>
      <c r="F6" s="20">
        <v>992.63</v>
      </c>
      <c r="G6" s="21">
        <f t="shared" ref="G6:G49" si="0">ROUND((E6*F6),2)</f>
        <v>5955.78</v>
      </c>
    </row>
    <row r="7" spans="1:7" x14ac:dyDescent="0.25">
      <c r="A7" s="131" t="s">
        <v>88</v>
      </c>
      <c r="B7" s="15" t="s">
        <v>10</v>
      </c>
      <c r="C7" s="2" t="s">
        <v>301</v>
      </c>
      <c r="D7" s="14" t="s">
        <v>300</v>
      </c>
      <c r="E7" s="70">
        <v>8</v>
      </c>
      <c r="F7" s="3">
        <v>393.9</v>
      </c>
      <c r="G7" s="22">
        <f t="shared" si="0"/>
        <v>3151.2</v>
      </c>
    </row>
    <row r="8" spans="1:7" x14ac:dyDescent="0.25">
      <c r="A8" s="131" t="s">
        <v>88</v>
      </c>
      <c r="B8" s="15" t="s">
        <v>11</v>
      </c>
      <c r="C8" s="2" t="s">
        <v>302</v>
      </c>
      <c r="D8" s="14" t="s">
        <v>300</v>
      </c>
      <c r="E8" s="70">
        <v>6</v>
      </c>
      <c r="F8" s="3">
        <v>297.79000000000002</v>
      </c>
      <c r="G8" s="22">
        <f t="shared" si="0"/>
        <v>1786.74</v>
      </c>
    </row>
    <row r="9" spans="1:7" x14ac:dyDescent="0.25">
      <c r="A9" s="131" t="s">
        <v>88</v>
      </c>
      <c r="B9" s="15" t="s">
        <v>12</v>
      </c>
      <c r="C9" s="2" t="s">
        <v>303</v>
      </c>
      <c r="D9" s="14" t="s">
        <v>300</v>
      </c>
      <c r="E9" s="70">
        <v>8</v>
      </c>
      <c r="F9" s="3">
        <v>253.67</v>
      </c>
      <c r="G9" s="22">
        <f t="shared" si="0"/>
        <v>2029.36</v>
      </c>
    </row>
    <row r="10" spans="1:7" x14ac:dyDescent="0.25">
      <c r="A10" s="131" t="s">
        <v>88</v>
      </c>
      <c r="B10" s="15" t="s">
        <v>13</v>
      </c>
      <c r="C10" s="2" t="s">
        <v>304</v>
      </c>
      <c r="D10" s="14" t="s">
        <v>6</v>
      </c>
      <c r="E10" s="70">
        <v>14</v>
      </c>
      <c r="F10" s="3">
        <v>149.68</v>
      </c>
      <c r="G10" s="22">
        <f t="shared" si="0"/>
        <v>2095.52</v>
      </c>
    </row>
    <row r="11" spans="1:7" x14ac:dyDescent="0.25">
      <c r="A11" s="131" t="s">
        <v>88</v>
      </c>
      <c r="B11" s="15" t="s">
        <v>14</v>
      </c>
      <c r="C11" s="2" t="s">
        <v>305</v>
      </c>
      <c r="D11" s="14" t="s">
        <v>92</v>
      </c>
      <c r="E11" s="70">
        <v>518</v>
      </c>
      <c r="F11" s="3">
        <v>4.25</v>
      </c>
      <c r="G11" s="22">
        <f t="shared" si="0"/>
        <v>2201.5</v>
      </c>
    </row>
    <row r="12" spans="1:7" x14ac:dyDescent="0.25">
      <c r="A12" s="131" t="s">
        <v>88</v>
      </c>
      <c r="B12" s="15" t="s">
        <v>15</v>
      </c>
      <c r="C12" s="2" t="s">
        <v>306</v>
      </c>
      <c r="D12" s="14" t="s">
        <v>92</v>
      </c>
      <c r="E12" s="70">
        <v>132</v>
      </c>
      <c r="F12" s="3">
        <v>0.76</v>
      </c>
      <c r="G12" s="22">
        <f t="shared" si="0"/>
        <v>100.32</v>
      </c>
    </row>
    <row r="13" spans="1:7" x14ac:dyDescent="0.25">
      <c r="A13" s="131" t="s">
        <v>88</v>
      </c>
      <c r="B13" s="15" t="s">
        <v>16</v>
      </c>
      <c r="C13" s="2" t="s">
        <v>307</v>
      </c>
      <c r="D13" s="14" t="s">
        <v>92</v>
      </c>
      <c r="E13" s="70">
        <v>434</v>
      </c>
      <c r="F13" s="3">
        <v>0.55000000000000004</v>
      </c>
      <c r="G13" s="22">
        <f t="shared" si="0"/>
        <v>238.7</v>
      </c>
    </row>
    <row r="14" spans="1:7" x14ac:dyDescent="0.25">
      <c r="A14" s="131" t="s">
        <v>88</v>
      </c>
      <c r="B14" s="15" t="s">
        <v>17</v>
      </c>
      <c r="C14" s="2" t="s">
        <v>308</v>
      </c>
      <c r="D14" s="14" t="s">
        <v>92</v>
      </c>
      <c r="E14" s="70">
        <v>518</v>
      </c>
      <c r="F14" s="3">
        <v>1.5</v>
      </c>
      <c r="G14" s="22">
        <f t="shared" si="0"/>
        <v>777</v>
      </c>
    </row>
    <row r="15" spans="1:7" x14ac:dyDescent="0.25">
      <c r="A15" s="131" t="s">
        <v>88</v>
      </c>
      <c r="B15" s="15" t="s">
        <v>82</v>
      </c>
      <c r="C15" s="2" t="s">
        <v>309</v>
      </c>
      <c r="D15" s="14" t="s">
        <v>100</v>
      </c>
      <c r="E15" s="70">
        <v>14</v>
      </c>
      <c r="F15" s="3">
        <v>6.3</v>
      </c>
      <c r="G15" s="22">
        <f t="shared" si="0"/>
        <v>88.2</v>
      </c>
    </row>
    <row r="16" spans="1:7" x14ac:dyDescent="0.25">
      <c r="A16" s="131" t="s">
        <v>88</v>
      </c>
      <c r="B16" s="15" t="s">
        <v>83</v>
      </c>
      <c r="C16" s="2" t="s">
        <v>310</v>
      </c>
      <c r="D16" s="14" t="s">
        <v>6</v>
      </c>
      <c r="E16" s="70">
        <v>28</v>
      </c>
      <c r="F16" s="3">
        <v>7.88</v>
      </c>
      <c r="G16" s="22">
        <f t="shared" si="0"/>
        <v>220.64</v>
      </c>
    </row>
    <row r="17" spans="1:9" x14ac:dyDescent="0.25">
      <c r="A17" s="131" t="s">
        <v>88</v>
      </c>
      <c r="B17" s="15" t="s">
        <v>84</v>
      </c>
      <c r="C17" s="2" t="s">
        <v>311</v>
      </c>
      <c r="D17" s="14" t="s">
        <v>100</v>
      </c>
      <c r="E17" s="70">
        <v>112</v>
      </c>
      <c r="F17" s="3">
        <v>12.6</v>
      </c>
      <c r="G17" s="22">
        <f t="shared" si="0"/>
        <v>1411.2</v>
      </c>
    </row>
    <row r="18" spans="1:9" x14ac:dyDescent="0.25">
      <c r="A18" s="131" t="s">
        <v>88</v>
      </c>
      <c r="B18" s="15" t="s">
        <v>85</v>
      </c>
      <c r="C18" s="2" t="s">
        <v>312</v>
      </c>
      <c r="D18" s="14" t="s">
        <v>6</v>
      </c>
      <c r="E18" s="70">
        <v>14</v>
      </c>
      <c r="F18" s="3">
        <v>55.15</v>
      </c>
      <c r="G18" s="22">
        <f t="shared" si="0"/>
        <v>772.1</v>
      </c>
    </row>
    <row r="19" spans="1:9" x14ac:dyDescent="0.25">
      <c r="A19" s="131" t="s">
        <v>88</v>
      </c>
      <c r="B19" s="15" t="s">
        <v>89</v>
      </c>
      <c r="C19" s="2" t="s">
        <v>313</v>
      </c>
      <c r="D19" s="14" t="s">
        <v>6</v>
      </c>
      <c r="E19" s="70">
        <v>14</v>
      </c>
      <c r="F19" s="3">
        <v>70.900000000000006</v>
      </c>
      <c r="G19" s="22">
        <f t="shared" si="0"/>
        <v>992.6</v>
      </c>
    </row>
    <row r="20" spans="1:9" x14ac:dyDescent="0.25">
      <c r="A20" s="131" t="s">
        <v>88</v>
      </c>
      <c r="B20" s="15" t="s">
        <v>90</v>
      </c>
      <c r="C20" s="76" t="s">
        <v>314</v>
      </c>
      <c r="D20" s="54" t="s">
        <v>6</v>
      </c>
      <c r="E20" s="77">
        <v>2</v>
      </c>
      <c r="F20" s="78">
        <v>70.900000000000006</v>
      </c>
      <c r="G20" s="22">
        <f t="shared" si="0"/>
        <v>141.80000000000001</v>
      </c>
    </row>
    <row r="21" spans="1:9" x14ac:dyDescent="0.25">
      <c r="A21" s="131" t="s">
        <v>88</v>
      </c>
      <c r="B21" s="15" t="s">
        <v>295</v>
      </c>
      <c r="C21" s="76" t="s">
        <v>315</v>
      </c>
      <c r="D21" s="54" t="s">
        <v>6</v>
      </c>
      <c r="E21" s="77">
        <v>2</v>
      </c>
      <c r="F21" s="78">
        <v>70.900000000000006</v>
      </c>
      <c r="G21" s="22">
        <f t="shared" si="0"/>
        <v>141.80000000000001</v>
      </c>
    </row>
    <row r="22" spans="1:9" x14ac:dyDescent="0.25">
      <c r="A22" s="131" t="s">
        <v>88</v>
      </c>
      <c r="B22" s="15" t="s">
        <v>296</v>
      </c>
      <c r="C22" s="76" t="s">
        <v>316</v>
      </c>
      <c r="D22" s="54" t="s">
        <v>92</v>
      </c>
      <c r="E22" s="77">
        <v>108</v>
      </c>
      <c r="F22" s="78">
        <v>3.15</v>
      </c>
      <c r="G22" s="22">
        <f t="shared" si="0"/>
        <v>340.2</v>
      </c>
    </row>
    <row r="23" spans="1:9" ht="15.75" thickBot="1" x14ac:dyDescent="0.3">
      <c r="A23" s="131" t="s">
        <v>88</v>
      </c>
      <c r="B23" s="15" t="s">
        <v>297</v>
      </c>
      <c r="C23" s="76" t="s">
        <v>317</v>
      </c>
      <c r="D23" s="54" t="s">
        <v>6</v>
      </c>
      <c r="E23" s="77">
        <v>18</v>
      </c>
      <c r="F23" s="78">
        <v>1.58</v>
      </c>
      <c r="G23" s="22">
        <f t="shared" si="0"/>
        <v>28.44</v>
      </c>
    </row>
    <row r="24" spans="1:9" ht="29.25" thickBot="1" x14ac:dyDescent="0.3">
      <c r="A24" s="132" t="s">
        <v>88</v>
      </c>
      <c r="B24" s="23" t="s">
        <v>298</v>
      </c>
      <c r="C24" s="24" t="s">
        <v>318</v>
      </c>
      <c r="D24" s="25" t="s">
        <v>6</v>
      </c>
      <c r="E24" s="71">
        <v>14</v>
      </c>
      <c r="F24" s="26">
        <v>15.76</v>
      </c>
      <c r="G24" s="27">
        <f t="shared" si="0"/>
        <v>220.64</v>
      </c>
      <c r="H24" s="40" t="s">
        <v>65</v>
      </c>
      <c r="I24" s="41">
        <f>ROUND(SUM(G6:G24),2)</f>
        <v>22693.74</v>
      </c>
    </row>
    <row r="25" spans="1:9" x14ac:dyDescent="0.25">
      <c r="A25" s="130" t="s">
        <v>101</v>
      </c>
      <c r="B25" s="17" t="s">
        <v>18</v>
      </c>
      <c r="C25" s="18" t="s">
        <v>320</v>
      </c>
      <c r="D25" s="19" t="s">
        <v>92</v>
      </c>
      <c r="E25" s="69">
        <v>400</v>
      </c>
      <c r="F25" s="20">
        <v>25.96</v>
      </c>
      <c r="G25" s="21">
        <f t="shared" si="0"/>
        <v>10384</v>
      </c>
    </row>
    <row r="26" spans="1:9" x14ac:dyDescent="0.25">
      <c r="A26" s="133" t="s">
        <v>101</v>
      </c>
      <c r="B26" s="15" t="s">
        <v>19</v>
      </c>
      <c r="C26" s="2" t="s">
        <v>115</v>
      </c>
      <c r="D26" s="14" t="s">
        <v>92</v>
      </c>
      <c r="E26" s="70">
        <v>34</v>
      </c>
      <c r="F26" s="3">
        <v>11.33</v>
      </c>
      <c r="G26" s="22">
        <f t="shared" si="0"/>
        <v>385.22</v>
      </c>
    </row>
    <row r="27" spans="1:9" x14ac:dyDescent="0.25">
      <c r="A27" s="133" t="s">
        <v>101</v>
      </c>
      <c r="B27" s="15" t="s">
        <v>20</v>
      </c>
      <c r="C27" s="2" t="s">
        <v>321</v>
      </c>
      <c r="D27" s="14" t="s">
        <v>92</v>
      </c>
      <c r="E27" s="70">
        <v>434</v>
      </c>
      <c r="F27" s="3">
        <v>2.2000000000000002</v>
      </c>
      <c r="G27" s="22">
        <f t="shared" si="0"/>
        <v>954.8</v>
      </c>
    </row>
    <row r="28" spans="1:9" x14ac:dyDescent="0.25">
      <c r="A28" s="133" t="s">
        <v>101</v>
      </c>
      <c r="B28" s="15" t="s">
        <v>21</v>
      </c>
      <c r="C28" s="2" t="s">
        <v>337</v>
      </c>
      <c r="D28" s="14" t="s">
        <v>124</v>
      </c>
      <c r="E28" s="70">
        <v>7</v>
      </c>
      <c r="F28" s="3">
        <v>28.32</v>
      </c>
      <c r="G28" s="22">
        <f t="shared" si="0"/>
        <v>198.24</v>
      </c>
    </row>
    <row r="29" spans="1:9" x14ac:dyDescent="0.25">
      <c r="A29" s="133" t="s">
        <v>101</v>
      </c>
      <c r="B29" s="15" t="s">
        <v>22</v>
      </c>
      <c r="C29" s="2" t="s">
        <v>338</v>
      </c>
      <c r="D29" s="14" t="s">
        <v>92</v>
      </c>
      <c r="E29" s="70">
        <v>518</v>
      </c>
      <c r="F29" s="3">
        <v>2.62</v>
      </c>
      <c r="G29" s="22">
        <f t="shared" si="0"/>
        <v>1357.16</v>
      </c>
    </row>
    <row r="30" spans="1:9" x14ac:dyDescent="0.25">
      <c r="A30" s="133" t="s">
        <v>101</v>
      </c>
      <c r="B30" s="15" t="s">
        <v>23</v>
      </c>
      <c r="C30" s="2" t="s">
        <v>339</v>
      </c>
      <c r="D30" s="14" t="s">
        <v>92</v>
      </c>
      <c r="E30" s="70">
        <v>132</v>
      </c>
      <c r="F30" s="3">
        <v>1.17</v>
      </c>
      <c r="G30" s="22">
        <f t="shared" si="0"/>
        <v>154.44</v>
      </c>
    </row>
    <row r="31" spans="1:9" x14ac:dyDescent="0.25">
      <c r="A31" s="133" t="s">
        <v>101</v>
      </c>
      <c r="B31" s="15" t="s">
        <v>24</v>
      </c>
      <c r="C31" s="2" t="s">
        <v>340</v>
      </c>
      <c r="D31" s="14" t="s">
        <v>6</v>
      </c>
      <c r="E31" s="70">
        <v>6</v>
      </c>
      <c r="F31" s="3">
        <v>219.66</v>
      </c>
      <c r="G31" s="22">
        <f t="shared" si="0"/>
        <v>1317.96</v>
      </c>
    </row>
    <row r="32" spans="1:9" x14ac:dyDescent="0.25">
      <c r="A32" s="133" t="s">
        <v>101</v>
      </c>
      <c r="B32" s="15" t="s">
        <v>25</v>
      </c>
      <c r="C32" s="2" t="s">
        <v>341</v>
      </c>
      <c r="D32" s="14" t="s">
        <v>6</v>
      </c>
      <c r="E32" s="70">
        <v>8</v>
      </c>
      <c r="F32" s="3">
        <v>219.66</v>
      </c>
      <c r="G32" s="22">
        <f t="shared" si="0"/>
        <v>1757.28</v>
      </c>
    </row>
    <row r="33" spans="1:8" x14ac:dyDescent="0.25">
      <c r="A33" s="133" t="s">
        <v>101</v>
      </c>
      <c r="B33" s="15" t="s">
        <v>26</v>
      </c>
      <c r="C33" s="2" t="s">
        <v>322</v>
      </c>
      <c r="D33" s="14" t="s">
        <v>100</v>
      </c>
      <c r="E33" s="70">
        <v>8</v>
      </c>
      <c r="F33" s="3">
        <v>22</v>
      </c>
      <c r="G33" s="22">
        <f t="shared" si="0"/>
        <v>176</v>
      </c>
    </row>
    <row r="34" spans="1:8" x14ac:dyDescent="0.25">
      <c r="A34" s="133" t="s">
        <v>101</v>
      </c>
      <c r="B34" s="15" t="s">
        <v>27</v>
      </c>
      <c r="C34" s="2" t="s">
        <v>323</v>
      </c>
      <c r="D34" s="14" t="s">
        <v>100</v>
      </c>
      <c r="E34" s="70">
        <v>6</v>
      </c>
      <c r="F34" s="3">
        <v>27.51</v>
      </c>
      <c r="G34" s="22">
        <f t="shared" si="0"/>
        <v>165.06</v>
      </c>
    </row>
    <row r="35" spans="1:8" x14ac:dyDescent="0.25">
      <c r="A35" s="133" t="s">
        <v>101</v>
      </c>
      <c r="B35" s="15" t="s">
        <v>28</v>
      </c>
      <c r="C35" s="2" t="s">
        <v>324</v>
      </c>
      <c r="D35" s="14" t="s">
        <v>6</v>
      </c>
      <c r="E35" s="70">
        <v>14</v>
      </c>
      <c r="F35" s="3">
        <v>16.940000000000001</v>
      </c>
      <c r="G35" s="22">
        <f t="shared" si="0"/>
        <v>237.16</v>
      </c>
    </row>
    <row r="36" spans="1:8" x14ac:dyDescent="0.25">
      <c r="A36" s="133" t="s">
        <v>101</v>
      </c>
      <c r="B36" s="15" t="s">
        <v>102</v>
      </c>
      <c r="C36" s="2" t="s">
        <v>325</v>
      </c>
      <c r="D36" s="14" t="s">
        <v>100</v>
      </c>
      <c r="E36" s="70">
        <v>14</v>
      </c>
      <c r="F36" s="3">
        <v>16.940000000000001</v>
      </c>
      <c r="G36" s="22">
        <f t="shared" si="0"/>
        <v>237.16</v>
      </c>
    </row>
    <row r="37" spans="1:8" ht="30" x14ac:dyDescent="0.25">
      <c r="A37" s="133" t="s">
        <v>101</v>
      </c>
      <c r="B37" s="15" t="s">
        <v>103</v>
      </c>
      <c r="C37" s="2" t="s">
        <v>326</v>
      </c>
      <c r="D37" s="14" t="s">
        <v>6</v>
      </c>
      <c r="E37" s="70">
        <v>28</v>
      </c>
      <c r="F37" s="3">
        <v>22</v>
      </c>
      <c r="G37" s="22">
        <f t="shared" si="0"/>
        <v>616</v>
      </c>
    </row>
    <row r="38" spans="1:8" x14ac:dyDescent="0.25">
      <c r="A38" s="133" t="s">
        <v>101</v>
      </c>
      <c r="B38" s="15" t="s">
        <v>104</v>
      </c>
      <c r="C38" s="2" t="s">
        <v>327</v>
      </c>
      <c r="D38" s="14" t="s">
        <v>6</v>
      </c>
      <c r="E38" s="70">
        <v>18</v>
      </c>
      <c r="F38" s="3">
        <v>54.28</v>
      </c>
      <c r="G38" s="22">
        <f t="shared" si="0"/>
        <v>977.04</v>
      </c>
    </row>
    <row r="39" spans="1:8" x14ac:dyDescent="0.25">
      <c r="A39" s="133" t="s">
        <v>101</v>
      </c>
      <c r="B39" s="15" t="s">
        <v>105</v>
      </c>
      <c r="C39" s="2" t="s">
        <v>328</v>
      </c>
      <c r="D39" s="14" t="s">
        <v>6</v>
      </c>
      <c r="E39" s="70">
        <v>14</v>
      </c>
      <c r="F39" s="3">
        <v>19.8</v>
      </c>
      <c r="G39" s="22">
        <f t="shared" si="0"/>
        <v>277.2</v>
      </c>
    </row>
    <row r="40" spans="1:8" x14ac:dyDescent="0.25">
      <c r="A40" s="133" t="s">
        <v>101</v>
      </c>
      <c r="B40" s="15" t="s">
        <v>106</v>
      </c>
      <c r="C40" s="2" t="s">
        <v>329</v>
      </c>
      <c r="D40" s="14" t="s">
        <v>100</v>
      </c>
      <c r="E40" s="70">
        <v>14</v>
      </c>
      <c r="F40" s="3">
        <v>3.32</v>
      </c>
      <c r="G40" s="22">
        <f t="shared" si="0"/>
        <v>46.48</v>
      </c>
    </row>
    <row r="41" spans="1:8" x14ac:dyDescent="0.25">
      <c r="A41" s="133" t="s">
        <v>101</v>
      </c>
      <c r="B41" s="15" t="s">
        <v>107</v>
      </c>
      <c r="C41" s="2" t="s">
        <v>330</v>
      </c>
      <c r="D41" s="14" t="s">
        <v>100</v>
      </c>
      <c r="E41" s="70">
        <v>18</v>
      </c>
      <c r="F41" s="3">
        <v>24.15</v>
      </c>
      <c r="G41" s="22">
        <f t="shared" si="0"/>
        <v>434.7</v>
      </c>
    </row>
    <row r="42" spans="1:8" x14ac:dyDescent="0.25">
      <c r="A42" s="133" t="s">
        <v>101</v>
      </c>
      <c r="B42" s="15" t="s">
        <v>108</v>
      </c>
      <c r="C42" s="2" t="s">
        <v>331</v>
      </c>
      <c r="D42" s="14" t="s">
        <v>100</v>
      </c>
      <c r="E42" s="70">
        <v>18</v>
      </c>
      <c r="F42" s="3">
        <v>33.200000000000003</v>
      </c>
      <c r="G42" s="22">
        <f t="shared" si="0"/>
        <v>597.6</v>
      </c>
    </row>
    <row r="43" spans="1:8" x14ac:dyDescent="0.25">
      <c r="A43" s="133" t="s">
        <v>101</v>
      </c>
      <c r="B43" s="15" t="s">
        <v>109</v>
      </c>
      <c r="C43" s="2" t="s">
        <v>332</v>
      </c>
      <c r="D43" s="14" t="s">
        <v>6</v>
      </c>
      <c r="E43" s="70">
        <v>1</v>
      </c>
      <c r="F43" s="3">
        <v>30.18</v>
      </c>
      <c r="G43" s="22">
        <f t="shared" si="0"/>
        <v>30.18</v>
      </c>
    </row>
    <row r="44" spans="1:8" x14ac:dyDescent="0.25">
      <c r="A44" s="133" t="s">
        <v>101</v>
      </c>
      <c r="B44" s="15" t="s">
        <v>110</v>
      </c>
      <c r="C44" s="2" t="s">
        <v>333</v>
      </c>
      <c r="D44" s="14" t="s">
        <v>334</v>
      </c>
      <c r="E44" s="70">
        <v>4</v>
      </c>
      <c r="F44" s="3">
        <v>60.31</v>
      </c>
      <c r="G44" s="22">
        <f t="shared" si="0"/>
        <v>241.24</v>
      </c>
    </row>
    <row r="45" spans="1:8" x14ac:dyDescent="0.25">
      <c r="A45" s="133" t="s">
        <v>101</v>
      </c>
      <c r="B45" s="15" t="s">
        <v>111</v>
      </c>
      <c r="C45" s="2" t="s">
        <v>335</v>
      </c>
      <c r="D45" s="14" t="s">
        <v>92</v>
      </c>
      <c r="E45" s="70">
        <v>434</v>
      </c>
      <c r="F45" s="3">
        <v>0.09</v>
      </c>
      <c r="G45" s="22">
        <f t="shared" si="0"/>
        <v>39.06</v>
      </c>
    </row>
    <row r="46" spans="1:8" x14ac:dyDescent="0.25">
      <c r="A46" s="133" t="s">
        <v>101</v>
      </c>
      <c r="B46" s="15" t="s">
        <v>112</v>
      </c>
      <c r="C46" s="2" t="s">
        <v>117</v>
      </c>
      <c r="D46" s="14" t="s">
        <v>100</v>
      </c>
      <c r="E46" s="70">
        <v>28</v>
      </c>
      <c r="F46" s="3">
        <v>8.8000000000000007</v>
      </c>
      <c r="G46" s="22">
        <f t="shared" si="0"/>
        <v>246.4</v>
      </c>
    </row>
    <row r="47" spans="1:8" x14ac:dyDescent="0.25">
      <c r="A47" s="133" t="s">
        <v>101</v>
      </c>
      <c r="B47" s="15" t="s">
        <v>113</v>
      </c>
      <c r="C47" s="2" t="s">
        <v>342</v>
      </c>
      <c r="D47" s="14" t="s">
        <v>124</v>
      </c>
      <c r="E47" s="70">
        <v>455.7</v>
      </c>
      <c r="F47" s="3">
        <v>6</v>
      </c>
      <c r="G47" s="22">
        <f t="shared" si="0"/>
        <v>2734.2</v>
      </c>
      <c r="H47" s="35"/>
    </row>
    <row r="48" spans="1:8" ht="15.75" thickBot="1" x14ac:dyDescent="0.3">
      <c r="A48" s="133" t="s">
        <v>101</v>
      </c>
      <c r="B48" s="15" t="s">
        <v>114</v>
      </c>
      <c r="C48" s="76" t="s">
        <v>203</v>
      </c>
      <c r="D48" s="54" t="s">
        <v>92</v>
      </c>
      <c r="E48" s="77">
        <v>518</v>
      </c>
      <c r="F48" s="78">
        <v>0.6</v>
      </c>
      <c r="G48" s="22">
        <f t="shared" si="0"/>
        <v>310.8</v>
      </c>
      <c r="H48" s="35"/>
    </row>
    <row r="49" spans="1:9" ht="29.25" thickBot="1" x14ac:dyDescent="0.3">
      <c r="A49" s="132" t="s">
        <v>101</v>
      </c>
      <c r="B49" s="23" t="s">
        <v>319</v>
      </c>
      <c r="C49" s="24" t="s">
        <v>336</v>
      </c>
      <c r="D49" s="25" t="s">
        <v>92</v>
      </c>
      <c r="E49" s="71">
        <v>518</v>
      </c>
      <c r="F49" s="26">
        <v>0.91</v>
      </c>
      <c r="G49" s="27">
        <f t="shared" si="0"/>
        <v>471.38</v>
      </c>
      <c r="H49" s="40" t="s">
        <v>66</v>
      </c>
      <c r="I49" s="41">
        <f>ROUND(SUM(G25:G49),2)</f>
        <v>24346.76</v>
      </c>
    </row>
    <row r="50" spans="1:9" ht="43.5" thickBot="1" x14ac:dyDescent="0.3">
      <c r="F50" s="125" t="s">
        <v>196</v>
      </c>
      <c r="G50" s="126">
        <f>SUM(G6:G49)</f>
        <v>47040.499999999993</v>
      </c>
    </row>
  </sheetData>
  <sheetProtection algorithmName="SHA-512" hashValue="z9R2F1PfppaUXwafCqQyKszw5KUmW0IQZ39j5Wm2xi8NeHC7z2hiF+JtURevqB97MeD6RTlOeu2/QEkvogh2xw==" saltValue="uFxkW7SD5NiGRM2yciAo6A==" spinCount="100000" sheet="1" objects="1" scenarios="1"/>
  <mergeCells count="2">
    <mergeCell ref="A1:G1"/>
    <mergeCell ref="A4:G4"/>
  </mergeCells>
  <phoneticPr fontId="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1F9DD-F7A9-49B2-8096-126178C9B8C9}">
  <dimension ref="A1:I45"/>
  <sheetViews>
    <sheetView topLeftCell="A14" zoomScale="85" zoomScaleNormal="85" workbookViewId="0">
      <selection activeCell="F44" sqref="F44"/>
    </sheetView>
  </sheetViews>
  <sheetFormatPr defaultColWidth="9.140625" defaultRowHeight="15" x14ac:dyDescent="0.25"/>
  <cols>
    <col min="1" max="1" width="31.7109375" style="16" bestFit="1" customWidth="1"/>
    <col min="2" max="2" width="8.28515625" style="16" bestFit="1" customWidth="1"/>
    <col min="3" max="3" width="77.28515625" style="10" customWidth="1"/>
    <col min="4" max="4" width="9.140625" style="9"/>
    <col min="5" max="5" width="16.28515625" style="53" customWidth="1"/>
    <col min="6" max="6" width="20.7109375" style="11" customWidth="1"/>
    <col min="7" max="7" width="14.7109375" style="9" customWidth="1"/>
    <col min="8" max="8" width="21.5703125" style="12" customWidth="1"/>
    <col min="9" max="9" width="16.140625" style="6" customWidth="1"/>
    <col min="10" max="16384" width="9.140625" style="6"/>
  </cols>
  <sheetData>
    <row r="1" spans="1:7" ht="40.15" customHeight="1" x14ac:dyDescent="0.25">
      <c r="A1" s="140" t="s">
        <v>191</v>
      </c>
      <c r="B1" s="140"/>
      <c r="C1" s="140"/>
      <c r="D1" s="140"/>
      <c r="E1" s="140"/>
      <c r="F1" s="140"/>
      <c r="G1" s="140"/>
    </row>
    <row r="2" spans="1:7" ht="21.6" customHeight="1" x14ac:dyDescent="0.25">
      <c r="A2" s="1"/>
      <c r="B2" s="1"/>
      <c r="C2" s="1"/>
      <c r="D2" s="1"/>
      <c r="E2" s="50"/>
      <c r="F2" s="1"/>
      <c r="G2" s="1"/>
    </row>
    <row r="3" spans="1:7" ht="20.25" customHeight="1" thickBot="1" x14ac:dyDescent="0.3">
      <c r="A3" s="47"/>
      <c r="B3" s="47"/>
      <c r="C3" s="46"/>
      <c r="D3" s="46"/>
      <c r="E3" s="52"/>
      <c r="F3" s="46"/>
      <c r="G3" s="45"/>
    </row>
    <row r="4" spans="1:7" x14ac:dyDescent="0.25">
      <c r="A4" s="146" t="s">
        <v>201</v>
      </c>
      <c r="B4" s="146"/>
      <c r="C4" s="146"/>
      <c r="D4" s="146"/>
      <c r="E4" s="146"/>
      <c r="F4" s="146"/>
      <c r="G4" s="147"/>
    </row>
    <row r="5" spans="1:7" ht="43.5" thickBot="1" x14ac:dyDescent="0.3">
      <c r="A5" s="30" t="s">
        <v>60</v>
      </c>
      <c r="B5" s="30" t="s">
        <v>0</v>
      </c>
      <c r="C5" s="30" t="s">
        <v>1</v>
      </c>
      <c r="D5" s="30" t="s">
        <v>2</v>
      </c>
      <c r="E5" s="51" t="s">
        <v>3</v>
      </c>
      <c r="F5" s="31" t="s">
        <v>81</v>
      </c>
      <c r="G5" s="32" t="s">
        <v>4</v>
      </c>
    </row>
    <row r="6" spans="1:7" x14ac:dyDescent="0.25">
      <c r="A6" s="17" t="s">
        <v>88</v>
      </c>
      <c r="B6" s="17" t="s">
        <v>9</v>
      </c>
      <c r="C6" s="18" t="s">
        <v>343</v>
      </c>
      <c r="D6" s="19" t="s">
        <v>6</v>
      </c>
      <c r="E6" s="69">
        <v>1</v>
      </c>
      <c r="F6" s="20">
        <v>488.25</v>
      </c>
      <c r="G6" s="21">
        <f t="shared" ref="G6:G44" si="0">ROUND((E6*F6),2)</f>
        <v>488.25</v>
      </c>
    </row>
    <row r="7" spans="1:7" x14ac:dyDescent="0.25">
      <c r="A7" s="15" t="s">
        <v>88</v>
      </c>
      <c r="B7" s="15" t="s">
        <v>10</v>
      </c>
      <c r="C7" s="2" t="s">
        <v>344</v>
      </c>
      <c r="D7" s="14" t="s">
        <v>6</v>
      </c>
      <c r="E7" s="70">
        <v>1</v>
      </c>
      <c r="F7" s="3">
        <v>152.25</v>
      </c>
      <c r="G7" s="22">
        <f t="shared" si="0"/>
        <v>152.25</v>
      </c>
    </row>
    <row r="8" spans="1:7" x14ac:dyDescent="0.25">
      <c r="A8" s="15" t="s">
        <v>88</v>
      </c>
      <c r="B8" s="15" t="s">
        <v>11</v>
      </c>
      <c r="C8" s="2" t="s">
        <v>345</v>
      </c>
      <c r="D8" s="14" t="s">
        <v>92</v>
      </c>
      <c r="E8" s="70">
        <v>850</v>
      </c>
      <c r="F8" s="3">
        <v>3.78</v>
      </c>
      <c r="G8" s="22">
        <f t="shared" si="0"/>
        <v>3213</v>
      </c>
    </row>
    <row r="9" spans="1:7" x14ac:dyDescent="0.25">
      <c r="A9" s="15" t="s">
        <v>88</v>
      </c>
      <c r="B9" s="15" t="s">
        <v>12</v>
      </c>
      <c r="C9" s="2" t="s">
        <v>346</v>
      </c>
      <c r="D9" s="14" t="s">
        <v>92</v>
      </c>
      <c r="E9" s="70">
        <v>410</v>
      </c>
      <c r="F9" s="3">
        <v>1.48</v>
      </c>
      <c r="G9" s="22">
        <f t="shared" si="0"/>
        <v>606.79999999999995</v>
      </c>
    </row>
    <row r="10" spans="1:7" x14ac:dyDescent="0.25">
      <c r="A10" s="15" t="s">
        <v>88</v>
      </c>
      <c r="B10" s="15" t="s">
        <v>13</v>
      </c>
      <c r="C10" s="2" t="s">
        <v>347</v>
      </c>
      <c r="D10" s="14" t="s">
        <v>92</v>
      </c>
      <c r="E10" s="70">
        <v>410</v>
      </c>
      <c r="F10" s="3">
        <v>1.52</v>
      </c>
      <c r="G10" s="22">
        <f t="shared" si="0"/>
        <v>623.20000000000005</v>
      </c>
    </row>
    <row r="11" spans="1:7" x14ac:dyDescent="0.25">
      <c r="A11" s="15" t="s">
        <v>88</v>
      </c>
      <c r="B11" s="15" t="s">
        <v>14</v>
      </c>
      <c r="C11" s="2" t="s">
        <v>94</v>
      </c>
      <c r="D11" s="14" t="s">
        <v>92</v>
      </c>
      <c r="E11" s="70">
        <v>410</v>
      </c>
      <c r="F11" s="3">
        <v>0.39</v>
      </c>
      <c r="G11" s="22">
        <f t="shared" si="0"/>
        <v>159.9</v>
      </c>
    </row>
    <row r="12" spans="1:7" x14ac:dyDescent="0.25">
      <c r="A12" s="15" t="s">
        <v>88</v>
      </c>
      <c r="B12" s="15" t="s">
        <v>15</v>
      </c>
      <c r="C12" s="2" t="s">
        <v>348</v>
      </c>
      <c r="D12" s="14" t="s">
        <v>92</v>
      </c>
      <c r="E12" s="70">
        <v>410</v>
      </c>
      <c r="F12" s="3">
        <v>0.32</v>
      </c>
      <c r="G12" s="22">
        <f t="shared" si="0"/>
        <v>131.19999999999999</v>
      </c>
    </row>
    <row r="13" spans="1:7" ht="30" x14ac:dyDescent="0.25">
      <c r="A13" s="15" t="s">
        <v>88</v>
      </c>
      <c r="B13" s="15" t="s">
        <v>16</v>
      </c>
      <c r="C13" s="2" t="s">
        <v>349</v>
      </c>
      <c r="D13" s="14" t="s">
        <v>6</v>
      </c>
      <c r="E13" s="70">
        <v>1</v>
      </c>
      <c r="F13" s="3">
        <v>567</v>
      </c>
      <c r="G13" s="22">
        <f t="shared" si="0"/>
        <v>567</v>
      </c>
    </row>
    <row r="14" spans="1:7" x14ac:dyDescent="0.25">
      <c r="A14" s="15" t="s">
        <v>88</v>
      </c>
      <c r="B14" s="15" t="s">
        <v>17</v>
      </c>
      <c r="C14" s="2" t="s">
        <v>93</v>
      </c>
      <c r="D14" s="14" t="s">
        <v>100</v>
      </c>
      <c r="E14" s="70">
        <v>2</v>
      </c>
      <c r="F14" s="3">
        <v>81.900000000000006</v>
      </c>
      <c r="G14" s="22">
        <f t="shared" si="0"/>
        <v>163.80000000000001</v>
      </c>
    </row>
    <row r="15" spans="1:7" x14ac:dyDescent="0.25">
      <c r="A15" s="15" t="s">
        <v>88</v>
      </c>
      <c r="B15" s="15" t="s">
        <v>82</v>
      </c>
      <c r="C15" s="2" t="s">
        <v>95</v>
      </c>
      <c r="D15" s="14" t="s">
        <v>6</v>
      </c>
      <c r="E15" s="70">
        <v>2</v>
      </c>
      <c r="F15" s="3">
        <v>36.75</v>
      </c>
      <c r="G15" s="22">
        <f t="shared" si="0"/>
        <v>73.5</v>
      </c>
    </row>
    <row r="16" spans="1:7" x14ac:dyDescent="0.25">
      <c r="A16" s="15" t="s">
        <v>88</v>
      </c>
      <c r="B16" s="15" t="s">
        <v>83</v>
      </c>
      <c r="C16" s="2" t="s">
        <v>96</v>
      </c>
      <c r="D16" s="14" t="s">
        <v>100</v>
      </c>
      <c r="E16" s="70">
        <v>1</v>
      </c>
      <c r="F16" s="3">
        <v>19.43</v>
      </c>
      <c r="G16" s="22">
        <f t="shared" si="0"/>
        <v>19.43</v>
      </c>
    </row>
    <row r="17" spans="1:9" x14ac:dyDescent="0.25">
      <c r="A17" s="15" t="s">
        <v>88</v>
      </c>
      <c r="B17" s="15" t="s">
        <v>84</v>
      </c>
      <c r="C17" s="2" t="s">
        <v>97</v>
      </c>
      <c r="D17" s="14" t="s">
        <v>100</v>
      </c>
      <c r="E17" s="70">
        <v>2</v>
      </c>
      <c r="F17" s="3">
        <v>36.75</v>
      </c>
      <c r="G17" s="22">
        <f t="shared" si="0"/>
        <v>73.5</v>
      </c>
    </row>
    <row r="18" spans="1:9" ht="15.75" thickBot="1" x14ac:dyDescent="0.3">
      <c r="A18" s="15" t="s">
        <v>88</v>
      </c>
      <c r="B18" s="15" t="s">
        <v>85</v>
      </c>
      <c r="C18" s="2" t="s">
        <v>98</v>
      </c>
      <c r="D18" s="14" t="s">
        <v>100</v>
      </c>
      <c r="E18" s="70">
        <v>2</v>
      </c>
      <c r="F18" s="3">
        <v>28.35</v>
      </c>
      <c r="G18" s="22">
        <f t="shared" si="0"/>
        <v>56.7</v>
      </c>
    </row>
    <row r="19" spans="1:9" ht="29.25" thickBot="1" x14ac:dyDescent="0.3">
      <c r="A19" s="23" t="s">
        <v>88</v>
      </c>
      <c r="B19" s="23" t="s">
        <v>89</v>
      </c>
      <c r="C19" s="24" t="s">
        <v>99</v>
      </c>
      <c r="D19" s="25" t="s">
        <v>100</v>
      </c>
      <c r="E19" s="71">
        <v>1</v>
      </c>
      <c r="F19" s="26">
        <v>15.75</v>
      </c>
      <c r="G19" s="27">
        <f t="shared" si="0"/>
        <v>15.75</v>
      </c>
      <c r="H19" s="40" t="s">
        <v>65</v>
      </c>
      <c r="I19" s="41">
        <f>ROUND(SUM(G6:G19),2)</f>
        <v>6344.28</v>
      </c>
    </row>
    <row r="20" spans="1:9" x14ac:dyDescent="0.25">
      <c r="A20" s="64" t="s">
        <v>101</v>
      </c>
      <c r="B20" s="64" t="s">
        <v>18</v>
      </c>
      <c r="C20" s="65" t="s">
        <v>320</v>
      </c>
      <c r="D20" s="66" t="s">
        <v>92</v>
      </c>
      <c r="E20" s="72">
        <v>50</v>
      </c>
      <c r="F20" s="67">
        <v>12.6</v>
      </c>
      <c r="G20" s="22">
        <f t="shared" si="0"/>
        <v>630</v>
      </c>
    </row>
    <row r="21" spans="1:9" x14ac:dyDescent="0.25">
      <c r="A21" s="64" t="s">
        <v>101</v>
      </c>
      <c r="B21" s="15" t="s">
        <v>19</v>
      </c>
      <c r="C21" s="2" t="s">
        <v>115</v>
      </c>
      <c r="D21" s="14" t="s">
        <v>92</v>
      </c>
      <c r="E21" s="70">
        <v>360</v>
      </c>
      <c r="F21" s="3">
        <v>10.5</v>
      </c>
      <c r="G21" s="22">
        <f t="shared" si="0"/>
        <v>3780</v>
      </c>
    </row>
    <row r="22" spans="1:9" x14ac:dyDescent="0.25">
      <c r="A22" s="64" t="s">
        <v>101</v>
      </c>
      <c r="B22" s="15" t="s">
        <v>20</v>
      </c>
      <c r="C22" s="2" t="s">
        <v>350</v>
      </c>
      <c r="D22" s="14" t="s">
        <v>92</v>
      </c>
      <c r="E22" s="70">
        <v>410</v>
      </c>
      <c r="F22" s="3">
        <v>1.31</v>
      </c>
      <c r="G22" s="22">
        <f t="shared" si="0"/>
        <v>537.1</v>
      </c>
    </row>
    <row r="23" spans="1:9" x14ac:dyDescent="0.25">
      <c r="A23" s="64" t="s">
        <v>101</v>
      </c>
      <c r="B23" s="15" t="s">
        <v>21</v>
      </c>
      <c r="C23" s="2" t="s">
        <v>351</v>
      </c>
      <c r="D23" s="14" t="s">
        <v>92</v>
      </c>
      <c r="E23" s="70">
        <v>410</v>
      </c>
      <c r="F23" s="3">
        <v>1.31</v>
      </c>
      <c r="G23" s="22">
        <f t="shared" si="0"/>
        <v>537.1</v>
      </c>
    </row>
    <row r="24" spans="1:9" x14ac:dyDescent="0.25">
      <c r="A24" s="64" t="s">
        <v>101</v>
      </c>
      <c r="B24" s="15" t="s">
        <v>22</v>
      </c>
      <c r="C24" s="2" t="s">
        <v>116</v>
      </c>
      <c r="D24" s="14" t="s">
        <v>92</v>
      </c>
      <c r="E24" s="70">
        <v>800</v>
      </c>
      <c r="F24" s="3">
        <v>0.63</v>
      </c>
      <c r="G24" s="22">
        <f t="shared" si="0"/>
        <v>504</v>
      </c>
    </row>
    <row r="25" spans="1:9" x14ac:dyDescent="0.25">
      <c r="A25" s="64" t="s">
        <v>101</v>
      </c>
      <c r="B25" s="15" t="s">
        <v>23</v>
      </c>
      <c r="C25" s="2" t="s">
        <v>352</v>
      </c>
      <c r="D25" s="14" t="s">
        <v>6</v>
      </c>
      <c r="E25" s="70">
        <v>1</v>
      </c>
      <c r="F25" s="3">
        <v>262.5</v>
      </c>
      <c r="G25" s="22">
        <f t="shared" si="0"/>
        <v>262.5</v>
      </c>
    </row>
    <row r="26" spans="1:9" x14ac:dyDescent="0.25">
      <c r="A26" s="64" t="s">
        <v>101</v>
      </c>
      <c r="B26" s="15" t="s">
        <v>24</v>
      </c>
      <c r="C26" s="2" t="s">
        <v>353</v>
      </c>
      <c r="D26" s="14" t="s">
        <v>6</v>
      </c>
      <c r="E26" s="70">
        <v>1</v>
      </c>
      <c r="F26" s="3">
        <v>131.25</v>
      </c>
      <c r="G26" s="22">
        <f t="shared" si="0"/>
        <v>131.25</v>
      </c>
    </row>
    <row r="27" spans="1:9" x14ac:dyDescent="0.25">
      <c r="A27" s="64" t="s">
        <v>101</v>
      </c>
      <c r="B27" s="15" t="s">
        <v>25</v>
      </c>
      <c r="C27" s="2" t="s">
        <v>354</v>
      </c>
      <c r="D27" s="14" t="s">
        <v>6</v>
      </c>
      <c r="E27" s="70">
        <v>1</v>
      </c>
      <c r="F27" s="3">
        <v>47.25</v>
      </c>
      <c r="G27" s="22">
        <f t="shared" si="0"/>
        <v>47.25</v>
      </c>
    </row>
    <row r="28" spans="1:9" x14ac:dyDescent="0.25">
      <c r="A28" s="64" t="s">
        <v>101</v>
      </c>
      <c r="B28" s="15" t="s">
        <v>26</v>
      </c>
      <c r="C28" s="2" t="s">
        <v>355</v>
      </c>
      <c r="D28" s="14" t="s">
        <v>6</v>
      </c>
      <c r="E28" s="70">
        <v>1</v>
      </c>
      <c r="F28" s="3">
        <v>15.75</v>
      </c>
      <c r="G28" s="22">
        <f t="shared" si="0"/>
        <v>15.75</v>
      </c>
    </row>
    <row r="29" spans="1:9" x14ac:dyDescent="0.25">
      <c r="A29" s="64" t="s">
        <v>101</v>
      </c>
      <c r="B29" s="15" t="s">
        <v>27</v>
      </c>
      <c r="C29" s="2" t="s">
        <v>356</v>
      </c>
      <c r="D29" s="14" t="s">
        <v>92</v>
      </c>
      <c r="E29" s="70">
        <v>850</v>
      </c>
      <c r="F29" s="3">
        <v>0.89</v>
      </c>
      <c r="G29" s="22">
        <f t="shared" si="0"/>
        <v>756.5</v>
      </c>
    </row>
    <row r="30" spans="1:9" x14ac:dyDescent="0.25">
      <c r="A30" s="64" t="s">
        <v>101</v>
      </c>
      <c r="B30" s="15" t="s">
        <v>28</v>
      </c>
      <c r="C30" s="2" t="s">
        <v>357</v>
      </c>
      <c r="D30" s="14" t="s">
        <v>92</v>
      </c>
      <c r="E30" s="70">
        <v>410</v>
      </c>
      <c r="F30" s="3">
        <v>1</v>
      </c>
      <c r="G30" s="22">
        <f t="shared" si="0"/>
        <v>410</v>
      </c>
    </row>
    <row r="31" spans="1:9" x14ac:dyDescent="0.25">
      <c r="A31" s="64" t="s">
        <v>101</v>
      </c>
      <c r="B31" s="15" t="s">
        <v>102</v>
      </c>
      <c r="C31" s="2" t="s">
        <v>358</v>
      </c>
      <c r="D31" s="14" t="s">
        <v>100</v>
      </c>
      <c r="E31" s="70">
        <v>2</v>
      </c>
      <c r="F31" s="3">
        <v>26.25</v>
      </c>
      <c r="G31" s="22">
        <f t="shared" si="0"/>
        <v>52.5</v>
      </c>
    </row>
    <row r="32" spans="1:9" x14ac:dyDescent="0.25">
      <c r="A32" s="64" t="s">
        <v>101</v>
      </c>
      <c r="B32" s="15" t="s">
        <v>103</v>
      </c>
      <c r="C32" s="2" t="s">
        <v>359</v>
      </c>
      <c r="D32" s="14" t="s">
        <v>6</v>
      </c>
      <c r="E32" s="70">
        <v>1</v>
      </c>
      <c r="F32" s="3">
        <v>806.4</v>
      </c>
      <c r="G32" s="22">
        <f t="shared" si="0"/>
        <v>806.4</v>
      </c>
    </row>
    <row r="33" spans="1:9" x14ac:dyDescent="0.25">
      <c r="A33" s="64" t="s">
        <v>101</v>
      </c>
      <c r="B33" s="15" t="s">
        <v>104</v>
      </c>
      <c r="C33" s="2" t="s">
        <v>360</v>
      </c>
      <c r="D33" s="14" t="s">
        <v>6</v>
      </c>
      <c r="E33" s="70">
        <v>1</v>
      </c>
      <c r="F33" s="3">
        <v>26.25</v>
      </c>
      <c r="G33" s="22">
        <f t="shared" si="0"/>
        <v>26.25</v>
      </c>
    </row>
    <row r="34" spans="1:9" x14ac:dyDescent="0.25">
      <c r="A34" s="64" t="s">
        <v>101</v>
      </c>
      <c r="B34" s="15" t="s">
        <v>105</v>
      </c>
      <c r="C34" s="2" t="s">
        <v>361</v>
      </c>
      <c r="D34" s="14" t="s">
        <v>6</v>
      </c>
      <c r="E34" s="70">
        <v>1</v>
      </c>
      <c r="F34" s="3">
        <v>157.5</v>
      </c>
      <c r="G34" s="22">
        <f t="shared" si="0"/>
        <v>157.5</v>
      </c>
    </row>
    <row r="35" spans="1:9" x14ac:dyDescent="0.25">
      <c r="A35" s="64" t="s">
        <v>101</v>
      </c>
      <c r="B35" s="15" t="s">
        <v>106</v>
      </c>
      <c r="C35" s="2" t="s">
        <v>117</v>
      </c>
      <c r="D35" s="14" t="s">
        <v>100</v>
      </c>
      <c r="E35" s="70">
        <v>2</v>
      </c>
      <c r="F35" s="3">
        <v>7.02</v>
      </c>
      <c r="G35" s="22">
        <f t="shared" si="0"/>
        <v>14.04</v>
      </c>
    </row>
    <row r="36" spans="1:9" x14ac:dyDescent="0.25">
      <c r="A36" s="64" t="s">
        <v>101</v>
      </c>
      <c r="B36" s="15" t="s">
        <v>107</v>
      </c>
      <c r="C36" s="2" t="s">
        <v>362</v>
      </c>
      <c r="D36" s="14" t="s">
        <v>92</v>
      </c>
      <c r="E36" s="70">
        <v>410</v>
      </c>
      <c r="F36" s="3">
        <v>0.26</v>
      </c>
      <c r="G36" s="22">
        <f t="shared" si="0"/>
        <v>106.6</v>
      </c>
    </row>
    <row r="37" spans="1:9" x14ac:dyDescent="0.25">
      <c r="A37" s="64" t="s">
        <v>101</v>
      </c>
      <c r="B37" s="15" t="s">
        <v>108</v>
      </c>
      <c r="C37" s="2" t="s">
        <v>364</v>
      </c>
      <c r="D37" s="14" t="s">
        <v>124</v>
      </c>
      <c r="E37" s="70">
        <v>430.5</v>
      </c>
      <c r="F37" s="3">
        <v>4.6500000000000004</v>
      </c>
      <c r="G37" s="22">
        <f t="shared" si="0"/>
        <v>2001.83</v>
      </c>
    </row>
    <row r="38" spans="1:9" x14ac:dyDescent="0.25">
      <c r="A38" s="64" t="s">
        <v>101</v>
      </c>
      <c r="B38" s="15" t="s">
        <v>109</v>
      </c>
      <c r="C38" s="2" t="s">
        <v>363</v>
      </c>
      <c r="D38" s="14" t="s">
        <v>100</v>
      </c>
      <c r="E38" s="70">
        <v>2</v>
      </c>
      <c r="F38" s="3">
        <v>26.25</v>
      </c>
      <c r="G38" s="22">
        <f t="shared" si="0"/>
        <v>52.5</v>
      </c>
    </row>
    <row r="39" spans="1:9" x14ac:dyDescent="0.25">
      <c r="A39" s="64" t="s">
        <v>101</v>
      </c>
      <c r="B39" s="15" t="s">
        <v>110</v>
      </c>
      <c r="C39" s="2" t="s">
        <v>118</v>
      </c>
      <c r="D39" s="14" t="s">
        <v>6</v>
      </c>
      <c r="E39" s="70">
        <v>1</v>
      </c>
      <c r="F39" s="3">
        <v>9.98</v>
      </c>
      <c r="G39" s="22">
        <f t="shared" si="0"/>
        <v>9.98</v>
      </c>
    </row>
    <row r="40" spans="1:9" x14ac:dyDescent="0.25">
      <c r="A40" s="64" t="s">
        <v>101</v>
      </c>
      <c r="B40" s="15" t="s">
        <v>111</v>
      </c>
      <c r="C40" s="2" t="s">
        <v>119</v>
      </c>
      <c r="D40" s="14" t="s">
        <v>92</v>
      </c>
      <c r="E40" s="70">
        <v>50</v>
      </c>
      <c r="F40" s="3">
        <v>0.42</v>
      </c>
      <c r="G40" s="22">
        <f t="shared" si="0"/>
        <v>21</v>
      </c>
    </row>
    <row r="41" spans="1:9" x14ac:dyDescent="0.25">
      <c r="A41" s="64" t="s">
        <v>101</v>
      </c>
      <c r="B41" s="15" t="s">
        <v>112</v>
      </c>
      <c r="C41" s="2" t="s">
        <v>120</v>
      </c>
      <c r="D41" s="14" t="s">
        <v>6</v>
      </c>
      <c r="E41" s="70">
        <v>1</v>
      </c>
      <c r="F41" s="3">
        <v>153.30000000000001</v>
      </c>
      <c r="G41" s="22">
        <f t="shared" si="0"/>
        <v>153.30000000000001</v>
      </c>
    </row>
    <row r="42" spans="1:9" x14ac:dyDescent="0.25">
      <c r="A42" s="64" t="s">
        <v>101</v>
      </c>
      <c r="B42" s="15" t="s">
        <v>113</v>
      </c>
      <c r="C42" s="2" t="s">
        <v>121</v>
      </c>
      <c r="D42" s="14" t="s">
        <v>6</v>
      </c>
      <c r="E42" s="70">
        <v>1</v>
      </c>
      <c r="F42" s="3">
        <v>153.30000000000001</v>
      </c>
      <c r="G42" s="22">
        <f t="shared" si="0"/>
        <v>153.30000000000001</v>
      </c>
      <c r="H42" s="35"/>
    </row>
    <row r="43" spans="1:9" ht="15.75" thickBot="1" x14ac:dyDescent="0.3">
      <c r="A43" s="64" t="s">
        <v>101</v>
      </c>
      <c r="B43" s="15" t="s">
        <v>114</v>
      </c>
      <c r="C43" s="2" t="s">
        <v>122</v>
      </c>
      <c r="D43" s="14" t="s">
        <v>100</v>
      </c>
      <c r="E43" s="70">
        <v>1</v>
      </c>
      <c r="F43" s="3">
        <v>36.75</v>
      </c>
      <c r="G43" s="22">
        <f t="shared" ref="G43" si="1">ROUND((E43*F43),2)</f>
        <v>36.75</v>
      </c>
      <c r="H43" s="35"/>
    </row>
    <row r="44" spans="1:9" ht="29.25" thickBot="1" x14ac:dyDescent="0.3">
      <c r="A44" s="23" t="s">
        <v>101</v>
      </c>
      <c r="B44" s="23" t="s">
        <v>319</v>
      </c>
      <c r="C44" s="24" t="s">
        <v>123</v>
      </c>
      <c r="D44" s="25" t="s">
        <v>6</v>
      </c>
      <c r="E44" s="71">
        <v>1</v>
      </c>
      <c r="F44" s="26">
        <v>57.75</v>
      </c>
      <c r="G44" s="27">
        <f t="shared" si="0"/>
        <v>57.75</v>
      </c>
      <c r="H44" s="40" t="s">
        <v>66</v>
      </c>
      <c r="I44" s="41">
        <f>ROUND(SUM(G20:G44),2)</f>
        <v>11261.15</v>
      </c>
    </row>
    <row r="45" spans="1:9" ht="43.5" thickBot="1" x14ac:dyDescent="0.3">
      <c r="F45" s="48" t="s">
        <v>197</v>
      </c>
      <c r="G45" s="49">
        <f>SUM(G6:G44)</f>
        <v>17605.429999999997</v>
      </c>
    </row>
  </sheetData>
  <sheetProtection algorithmName="SHA-512" hashValue="yjJVDLKjdUJ/gBEQa5ZZELx0I7bXtFsqMdu+DTD+j03yhjEhsWVNC81n8naViFLg67AQrvE6Pk2h5T2+vRe/Zw==" saltValue="8OJEWuHf8gK6oCHbj97Q9w==" spinCount="100000" sheet="1" objects="1" scenarios="1"/>
  <mergeCells count="2">
    <mergeCell ref="A1:G1"/>
    <mergeCell ref="A4:G4"/>
  </mergeCells>
  <phoneticPr fontId="8"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D61AB-BDF8-47D8-90E9-B942F6E6F8DF}">
  <dimension ref="A1:I57"/>
  <sheetViews>
    <sheetView topLeftCell="A20" zoomScale="85" zoomScaleNormal="85" workbookViewId="0">
      <selection activeCell="F57" sqref="F57"/>
    </sheetView>
  </sheetViews>
  <sheetFormatPr defaultColWidth="9.140625" defaultRowHeight="15" x14ac:dyDescent="0.25"/>
  <cols>
    <col min="1" max="1" width="31.7109375" style="16" bestFit="1" customWidth="1"/>
    <col min="2" max="2" width="8.28515625" style="16" bestFit="1" customWidth="1"/>
    <col min="3" max="3" width="77.28515625" style="10" customWidth="1"/>
    <col min="4" max="4" width="9.140625" style="9"/>
    <col min="5" max="5" width="16.28515625" style="53" customWidth="1"/>
    <col min="6" max="6" width="20.7109375" style="11" customWidth="1"/>
    <col min="7" max="7" width="14.7109375" style="9" customWidth="1"/>
    <col min="8" max="8" width="21.5703125" style="12" customWidth="1"/>
    <col min="9" max="9" width="16.140625" style="6" customWidth="1"/>
    <col min="10" max="16384" width="9.140625" style="6"/>
  </cols>
  <sheetData>
    <row r="1" spans="1:9" ht="40.15" customHeight="1" x14ac:dyDescent="0.25">
      <c r="A1" s="140" t="s">
        <v>191</v>
      </c>
      <c r="B1" s="140"/>
      <c r="C1" s="140"/>
      <c r="D1" s="140"/>
      <c r="E1" s="140"/>
      <c r="F1" s="140"/>
      <c r="G1" s="140"/>
    </row>
    <row r="2" spans="1:9" ht="21.6" customHeight="1" x14ac:dyDescent="0.25">
      <c r="A2" s="1"/>
      <c r="B2" s="1"/>
      <c r="C2" s="1"/>
      <c r="D2" s="1"/>
      <c r="E2" s="50"/>
      <c r="F2" s="1"/>
      <c r="G2" s="1"/>
    </row>
    <row r="3" spans="1:9" ht="20.25" customHeight="1" thickBot="1" x14ac:dyDescent="0.3">
      <c r="A3" s="47"/>
      <c r="B3" s="47"/>
      <c r="C3" s="46"/>
      <c r="D3" s="46"/>
      <c r="E3" s="52"/>
      <c r="F3" s="46"/>
      <c r="G3" s="45"/>
    </row>
    <row r="4" spans="1:9" x14ac:dyDescent="0.25">
      <c r="A4" s="146" t="s">
        <v>202</v>
      </c>
      <c r="B4" s="146"/>
      <c r="C4" s="146"/>
      <c r="D4" s="146"/>
      <c r="E4" s="146"/>
      <c r="F4" s="146"/>
      <c r="G4" s="147"/>
    </row>
    <row r="5" spans="1:9" ht="43.5" thickBot="1" x14ac:dyDescent="0.3">
      <c r="A5" s="30" t="s">
        <v>60</v>
      </c>
      <c r="B5" s="30" t="s">
        <v>0</v>
      </c>
      <c r="C5" s="30" t="s">
        <v>1</v>
      </c>
      <c r="D5" s="30" t="s">
        <v>2</v>
      </c>
      <c r="E5" s="51" t="s">
        <v>3</v>
      </c>
      <c r="F5" s="31" t="s">
        <v>81</v>
      </c>
      <c r="G5" s="32" t="s">
        <v>4</v>
      </c>
    </row>
    <row r="6" spans="1:9" x14ac:dyDescent="0.25">
      <c r="A6" s="130" t="s">
        <v>88</v>
      </c>
      <c r="B6" s="17" t="s">
        <v>9</v>
      </c>
      <c r="C6" s="18" t="s">
        <v>343</v>
      </c>
      <c r="D6" s="19" t="s">
        <v>6</v>
      </c>
      <c r="E6" s="69">
        <v>1</v>
      </c>
      <c r="F6" s="20">
        <v>488.25</v>
      </c>
      <c r="G6" s="21">
        <f t="shared" ref="G6:G56" si="0">ROUND((E6*F6),2)</f>
        <v>488.25</v>
      </c>
    </row>
    <row r="7" spans="1:9" x14ac:dyDescent="0.25">
      <c r="A7" s="131" t="s">
        <v>88</v>
      </c>
      <c r="B7" s="15" t="s">
        <v>10</v>
      </c>
      <c r="C7" s="2" t="s">
        <v>365</v>
      </c>
      <c r="D7" s="14" t="s">
        <v>6</v>
      </c>
      <c r="E7" s="70">
        <v>4</v>
      </c>
      <c r="F7" s="3">
        <v>226.8</v>
      </c>
      <c r="G7" s="22">
        <f t="shared" si="0"/>
        <v>907.2</v>
      </c>
    </row>
    <row r="8" spans="1:9" x14ac:dyDescent="0.25">
      <c r="A8" s="131" t="s">
        <v>88</v>
      </c>
      <c r="B8" s="15" t="s">
        <v>11</v>
      </c>
      <c r="C8" s="2" t="s">
        <v>366</v>
      </c>
      <c r="D8" s="14" t="s">
        <v>92</v>
      </c>
      <c r="E8" s="70">
        <v>120</v>
      </c>
      <c r="F8" s="3">
        <v>3.62</v>
      </c>
      <c r="G8" s="22">
        <f t="shared" si="0"/>
        <v>434.4</v>
      </c>
    </row>
    <row r="9" spans="1:9" x14ac:dyDescent="0.25">
      <c r="A9" s="131" t="s">
        <v>88</v>
      </c>
      <c r="B9" s="15" t="s">
        <v>12</v>
      </c>
      <c r="C9" s="2" t="s">
        <v>367</v>
      </c>
      <c r="D9" s="14" t="s">
        <v>92</v>
      </c>
      <c r="E9" s="70">
        <v>40</v>
      </c>
      <c r="F9" s="3">
        <v>2.48</v>
      </c>
      <c r="G9" s="22">
        <f t="shared" si="0"/>
        <v>99.2</v>
      </c>
    </row>
    <row r="10" spans="1:9" x14ac:dyDescent="0.25">
      <c r="A10" s="131" t="s">
        <v>88</v>
      </c>
      <c r="B10" s="15" t="s">
        <v>13</v>
      </c>
      <c r="C10" s="2" t="s">
        <v>368</v>
      </c>
      <c r="D10" s="14" t="s">
        <v>92</v>
      </c>
      <c r="E10" s="70">
        <v>440</v>
      </c>
      <c r="F10" s="3">
        <v>1.63</v>
      </c>
      <c r="G10" s="22">
        <f t="shared" si="0"/>
        <v>717.2</v>
      </c>
    </row>
    <row r="11" spans="1:9" x14ac:dyDescent="0.25">
      <c r="A11" s="131" t="s">
        <v>88</v>
      </c>
      <c r="B11" s="15" t="s">
        <v>14</v>
      </c>
      <c r="C11" s="2" t="s">
        <v>369</v>
      </c>
      <c r="D11" s="14" t="s">
        <v>92</v>
      </c>
      <c r="E11" s="70">
        <v>40</v>
      </c>
      <c r="F11" s="3">
        <v>5.78</v>
      </c>
      <c r="G11" s="22">
        <f t="shared" si="0"/>
        <v>231.2</v>
      </c>
    </row>
    <row r="12" spans="1:9" x14ac:dyDescent="0.25">
      <c r="A12" s="131" t="s">
        <v>88</v>
      </c>
      <c r="B12" s="15" t="s">
        <v>15</v>
      </c>
      <c r="C12" s="2" t="s">
        <v>370</v>
      </c>
      <c r="D12" s="14" t="s">
        <v>92</v>
      </c>
      <c r="E12" s="70">
        <v>40</v>
      </c>
      <c r="F12" s="3">
        <v>0.54</v>
      </c>
      <c r="G12" s="22">
        <f t="shared" si="0"/>
        <v>21.6</v>
      </c>
    </row>
    <row r="13" spans="1:9" x14ac:dyDescent="0.25">
      <c r="A13" s="131" t="s">
        <v>88</v>
      </c>
      <c r="B13" s="15" t="s">
        <v>16</v>
      </c>
      <c r="C13" s="2" t="s">
        <v>371</v>
      </c>
      <c r="D13" s="14" t="s">
        <v>6</v>
      </c>
      <c r="E13" s="70">
        <v>2</v>
      </c>
      <c r="F13" s="3">
        <v>31.5</v>
      </c>
      <c r="G13" s="22">
        <f t="shared" si="0"/>
        <v>63</v>
      </c>
    </row>
    <row r="14" spans="1:9" x14ac:dyDescent="0.25">
      <c r="A14" s="131" t="s">
        <v>88</v>
      </c>
      <c r="B14" s="15" t="s">
        <v>17</v>
      </c>
      <c r="C14" s="2" t="s">
        <v>372</v>
      </c>
      <c r="D14" s="14" t="s">
        <v>6</v>
      </c>
      <c r="E14" s="70">
        <v>3</v>
      </c>
      <c r="F14" s="3">
        <v>29.4</v>
      </c>
      <c r="G14" s="22">
        <f t="shared" si="0"/>
        <v>88.2</v>
      </c>
    </row>
    <row r="15" spans="1:9" x14ac:dyDescent="0.25">
      <c r="A15" s="131" t="s">
        <v>88</v>
      </c>
      <c r="B15" s="15" t="s">
        <v>82</v>
      </c>
      <c r="C15" s="2" t="s">
        <v>373</v>
      </c>
      <c r="D15" s="14" t="s">
        <v>6</v>
      </c>
      <c r="E15" s="70">
        <v>1</v>
      </c>
      <c r="F15" s="3">
        <v>30.45</v>
      </c>
      <c r="G15" s="22">
        <f t="shared" si="0"/>
        <v>30.45</v>
      </c>
    </row>
    <row r="16" spans="1:9" s="12" customFormat="1" x14ac:dyDescent="0.25">
      <c r="A16" s="131" t="s">
        <v>88</v>
      </c>
      <c r="B16" s="15" t="s">
        <v>83</v>
      </c>
      <c r="C16" s="2" t="s">
        <v>374</v>
      </c>
      <c r="D16" s="14" t="s">
        <v>6</v>
      </c>
      <c r="E16" s="70">
        <v>1</v>
      </c>
      <c r="F16" s="3">
        <v>23.1</v>
      </c>
      <c r="G16" s="22">
        <f t="shared" si="0"/>
        <v>23.1</v>
      </c>
      <c r="I16" s="6"/>
    </row>
    <row r="17" spans="1:9" s="12" customFormat="1" x14ac:dyDescent="0.25">
      <c r="A17" s="131" t="s">
        <v>88</v>
      </c>
      <c r="B17" s="15" t="s">
        <v>84</v>
      </c>
      <c r="C17" s="2" t="s">
        <v>375</v>
      </c>
      <c r="D17" s="14" t="s">
        <v>6</v>
      </c>
      <c r="E17" s="70">
        <v>1</v>
      </c>
      <c r="F17" s="3">
        <v>18.899999999999999</v>
      </c>
      <c r="G17" s="22">
        <f t="shared" si="0"/>
        <v>18.899999999999999</v>
      </c>
      <c r="I17" s="6"/>
    </row>
    <row r="18" spans="1:9" s="12" customFormat="1" x14ac:dyDescent="0.25">
      <c r="A18" s="131" t="s">
        <v>88</v>
      </c>
      <c r="B18" s="15" t="s">
        <v>85</v>
      </c>
      <c r="C18" s="2" t="s">
        <v>376</v>
      </c>
      <c r="D18" s="14" t="s">
        <v>92</v>
      </c>
      <c r="E18" s="70">
        <v>28</v>
      </c>
      <c r="F18" s="3">
        <v>2.2599999999999998</v>
      </c>
      <c r="G18" s="22">
        <f t="shared" si="0"/>
        <v>63.28</v>
      </c>
      <c r="I18" s="6"/>
    </row>
    <row r="19" spans="1:9" s="12" customFormat="1" x14ac:dyDescent="0.25">
      <c r="A19" s="131" t="s">
        <v>88</v>
      </c>
      <c r="B19" s="15" t="s">
        <v>89</v>
      </c>
      <c r="C19" s="2" t="s">
        <v>377</v>
      </c>
      <c r="D19" s="14" t="s">
        <v>92</v>
      </c>
      <c r="E19" s="70">
        <v>280</v>
      </c>
      <c r="F19" s="3">
        <v>1.38</v>
      </c>
      <c r="G19" s="22">
        <f t="shared" si="0"/>
        <v>386.4</v>
      </c>
      <c r="I19" s="6"/>
    </row>
    <row r="20" spans="1:9" ht="30" x14ac:dyDescent="0.25">
      <c r="A20" s="131" t="s">
        <v>88</v>
      </c>
      <c r="B20" s="15" t="s">
        <v>90</v>
      </c>
      <c r="C20" s="2" t="s">
        <v>349</v>
      </c>
      <c r="D20" s="14" t="s">
        <v>6</v>
      </c>
      <c r="E20" s="70">
        <v>5</v>
      </c>
      <c r="F20" s="3">
        <v>567</v>
      </c>
      <c r="G20" s="22">
        <f t="shared" si="0"/>
        <v>2835</v>
      </c>
    </row>
    <row r="21" spans="1:9" x14ac:dyDescent="0.25">
      <c r="A21" s="131" t="s">
        <v>88</v>
      </c>
      <c r="B21" s="15" t="s">
        <v>295</v>
      </c>
      <c r="C21" s="2" t="s">
        <v>378</v>
      </c>
      <c r="D21" s="14" t="s">
        <v>100</v>
      </c>
      <c r="E21" s="70">
        <v>14</v>
      </c>
      <c r="F21" s="3">
        <v>5.25</v>
      </c>
      <c r="G21" s="22">
        <f t="shared" si="0"/>
        <v>73.5</v>
      </c>
    </row>
    <row r="22" spans="1:9" ht="15.75" thickBot="1" x14ac:dyDescent="0.3">
      <c r="A22" s="131" t="s">
        <v>88</v>
      </c>
      <c r="B22" s="15" t="s">
        <v>296</v>
      </c>
      <c r="C22" s="2" t="s">
        <v>379</v>
      </c>
      <c r="D22" s="14" t="s">
        <v>100</v>
      </c>
      <c r="E22" s="70">
        <v>14</v>
      </c>
      <c r="F22" s="3">
        <v>28.35</v>
      </c>
      <c r="G22" s="22">
        <f t="shared" si="0"/>
        <v>396.9</v>
      </c>
    </row>
    <row r="23" spans="1:9" ht="29.25" thickBot="1" x14ac:dyDescent="0.3">
      <c r="A23" s="132" t="s">
        <v>88</v>
      </c>
      <c r="B23" s="23" t="s">
        <v>297</v>
      </c>
      <c r="C23" s="24" t="s">
        <v>307</v>
      </c>
      <c r="D23" s="25" t="s">
        <v>92</v>
      </c>
      <c r="E23" s="71">
        <v>308</v>
      </c>
      <c r="F23" s="26">
        <v>0.32</v>
      </c>
      <c r="G23" s="27">
        <f t="shared" si="0"/>
        <v>98.56</v>
      </c>
      <c r="H23" s="40" t="s">
        <v>65</v>
      </c>
      <c r="I23" s="41">
        <f>ROUND(SUM(G6:G23),2)</f>
        <v>6976.34</v>
      </c>
    </row>
    <row r="24" spans="1:9" x14ac:dyDescent="0.25">
      <c r="A24" s="130" t="s">
        <v>101</v>
      </c>
      <c r="B24" s="17" t="s">
        <v>18</v>
      </c>
      <c r="C24" s="18" t="s">
        <v>320</v>
      </c>
      <c r="D24" s="19" t="s">
        <v>92</v>
      </c>
      <c r="E24" s="69">
        <v>158</v>
      </c>
      <c r="F24" s="20">
        <v>12.6</v>
      </c>
      <c r="G24" s="21">
        <f t="shared" si="0"/>
        <v>1990.8</v>
      </c>
    </row>
    <row r="25" spans="1:9" x14ac:dyDescent="0.25">
      <c r="A25" s="133" t="s">
        <v>101</v>
      </c>
      <c r="B25" s="15" t="s">
        <v>19</v>
      </c>
      <c r="C25" s="2" t="s">
        <v>115</v>
      </c>
      <c r="D25" s="14" t="s">
        <v>92</v>
      </c>
      <c r="E25" s="70">
        <v>150</v>
      </c>
      <c r="F25" s="3">
        <v>10.5</v>
      </c>
      <c r="G25" s="22">
        <f t="shared" si="0"/>
        <v>1575</v>
      </c>
    </row>
    <row r="26" spans="1:9" x14ac:dyDescent="0.25">
      <c r="A26" s="133" t="s">
        <v>101</v>
      </c>
      <c r="B26" s="15" t="s">
        <v>20</v>
      </c>
      <c r="C26" s="2" t="s">
        <v>321</v>
      </c>
      <c r="D26" s="14" t="s">
        <v>92</v>
      </c>
      <c r="E26" s="70">
        <v>280</v>
      </c>
      <c r="F26" s="3">
        <v>1.31</v>
      </c>
      <c r="G26" s="22">
        <f t="shared" si="0"/>
        <v>366.8</v>
      </c>
    </row>
    <row r="27" spans="1:9" x14ac:dyDescent="0.25">
      <c r="A27" s="133" t="s">
        <v>101</v>
      </c>
      <c r="B27" s="15" t="s">
        <v>21</v>
      </c>
      <c r="C27" s="2" t="s">
        <v>388</v>
      </c>
      <c r="D27" s="14" t="s">
        <v>92</v>
      </c>
      <c r="E27" s="70">
        <v>28</v>
      </c>
      <c r="F27" s="3">
        <v>1.31</v>
      </c>
      <c r="G27" s="22">
        <f t="shared" si="0"/>
        <v>36.68</v>
      </c>
    </row>
    <row r="28" spans="1:9" x14ac:dyDescent="0.25">
      <c r="A28" s="133" t="s">
        <v>101</v>
      </c>
      <c r="B28" s="15" t="s">
        <v>22</v>
      </c>
      <c r="C28" s="2" t="s">
        <v>352</v>
      </c>
      <c r="D28" s="14" t="s">
        <v>6</v>
      </c>
      <c r="E28" s="70">
        <v>1</v>
      </c>
      <c r="F28" s="3">
        <v>262.5</v>
      </c>
      <c r="G28" s="22">
        <f t="shared" si="0"/>
        <v>262.5</v>
      </c>
    </row>
    <row r="29" spans="1:9" x14ac:dyDescent="0.25">
      <c r="A29" s="133" t="s">
        <v>101</v>
      </c>
      <c r="B29" s="15" t="s">
        <v>23</v>
      </c>
      <c r="C29" s="2" t="s">
        <v>389</v>
      </c>
      <c r="D29" s="14" t="s">
        <v>6</v>
      </c>
      <c r="E29" s="70">
        <v>4</v>
      </c>
      <c r="F29" s="3">
        <v>194.25</v>
      </c>
      <c r="G29" s="22">
        <f t="shared" si="0"/>
        <v>777</v>
      </c>
    </row>
    <row r="30" spans="1:9" x14ac:dyDescent="0.25">
      <c r="A30" s="133" t="s">
        <v>101</v>
      </c>
      <c r="B30" s="15" t="s">
        <v>24</v>
      </c>
      <c r="C30" s="2" t="s">
        <v>353</v>
      </c>
      <c r="D30" s="14" t="s">
        <v>6</v>
      </c>
      <c r="E30" s="70">
        <v>5</v>
      </c>
      <c r="F30" s="3">
        <v>131.25</v>
      </c>
      <c r="G30" s="22">
        <f t="shared" si="0"/>
        <v>656.25</v>
      </c>
    </row>
    <row r="31" spans="1:9" x14ac:dyDescent="0.25">
      <c r="A31" s="133" t="s">
        <v>101</v>
      </c>
      <c r="B31" s="15" t="s">
        <v>25</v>
      </c>
      <c r="C31" s="2" t="s">
        <v>354</v>
      </c>
      <c r="D31" s="14" t="s">
        <v>6</v>
      </c>
      <c r="E31" s="70">
        <v>5</v>
      </c>
      <c r="F31" s="3">
        <v>47.25</v>
      </c>
      <c r="G31" s="22">
        <f t="shared" si="0"/>
        <v>236.25</v>
      </c>
    </row>
    <row r="32" spans="1:9" x14ac:dyDescent="0.25">
      <c r="A32" s="133" t="s">
        <v>101</v>
      </c>
      <c r="B32" s="15" t="s">
        <v>26</v>
      </c>
      <c r="C32" s="2" t="s">
        <v>355</v>
      </c>
      <c r="D32" s="14" t="s">
        <v>6</v>
      </c>
      <c r="E32" s="70">
        <v>5</v>
      </c>
      <c r="F32" s="3">
        <v>15.75</v>
      </c>
      <c r="G32" s="22">
        <f t="shared" si="0"/>
        <v>78.75</v>
      </c>
    </row>
    <row r="33" spans="1:7" x14ac:dyDescent="0.25">
      <c r="A33" s="133" t="s">
        <v>101</v>
      </c>
      <c r="B33" s="15" t="s">
        <v>27</v>
      </c>
      <c r="C33" s="2" t="s">
        <v>390</v>
      </c>
      <c r="D33" s="14" t="s">
        <v>92</v>
      </c>
      <c r="E33" s="70">
        <v>120</v>
      </c>
      <c r="F33" s="3">
        <v>1</v>
      </c>
      <c r="G33" s="22">
        <f t="shared" si="0"/>
        <v>120</v>
      </c>
    </row>
    <row r="34" spans="1:7" x14ac:dyDescent="0.25">
      <c r="A34" s="133" t="s">
        <v>101</v>
      </c>
      <c r="B34" s="15" t="s">
        <v>28</v>
      </c>
      <c r="C34" s="2" t="s">
        <v>391</v>
      </c>
      <c r="D34" s="14" t="s">
        <v>92</v>
      </c>
      <c r="E34" s="70">
        <v>40</v>
      </c>
      <c r="F34" s="3">
        <v>1</v>
      </c>
      <c r="G34" s="22">
        <f t="shared" si="0"/>
        <v>40</v>
      </c>
    </row>
    <row r="35" spans="1:7" x14ac:dyDescent="0.25">
      <c r="A35" s="133" t="s">
        <v>101</v>
      </c>
      <c r="B35" s="15" t="s">
        <v>102</v>
      </c>
      <c r="C35" s="2" t="s">
        <v>392</v>
      </c>
      <c r="D35" s="14" t="s">
        <v>92</v>
      </c>
      <c r="E35" s="70">
        <v>440</v>
      </c>
      <c r="F35" s="3">
        <v>1</v>
      </c>
      <c r="G35" s="22">
        <f t="shared" si="0"/>
        <v>440</v>
      </c>
    </row>
    <row r="36" spans="1:7" x14ac:dyDescent="0.25">
      <c r="A36" s="133" t="s">
        <v>101</v>
      </c>
      <c r="B36" s="15" t="s">
        <v>103</v>
      </c>
      <c r="C36" s="2" t="s">
        <v>393</v>
      </c>
      <c r="D36" s="14" t="s">
        <v>92</v>
      </c>
      <c r="E36" s="70">
        <v>40</v>
      </c>
      <c r="F36" s="3">
        <v>1</v>
      </c>
      <c r="G36" s="22">
        <f t="shared" si="0"/>
        <v>40</v>
      </c>
    </row>
    <row r="37" spans="1:7" x14ac:dyDescent="0.25">
      <c r="A37" s="133" t="s">
        <v>101</v>
      </c>
      <c r="B37" s="15" t="s">
        <v>104</v>
      </c>
      <c r="C37" s="2" t="s">
        <v>394</v>
      </c>
      <c r="D37" s="14" t="s">
        <v>92</v>
      </c>
      <c r="E37" s="70">
        <v>40</v>
      </c>
      <c r="F37" s="3">
        <v>1</v>
      </c>
      <c r="G37" s="22">
        <f t="shared" si="0"/>
        <v>40</v>
      </c>
    </row>
    <row r="38" spans="1:7" x14ac:dyDescent="0.25">
      <c r="A38" s="133" t="s">
        <v>101</v>
      </c>
      <c r="B38" s="15" t="s">
        <v>105</v>
      </c>
      <c r="C38" s="2" t="s">
        <v>395</v>
      </c>
      <c r="D38" s="14" t="s">
        <v>6</v>
      </c>
      <c r="E38" s="70">
        <v>2</v>
      </c>
      <c r="F38" s="3">
        <v>89.25</v>
      </c>
      <c r="G38" s="22">
        <f t="shared" si="0"/>
        <v>178.5</v>
      </c>
    </row>
    <row r="39" spans="1:7" x14ac:dyDescent="0.25">
      <c r="A39" s="133" t="s">
        <v>101</v>
      </c>
      <c r="B39" s="15" t="s">
        <v>106</v>
      </c>
      <c r="C39" s="2" t="s">
        <v>396</v>
      </c>
      <c r="D39" s="14" t="s">
        <v>6</v>
      </c>
      <c r="E39" s="70">
        <v>3</v>
      </c>
      <c r="F39" s="3">
        <v>57.75</v>
      </c>
      <c r="G39" s="22">
        <f t="shared" si="0"/>
        <v>173.25</v>
      </c>
    </row>
    <row r="40" spans="1:7" x14ac:dyDescent="0.25">
      <c r="A40" s="133" t="s">
        <v>101</v>
      </c>
      <c r="B40" s="15" t="s">
        <v>107</v>
      </c>
      <c r="C40" s="2" t="s">
        <v>397</v>
      </c>
      <c r="D40" s="14" t="s">
        <v>6</v>
      </c>
      <c r="E40" s="70">
        <v>1</v>
      </c>
      <c r="F40" s="3">
        <v>73.5</v>
      </c>
      <c r="G40" s="22">
        <f t="shared" si="0"/>
        <v>73.5</v>
      </c>
    </row>
    <row r="41" spans="1:7" x14ac:dyDescent="0.25">
      <c r="A41" s="133" t="s">
        <v>101</v>
      </c>
      <c r="B41" s="15" t="s">
        <v>108</v>
      </c>
      <c r="C41" s="2" t="s">
        <v>398</v>
      </c>
      <c r="D41" s="14" t="s">
        <v>6</v>
      </c>
      <c r="E41" s="70">
        <v>1</v>
      </c>
      <c r="F41" s="3">
        <v>26.25</v>
      </c>
      <c r="G41" s="22">
        <f t="shared" si="0"/>
        <v>26.25</v>
      </c>
    </row>
    <row r="42" spans="1:7" x14ac:dyDescent="0.25">
      <c r="A42" s="133" t="s">
        <v>101</v>
      </c>
      <c r="B42" s="15" t="s">
        <v>109</v>
      </c>
      <c r="C42" s="2" t="s">
        <v>399</v>
      </c>
      <c r="D42" s="14" t="s">
        <v>6</v>
      </c>
      <c r="E42" s="70">
        <v>1</v>
      </c>
      <c r="F42" s="3">
        <v>26.25</v>
      </c>
      <c r="G42" s="22">
        <f t="shared" si="0"/>
        <v>26.25</v>
      </c>
    </row>
    <row r="43" spans="1:7" x14ac:dyDescent="0.25">
      <c r="A43" s="133" t="s">
        <v>101</v>
      </c>
      <c r="B43" s="15" t="s">
        <v>110</v>
      </c>
      <c r="C43" s="2" t="s">
        <v>400</v>
      </c>
      <c r="D43" s="14" t="s">
        <v>92</v>
      </c>
      <c r="E43" s="70">
        <v>100</v>
      </c>
      <c r="F43" s="3">
        <v>0.63</v>
      </c>
      <c r="G43" s="22">
        <f t="shared" si="0"/>
        <v>63</v>
      </c>
    </row>
    <row r="44" spans="1:7" x14ac:dyDescent="0.25">
      <c r="A44" s="133" t="s">
        <v>101</v>
      </c>
      <c r="B44" s="15" t="s">
        <v>111</v>
      </c>
      <c r="C44" s="2" t="s">
        <v>401</v>
      </c>
      <c r="D44" s="14" t="s">
        <v>92</v>
      </c>
      <c r="E44" s="70">
        <v>280</v>
      </c>
      <c r="F44" s="3">
        <v>0.63</v>
      </c>
      <c r="G44" s="22">
        <f t="shared" si="0"/>
        <v>176.4</v>
      </c>
    </row>
    <row r="45" spans="1:7" x14ac:dyDescent="0.25">
      <c r="A45" s="133" t="s">
        <v>101</v>
      </c>
      <c r="B45" s="15" t="s">
        <v>112</v>
      </c>
      <c r="C45" s="2" t="s">
        <v>402</v>
      </c>
      <c r="D45" s="14" t="s">
        <v>92</v>
      </c>
      <c r="E45" s="70">
        <v>100</v>
      </c>
      <c r="F45" s="3">
        <v>0.63</v>
      </c>
      <c r="G45" s="22">
        <f t="shared" si="0"/>
        <v>63</v>
      </c>
    </row>
    <row r="46" spans="1:7" x14ac:dyDescent="0.25">
      <c r="A46" s="133" t="s">
        <v>101</v>
      </c>
      <c r="B46" s="15" t="s">
        <v>113</v>
      </c>
      <c r="C46" s="2" t="s">
        <v>403</v>
      </c>
      <c r="D46" s="14" t="s">
        <v>92</v>
      </c>
      <c r="E46" s="70">
        <v>280</v>
      </c>
      <c r="F46" s="3">
        <v>0.63</v>
      </c>
      <c r="G46" s="22">
        <f t="shared" si="0"/>
        <v>176.4</v>
      </c>
    </row>
    <row r="47" spans="1:7" x14ac:dyDescent="0.25">
      <c r="A47" s="133" t="s">
        <v>101</v>
      </c>
      <c r="B47" s="15" t="s">
        <v>114</v>
      </c>
      <c r="C47" s="2" t="s">
        <v>404</v>
      </c>
      <c r="D47" s="14" t="s">
        <v>6</v>
      </c>
      <c r="E47" s="70">
        <v>1</v>
      </c>
      <c r="F47" s="3">
        <v>15.75</v>
      </c>
      <c r="G47" s="22">
        <f t="shared" si="0"/>
        <v>15.75</v>
      </c>
    </row>
    <row r="48" spans="1:7" x14ac:dyDescent="0.25">
      <c r="A48" s="133" t="s">
        <v>101</v>
      </c>
      <c r="B48" s="15" t="s">
        <v>319</v>
      </c>
      <c r="C48" s="2" t="s">
        <v>405</v>
      </c>
      <c r="D48" s="14" t="s">
        <v>92</v>
      </c>
      <c r="E48" s="70">
        <v>8</v>
      </c>
      <c r="F48" s="3">
        <v>1.63</v>
      </c>
      <c r="G48" s="22">
        <f t="shared" si="0"/>
        <v>13.04</v>
      </c>
    </row>
    <row r="49" spans="1:9" x14ac:dyDescent="0.25">
      <c r="A49" s="133" t="s">
        <v>101</v>
      </c>
      <c r="B49" s="15" t="s">
        <v>380</v>
      </c>
      <c r="C49" s="2" t="s">
        <v>406</v>
      </c>
      <c r="D49" s="14" t="s">
        <v>92</v>
      </c>
      <c r="E49" s="70">
        <v>50</v>
      </c>
      <c r="F49" s="3">
        <v>1</v>
      </c>
      <c r="G49" s="22">
        <f t="shared" si="0"/>
        <v>50</v>
      </c>
    </row>
    <row r="50" spans="1:9" x14ac:dyDescent="0.25">
      <c r="A50" s="133" t="s">
        <v>101</v>
      </c>
      <c r="B50" s="15" t="s">
        <v>381</v>
      </c>
      <c r="C50" s="2" t="s">
        <v>335</v>
      </c>
      <c r="D50" s="14" t="s">
        <v>92</v>
      </c>
      <c r="E50" s="70">
        <v>308</v>
      </c>
      <c r="F50" s="3">
        <v>0.26</v>
      </c>
      <c r="G50" s="22">
        <f t="shared" si="0"/>
        <v>80.08</v>
      </c>
    </row>
    <row r="51" spans="1:9" x14ac:dyDescent="0.25">
      <c r="A51" s="133" t="s">
        <v>101</v>
      </c>
      <c r="B51" s="15" t="s">
        <v>382</v>
      </c>
      <c r="C51" s="2" t="s">
        <v>407</v>
      </c>
      <c r="D51" s="14" t="s">
        <v>100</v>
      </c>
      <c r="E51" s="70">
        <v>14</v>
      </c>
      <c r="F51" s="3">
        <v>26.25</v>
      </c>
      <c r="G51" s="22">
        <f t="shared" si="0"/>
        <v>367.5</v>
      </c>
    </row>
    <row r="52" spans="1:9" x14ac:dyDescent="0.25">
      <c r="A52" s="133" t="s">
        <v>101</v>
      </c>
      <c r="B52" s="15" t="s">
        <v>383</v>
      </c>
      <c r="C52" s="2" t="s">
        <v>117</v>
      </c>
      <c r="D52" s="14" t="s">
        <v>100</v>
      </c>
      <c r="E52" s="70">
        <v>14</v>
      </c>
      <c r="F52" s="3">
        <v>7.02</v>
      </c>
      <c r="G52" s="22">
        <f t="shared" si="0"/>
        <v>98.28</v>
      </c>
    </row>
    <row r="53" spans="1:9" x14ac:dyDescent="0.25">
      <c r="A53" s="133" t="s">
        <v>101</v>
      </c>
      <c r="B53" s="15" t="s">
        <v>384</v>
      </c>
      <c r="C53" s="2" t="s">
        <v>408</v>
      </c>
      <c r="D53" s="14" t="s">
        <v>124</v>
      </c>
      <c r="E53" s="70">
        <v>323.39999999999998</v>
      </c>
      <c r="F53" s="3">
        <v>4.6500000000000004</v>
      </c>
      <c r="G53" s="22">
        <f t="shared" si="0"/>
        <v>1503.81</v>
      </c>
    </row>
    <row r="54" spans="1:9" x14ac:dyDescent="0.25">
      <c r="A54" s="133" t="s">
        <v>101</v>
      </c>
      <c r="B54" s="15" t="s">
        <v>385</v>
      </c>
      <c r="C54" s="2" t="s">
        <v>203</v>
      </c>
      <c r="D54" s="14" t="s">
        <v>92</v>
      </c>
      <c r="E54" s="70">
        <v>308</v>
      </c>
      <c r="F54" s="3">
        <v>0.89</v>
      </c>
      <c r="G54" s="22">
        <f t="shared" si="0"/>
        <v>274.12</v>
      </c>
    </row>
    <row r="55" spans="1:9" ht="15.75" thickBot="1" x14ac:dyDescent="0.3">
      <c r="A55" s="133" t="s">
        <v>101</v>
      </c>
      <c r="B55" s="15" t="s">
        <v>386</v>
      </c>
      <c r="C55" s="2" t="s">
        <v>409</v>
      </c>
      <c r="D55" s="14" t="s">
        <v>92</v>
      </c>
      <c r="E55" s="70">
        <v>308</v>
      </c>
      <c r="F55" s="3">
        <v>1.31</v>
      </c>
      <c r="G55" s="22">
        <f t="shared" si="0"/>
        <v>403.48</v>
      </c>
      <c r="H55" s="35"/>
    </row>
    <row r="56" spans="1:9" ht="29.25" thickBot="1" x14ac:dyDescent="0.3">
      <c r="A56" s="132" t="s">
        <v>101</v>
      </c>
      <c r="B56" s="23" t="s">
        <v>387</v>
      </c>
      <c r="C56" s="24" t="s">
        <v>123</v>
      </c>
      <c r="D56" s="25" t="s">
        <v>6</v>
      </c>
      <c r="E56" s="71">
        <v>1</v>
      </c>
      <c r="F56" s="26">
        <v>57.75</v>
      </c>
      <c r="G56" s="27">
        <f t="shared" si="0"/>
        <v>57.75</v>
      </c>
      <c r="H56" s="40" t="s">
        <v>66</v>
      </c>
      <c r="I56" s="41">
        <f>ROUND(SUM(G24:G56),2)</f>
        <v>10480.39</v>
      </c>
    </row>
    <row r="57" spans="1:9" ht="43.5" thickBot="1" x14ac:dyDescent="0.3">
      <c r="F57" s="125" t="s">
        <v>198</v>
      </c>
      <c r="G57" s="126">
        <f>SUM(G6:G56)</f>
        <v>17456.73</v>
      </c>
    </row>
  </sheetData>
  <sheetProtection algorithmName="SHA-512" hashValue="yttpvqz9eVkqmV6RddZLKSG2w8KdWb5GGIhIZemYhkhZu9PbplUOXdZ1a+PS0P/wxeBcbvAIzJJMG6ehjvCxvg==" saltValue="MxZ/Xy7UvEYi30i3XTNV1g==" spinCount="100000" sheet="1" objects="1" scenarios="1"/>
  <mergeCells count="2">
    <mergeCell ref="A1:G1"/>
    <mergeCell ref="A4:G4"/>
  </mergeCells>
  <phoneticPr fontId="8"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190EE-9235-45B2-B599-D7450EBA2E1B}">
  <dimension ref="A1:C17"/>
  <sheetViews>
    <sheetView tabSelected="1" zoomScale="115" zoomScaleNormal="115" workbookViewId="0">
      <selection activeCell="A11" sqref="A11:C11"/>
    </sheetView>
  </sheetViews>
  <sheetFormatPr defaultRowHeight="15" x14ac:dyDescent="0.25"/>
  <cols>
    <col min="1" max="1" width="11.7109375" customWidth="1"/>
    <col min="2" max="2" width="51.28515625" customWidth="1"/>
    <col min="3" max="3" width="20.85546875" customWidth="1"/>
  </cols>
  <sheetData>
    <row r="1" spans="1:3" ht="27" customHeight="1" x14ac:dyDescent="0.25">
      <c r="A1" s="152" t="s">
        <v>191</v>
      </c>
      <c r="B1" s="152"/>
      <c r="C1" s="152"/>
    </row>
    <row r="2" spans="1:3" x14ac:dyDescent="0.25">
      <c r="A2" s="153" t="s">
        <v>71</v>
      </c>
      <c r="B2" s="153"/>
      <c r="C2" s="153"/>
    </row>
    <row r="3" spans="1:3" ht="25.5" x14ac:dyDescent="0.25">
      <c r="A3" s="55" t="s">
        <v>72</v>
      </c>
      <c r="B3" s="55" t="s">
        <v>73</v>
      </c>
      <c r="C3" s="55" t="s">
        <v>74</v>
      </c>
    </row>
    <row r="4" spans="1:3" x14ac:dyDescent="0.25">
      <c r="A4" s="56">
        <v>1</v>
      </c>
      <c r="B4" s="57" t="s">
        <v>75</v>
      </c>
      <c r="C4" s="62">
        <f>DKŽ_1!G121</f>
        <v>894312.66999999969</v>
      </c>
    </row>
    <row r="5" spans="1:3" x14ac:dyDescent="0.25">
      <c r="A5" s="56">
        <v>2</v>
      </c>
      <c r="B5" s="57" t="s">
        <v>192</v>
      </c>
      <c r="C5" s="62">
        <f>DKŽ_2!G16</f>
        <v>15288.2</v>
      </c>
    </row>
    <row r="6" spans="1:3" x14ac:dyDescent="0.25">
      <c r="A6" s="56">
        <v>3</v>
      </c>
      <c r="B6" s="86" t="s">
        <v>193</v>
      </c>
      <c r="C6" s="62">
        <f>DKŽ_3!G50</f>
        <v>47040.499999999993</v>
      </c>
    </row>
    <row r="7" spans="1:3" x14ac:dyDescent="0.25">
      <c r="A7" s="56">
        <v>4</v>
      </c>
      <c r="B7" s="57" t="s">
        <v>194</v>
      </c>
      <c r="C7" s="62">
        <f>DKŽ_4!G45</f>
        <v>17605.429999999997</v>
      </c>
    </row>
    <row r="8" spans="1:3" x14ac:dyDescent="0.25">
      <c r="A8" s="56">
        <v>5</v>
      </c>
      <c r="B8" s="57" t="s">
        <v>195</v>
      </c>
      <c r="C8" s="62">
        <f>DKŽ_5!G57</f>
        <v>17456.73</v>
      </c>
    </row>
    <row r="9" spans="1:3" ht="38.25" x14ac:dyDescent="0.25">
      <c r="A9" s="55" t="s">
        <v>76</v>
      </c>
      <c r="B9" s="58" t="s">
        <v>80</v>
      </c>
      <c r="C9" s="63">
        <f>ROUND(SUM(C4:C8),2)</f>
        <v>991703.53</v>
      </c>
    </row>
    <row r="10" spans="1:3" x14ac:dyDescent="0.25">
      <c r="A10" s="59"/>
      <c r="B10" s="59"/>
      <c r="C10" s="59"/>
    </row>
    <row r="11" spans="1:3" ht="74.45" customHeight="1" x14ac:dyDescent="0.25">
      <c r="A11" s="156" t="s">
        <v>87</v>
      </c>
      <c r="B11" s="156"/>
      <c r="C11" s="156"/>
    </row>
    <row r="12" spans="1:3" x14ac:dyDescent="0.25">
      <c r="A12" s="60"/>
      <c r="B12" s="60"/>
      <c r="C12" s="60"/>
    </row>
    <row r="13" spans="1:3" x14ac:dyDescent="0.25">
      <c r="A13" s="59"/>
      <c r="B13" s="59"/>
      <c r="C13" s="61" t="s">
        <v>77</v>
      </c>
    </row>
    <row r="14" spans="1:3" ht="3.95" customHeight="1" x14ac:dyDescent="0.25">
      <c r="A14" s="59"/>
      <c r="B14" s="59"/>
      <c r="C14" s="59"/>
    </row>
    <row r="15" spans="1:3" ht="217.9" customHeight="1" x14ac:dyDescent="0.25">
      <c r="A15" s="154" t="s">
        <v>190</v>
      </c>
      <c r="B15" s="155"/>
      <c r="C15" s="155"/>
    </row>
    <row r="16" spans="1:3" ht="124.5" customHeight="1" x14ac:dyDescent="0.25">
      <c r="A16" s="148" t="s">
        <v>78</v>
      </c>
      <c r="B16" s="149"/>
      <c r="C16" s="149"/>
    </row>
    <row r="17" spans="1:3" ht="68.45" customHeight="1" x14ac:dyDescent="0.25">
      <c r="A17" s="150" t="s">
        <v>79</v>
      </c>
      <c r="B17" s="151"/>
      <c r="C17" s="151"/>
    </row>
  </sheetData>
  <sheetProtection algorithmName="SHA-512" hashValue="LyekLWJjLp1kE2D64GrgQkgzQ1s7xDAJC+cC6TIZfTCBp3g+AV4t7QnQ4mbBmA6/hG3FlEutsa42zQs6+am2Rg==" saltValue="bOgdx/yV/EPjRPquGwpMcQ==" spinCount="100000" sheet="1" objects="1" scenarios="1"/>
  <mergeCells count="6">
    <mergeCell ref="A16:C16"/>
    <mergeCell ref="A17:C17"/>
    <mergeCell ref="A1:C1"/>
    <mergeCell ref="A2:C2"/>
    <mergeCell ref="A15:C15"/>
    <mergeCell ref="A11:C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0C8AE82F6374DD4E867678B630CDE7F7" ma:contentTypeVersion="18" ma:contentTypeDescription="Kurkite naują dokumentą." ma:contentTypeScope="" ma:versionID="4b9644f380fe017ef7c8cfa2a2e3da66">
  <xsd:schema xmlns:xsd="http://www.w3.org/2001/XMLSchema" xmlns:xs="http://www.w3.org/2001/XMLSchema" xmlns:p="http://schemas.microsoft.com/office/2006/metadata/properties" xmlns:ns2="8d667095-2462-4b9d-ac99-fb7dcc1d1e30" xmlns:ns3="483828b8-123c-4286-9af1-8c814e0ee5a7" targetNamespace="http://schemas.microsoft.com/office/2006/metadata/properties" ma:root="true" ma:fieldsID="e2847859d1c02956a0b7c31b6a8741cc" ns2:_="" ns3:_="">
    <xsd:import namespace="8d667095-2462-4b9d-ac99-fb7dcc1d1e30"/>
    <xsd:import namespace="483828b8-123c-4286-9af1-8c814e0ee5a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667095-2462-4b9d-ac99-fb7dcc1d1e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Vaizdų žymė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83828b8-123c-4286-9af1-8c814e0ee5a7"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TaxCatchAll" ma:index="19" nillable="true" ma:displayName="Taxonomy Catch All Column" ma:hidden="true" ma:list="{ed23eed7-c55c-47c4-af9f-0c9408b202bb}" ma:internalName="TaxCatchAll" ma:showField="CatchAllData" ma:web="483828b8-123c-4286-9af1-8c814e0ee5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83828b8-123c-4286-9af1-8c814e0ee5a7" xsi:nil="true"/>
    <lcf76f155ced4ddcb4097134ff3c332f xmlns="8d667095-2462-4b9d-ac99-fb7dcc1d1e3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97177E7-C8AD-4E86-B97C-6A7AA3512BE5}">
  <ds:schemaRefs>
    <ds:schemaRef ds:uri="http://schemas.microsoft.com/sharepoint/v3/contenttype/forms"/>
  </ds:schemaRefs>
</ds:datastoreItem>
</file>

<file path=customXml/itemProps2.xml><?xml version="1.0" encoding="utf-8"?>
<ds:datastoreItem xmlns:ds="http://schemas.openxmlformats.org/officeDocument/2006/customXml" ds:itemID="{223E2553-1B9D-4E0B-8DB5-D21CD172EE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667095-2462-4b9d-ac99-fb7dcc1d1e30"/>
    <ds:schemaRef ds:uri="483828b8-123c-4286-9af1-8c814e0ee5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9D6D14-1514-48FB-81E4-FBE61C8EBEA6}">
  <ds:schemaRefs>
    <ds:schemaRef ds:uri="http://schemas.microsoft.com/office/2006/metadata/properties"/>
    <ds:schemaRef ds:uri="http://schemas.microsoft.com/office/infopath/2007/PartnerControls"/>
    <ds:schemaRef ds:uri="483828b8-123c-4286-9af1-8c814e0ee5a7"/>
    <ds:schemaRef ds:uri="8d667095-2462-4b9d-ac99-fb7dcc1d1e3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6</vt:i4>
      </vt:variant>
    </vt:vector>
  </HeadingPairs>
  <TitlesOfParts>
    <vt:vector size="6" baseType="lpstr">
      <vt:lpstr>DKŽ_1</vt:lpstr>
      <vt:lpstr>DKŽ_2</vt:lpstr>
      <vt:lpstr>DKŽ_3</vt:lpstr>
      <vt:lpstr>DKŽ_4</vt:lpstr>
      <vt:lpstr>DKŽ_5</vt:lpstr>
      <vt:lpstr>Santrauka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Jurgita Karalevičienė | Alkesta</cp:lastModifiedBy>
  <dcterms:created xsi:type="dcterms:W3CDTF">2020-10-05T14:48:34Z</dcterms:created>
  <dcterms:modified xsi:type="dcterms:W3CDTF">2024-08-21T09:05:19Z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0x0101000C8AE82F6374DD4E867678B630CDE7F7</vt:lpwstr>
  </property>
</Properties>
</file>