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ltarginta-my.sharepoint.com/personal/oksana_timofejeva_arginta_lt/Documents/Desktop/KONKURSAI/VV_griovimas/"/>
    </mc:Choice>
  </mc:AlternateContent>
  <xr:revisionPtr revIDLastSave="0" documentId="8_{D0AA7968-9EBE-4195-853F-A05FD38351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Žiniaraštis" sheetId="1" r:id="rId1"/>
  </sheets>
  <definedNames>
    <definedName name="_Toc227983699" localSheetId="0">Žiniaraštis!#REF!</definedName>
    <definedName name="Kodas">Žiniaraštis!$C$5</definedName>
    <definedName name="Nr">Žiniaraštis!$C$2</definedName>
    <definedName name="Pavadinimas" localSheetId="0">Žiniaraštis!$C$1</definedName>
    <definedName name="Rangovas" localSheetId="0">Žiniaraštis!$C$4</definedName>
    <definedName name="Uzsakovas" localSheetId="0">Žiniaraštis!$C$3</definedName>
    <definedName name="ZinPavadinimas">Žiniaraštis!$A$8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5" i="1"/>
  <c r="F11" i="1"/>
  <c r="B18" i="1"/>
  <c r="F16" i="1"/>
  <c r="F21" i="1"/>
  <c r="B22" i="1" l="1"/>
  <c r="F20" i="1"/>
  <c r="F14" i="1"/>
  <c r="F18" i="1" l="1"/>
  <c r="F22" i="1"/>
  <c r="F28" i="1" l="1"/>
  <c r="F29" i="1" s="1"/>
  <c r="B29" i="1"/>
  <c r="B26" i="1"/>
  <c r="F25" i="1"/>
  <c r="F24" i="1"/>
  <c r="F10" i="1"/>
  <c r="B12" i="1"/>
  <c r="F12" i="1" l="1"/>
  <c r="F26" i="1"/>
  <c r="F30" i="1" l="1"/>
  <c r="F31" i="1" l="1"/>
  <c r="F32" i="1" s="1"/>
</calcChain>
</file>

<file path=xl/sharedStrings.xml><?xml version="1.0" encoding="utf-8"?>
<sst xmlns="http://schemas.openxmlformats.org/spreadsheetml/2006/main" count="61" uniqueCount="45">
  <si>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</si>
  <si>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</si>
  <si>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</si>
  <si>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</si>
  <si>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</si>
  <si>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</si>
  <si>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</si>
  <si>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</si>
  <si>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1.1</t>
  </si>
  <si>
    <t>1.2</t>
  </si>
  <si>
    <t>2.</t>
  </si>
  <si>
    <t>2.1</t>
  </si>
  <si>
    <t>2.2</t>
  </si>
  <si>
    <t>2.3</t>
  </si>
  <si>
    <t>2.4</t>
  </si>
  <si>
    <t>3.1</t>
  </si>
  <si>
    <t>PVM</t>
  </si>
  <si>
    <t>UAB "Vilniaus vandenys"</t>
  </si>
  <si>
    <t/>
  </si>
  <si>
    <t>Bendroji dalis</t>
  </si>
  <si>
    <t>4.1</t>
  </si>
  <si>
    <t>kompl.</t>
  </si>
  <si>
    <t>4.2</t>
  </si>
  <si>
    <t>5.1</t>
  </si>
  <si>
    <t>IŠ VISO su PVM</t>
  </si>
  <si>
    <t>3</t>
  </si>
  <si>
    <t>4</t>
  </si>
  <si>
    <t>5</t>
  </si>
  <si>
    <t>vnt.</t>
  </si>
  <si>
    <t>Grotų pastatas</t>
  </si>
  <si>
    <t xml:space="preserve">Statinio griovimo darbai </t>
  </si>
  <si>
    <t>Paskirstymo kameros prieš grotų pastatą antžeminės dalies (betoninės sienutės) griovimas</t>
  </si>
  <si>
    <t>Pirminio dumblo siurblinė</t>
  </si>
  <si>
    <t>Smėliagaudės</t>
  </si>
  <si>
    <t>Teritorijos sutvarkymas</t>
  </si>
  <si>
    <t>Nugriautų pastatų ,,nulinės" kadastrinės bylos parengimas</t>
  </si>
  <si>
    <t>Statybinių atliekų išvežimas, Kanalų, duobių, griovių užpilymas gruntu, Teritorijos sutvarkymas, išlyginimas su žemės reljefu</t>
  </si>
  <si>
    <t>Metalinių konstrukcijų antžeminėje smėliagaudės dalyje demontavimas, Smėligaudėse esančios įrangos demontavimas (sraigtai, vamzdynai, uždoriai, ir t.t. ir t.t.)</t>
  </si>
  <si>
    <t>Projektavimas, Statybos leidimas</t>
  </si>
  <si>
    <t>Visos pastate esančios įrangos demontavimas (grotos, uždoriai, siurbliai, švok, el. kabeliai ir t.t. ir t.t.)Metalinių konstrukcijų, vamzdynų grotų pastato viduje demontavimas</t>
  </si>
  <si>
    <t>Visos pastate esančios įrangos demontavimas ( siurbliai, vamzdynai, el. kabeliai ir t.t. ir t.t.), Metalinių konstrukcijų, vamzdynų pastato viduje demontavimas</t>
  </si>
  <si>
    <t>3.2</t>
  </si>
  <si>
    <t>Vandentiekio ir pirminio dumblo vamzdyno, kabelių, esančių po grotų pastatu, išsaugojimo arba perkėlimo darbai.</t>
  </si>
  <si>
    <t>IŠ VISO be PVM</t>
  </si>
  <si>
    <t>Techninės specifikacijos 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</si>
</sst>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charset val="186"/>
    </font>
    <font>
      <b/>
      <sz val="11"/>
      <color indexed="3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44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top"/>
    </xf>
    <xf numFmtId="0" fontId="5" fillId="0" borderId="0" xfId="0" applyFont="1"/>
    <xf numFmtId="2" fontId="1" fillId="0" borderId="0" xfId="0" applyNumberFormat="1" applyFont="1" applyAlignment="1">
      <alignment vertical="center"/>
    </xf>
    <xf numFmtId="49" fontId="2" fillId="2" borderId="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top" wrapText="1"/>
    </xf>
    <xf numFmtId="0" fontId="4" fillId="0" borderId="8" xfId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4" fontId="2" fillId="0" borderId="21" xfId="1" applyNumberFormat="1" applyFont="1" applyBorder="1" applyAlignment="1">
      <alignment horizontal="right" vertical="center" wrapText="1"/>
    </xf>
    <xf numFmtId="0" fontId="4" fillId="0" borderId="11" xfId="1" applyFont="1" applyBorder="1" applyAlignment="1">
      <alignment horizontal="center" vertical="center" wrapText="1"/>
    </xf>
    <xf numFmtId="49" fontId="2" fillId="4" borderId="15" xfId="1" applyNumberFormat="1" applyFont="1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2" fontId="2" fillId="4" borderId="16" xfId="1" applyNumberFormat="1" applyFont="1" applyFill="1" applyBorder="1" applyAlignment="1">
      <alignment horizontal="right" vertical="center" wrapText="1"/>
    </xf>
    <xf numFmtId="4" fontId="2" fillId="4" borderId="17" xfId="1" applyNumberFormat="1" applyFont="1" applyFill="1" applyBorder="1" applyAlignment="1">
      <alignment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2" fontId="0" fillId="0" borderId="0" xfId="0" applyNumberFormat="1"/>
    <xf numFmtId="2" fontId="1" fillId="0" borderId="2" xfId="0" applyNumberFormat="1" applyFont="1" applyBorder="1" applyAlignment="1">
      <alignment horizontal="center" vertical="center" wrapText="1"/>
    </xf>
    <xf numFmtId="2" fontId="2" fillId="0" borderId="19" xfId="1" applyNumberFormat="1" applyFont="1" applyBorder="1" applyAlignment="1">
      <alignment vertical="center" wrapText="1"/>
    </xf>
    <xf numFmtId="1" fontId="1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left" vertical="center" wrapText="1"/>
    </xf>
    <xf numFmtId="1" fontId="4" fillId="0" borderId="8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center" vertical="top" wrapText="1"/>
    </xf>
    <xf numFmtId="1" fontId="2" fillId="4" borderId="16" xfId="1" applyNumberFormat="1" applyFont="1" applyFill="1" applyBorder="1" applyAlignment="1">
      <alignment horizontal="right" vertical="center" wrapText="1"/>
    </xf>
    <xf numFmtId="1" fontId="2" fillId="0" borderId="19" xfId="1" applyNumberFormat="1" applyFont="1" applyBorder="1" applyAlignment="1">
      <alignment horizontal="right" vertical="center" wrapText="1"/>
    </xf>
    <xf numFmtId="1" fontId="0" fillId="0" borderId="0" xfId="0" applyNumberFormat="1"/>
    <xf numFmtId="2" fontId="2" fillId="0" borderId="23" xfId="1" applyNumberFormat="1" applyFont="1" applyBorder="1" applyAlignment="1">
      <alignment horizontal="right" vertical="center" wrapText="1"/>
    </xf>
    <xf numFmtId="2" fontId="2" fillId="2" borderId="24" xfId="1" applyNumberFormat="1" applyFont="1" applyFill="1" applyBorder="1" applyAlignment="1">
      <alignment horizontal="left" vertical="center" wrapText="1"/>
    </xf>
    <xf numFmtId="4" fontId="2" fillId="5" borderId="20" xfId="1" applyNumberFormat="1" applyFont="1" applyFill="1" applyBorder="1" applyAlignment="1">
      <alignment horizontal="right" vertical="center" wrapText="1"/>
    </xf>
    <xf numFmtId="0" fontId="4" fillId="0" borderId="14" xfId="2" applyFont="1" applyBorder="1" applyAlignment="1">
      <alignment horizontal="left" vertical="top" wrapText="1"/>
    </xf>
    <xf numFmtId="0" fontId="4" fillId="0" borderId="14" xfId="1" applyFont="1" applyBorder="1" applyAlignment="1">
      <alignment horizontal="center" vertical="center" wrapText="1"/>
    </xf>
    <xf numFmtId="1" fontId="4" fillId="0" borderId="14" xfId="1" applyNumberFormat="1" applyFont="1" applyBorder="1" applyAlignment="1">
      <alignment horizontal="right" vertical="center" wrapText="1"/>
    </xf>
    <xf numFmtId="2" fontId="4" fillId="0" borderId="14" xfId="1" applyNumberFormat="1" applyFont="1" applyBorder="1" applyAlignment="1">
      <alignment horizontal="right" vertical="center" wrapText="1"/>
    </xf>
    <xf numFmtId="49" fontId="2" fillId="2" borderId="27" xfId="1" applyNumberFormat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left" vertical="center" wrapText="1"/>
    </xf>
    <xf numFmtId="1" fontId="2" fillId="2" borderId="28" xfId="1" applyNumberFormat="1" applyFont="1" applyFill="1" applyBorder="1" applyAlignment="1">
      <alignment horizontal="left" vertical="center" wrapText="1"/>
    </xf>
    <xf numFmtId="2" fontId="2" fillId="2" borderId="28" xfId="1" applyNumberFormat="1" applyFont="1" applyFill="1" applyBorder="1" applyAlignment="1">
      <alignment horizontal="left" vertical="center" wrapText="1"/>
    </xf>
    <xf numFmtId="49" fontId="2" fillId="2" borderId="29" xfId="1" applyNumberFormat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left" vertical="center" wrapText="1"/>
    </xf>
    <xf numFmtId="1" fontId="2" fillId="2" borderId="30" xfId="1" applyNumberFormat="1" applyFont="1" applyFill="1" applyBorder="1" applyAlignment="1">
      <alignment horizontal="left" vertical="center" wrapText="1"/>
    </xf>
    <xf numFmtId="2" fontId="2" fillId="2" borderId="30" xfId="1" applyNumberFormat="1" applyFont="1" applyFill="1" applyBorder="1" applyAlignment="1">
      <alignment horizontal="left" vertical="center" wrapText="1"/>
    </xf>
    <xf numFmtId="4" fontId="2" fillId="2" borderId="31" xfId="1" applyNumberFormat="1" applyFont="1" applyFill="1" applyBorder="1" applyAlignment="1">
      <alignment horizontal="left" vertical="center" wrapText="1"/>
    </xf>
    <xf numFmtId="49" fontId="4" fillId="0" borderId="32" xfId="1" applyNumberFormat="1" applyFont="1" applyBorder="1" applyAlignment="1">
      <alignment horizontal="center" vertical="center"/>
    </xf>
    <xf numFmtId="4" fontId="4" fillId="0" borderId="33" xfId="1" applyNumberFormat="1" applyFont="1" applyBorder="1" applyAlignment="1">
      <alignment horizontal="right" vertical="center" wrapText="1"/>
    </xf>
    <xf numFmtId="49" fontId="4" fillId="0" borderId="34" xfId="1" applyNumberFormat="1" applyFont="1" applyBorder="1" applyAlignment="1">
      <alignment horizontal="center" vertical="center"/>
    </xf>
    <xf numFmtId="49" fontId="2" fillId="0" borderId="35" xfId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top" wrapText="1"/>
    </xf>
    <xf numFmtId="0" fontId="2" fillId="0" borderId="36" xfId="1" applyFont="1" applyBorder="1" applyAlignment="1">
      <alignment horizontal="left" vertical="center" wrapText="1"/>
    </xf>
    <xf numFmtId="0" fontId="2" fillId="0" borderId="37" xfId="1" applyFont="1" applyBorder="1" applyAlignment="1">
      <alignment horizontal="center" vertical="center" wrapText="1"/>
    </xf>
    <xf numFmtId="1" fontId="2" fillId="0" borderId="37" xfId="1" applyNumberFormat="1" applyFont="1" applyBorder="1" applyAlignment="1">
      <alignment horizontal="right" vertical="center" wrapText="1"/>
    </xf>
    <xf numFmtId="2" fontId="2" fillId="0" borderId="38" xfId="1" applyNumberFormat="1" applyFont="1" applyBorder="1" applyAlignment="1">
      <alignment horizontal="right" vertical="center" wrapText="1"/>
    </xf>
    <xf numFmtId="4" fontId="4" fillId="0" borderId="39" xfId="1" applyNumberFormat="1" applyFont="1" applyBorder="1" applyAlignment="1">
      <alignment horizontal="right" vertical="center" wrapText="1"/>
    </xf>
    <xf numFmtId="4" fontId="2" fillId="0" borderId="25" xfId="1" applyNumberFormat="1" applyFont="1" applyBorder="1" applyAlignment="1">
      <alignment horizontal="right" vertical="center" wrapText="1"/>
    </xf>
    <xf numFmtId="0" fontId="2" fillId="4" borderId="16" xfId="1" applyFont="1" applyFill="1" applyBorder="1" applyAlignment="1">
      <alignment horizontal="right" vertical="center" wrapText="1"/>
    </xf>
    <xf numFmtId="0" fontId="2" fillId="0" borderId="19" xfId="1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top" wrapText="1"/>
    </xf>
    <xf numFmtId="49" fontId="6" fillId="3" borderId="26" xfId="1" applyNumberFormat="1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</cellXfs>
  <cellStyles count="4">
    <cellStyle name="Currency 2" xfId="3" xr:uid="{DDFC48D3-4870-4D32-BF11-574B5BF82A68}"/>
    <cellStyle name="Excel Built-in Normal" xfId="1" xr:uid="{00000000-0005-0000-0000-000000000000}"/>
    <cellStyle name="Normal" xfId="0" builtinId="0"/>
    <cellStyle name="Normal 2" xfId="2" xr:uid="{5FE36BD7-F4C0-4601-87CC-18F0A961AEA8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21" zoomScale="115" zoomScaleNormal="115" workbookViewId="0">
      <selection activeCell="F34" sqref="F34"/>
    </sheetView>
  </sheetViews>
  <sheetFormatPr defaultColWidth="9.21875" defaultRowHeight="14.4" x14ac:dyDescent="0.3"/>
  <cols>
    <col min="1" max="1" width="8.44140625" style="26" customWidth="1"/>
    <col min="2" max="2" width="34.77734375" customWidth="1"/>
    <col min="4" max="4" width="9.21875" style="38"/>
    <col min="5" max="5" width="15" style="27" customWidth="1"/>
    <col min="6" max="6" width="17.77734375" customWidth="1"/>
  </cols>
  <sheetData>
    <row r="1" spans="1:6" x14ac:dyDescent="0.3">
      <c r="A1" s="75"/>
      <c r="B1" s="75"/>
      <c r="C1" s="1"/>
      <c r="D1" s="30"/>
      <c r="E1" s="10"/>
      <c r="F1" s="1"/>
    </row>
    <row r="2" spans="1:6" x14ac:dyDescent="0.3">
      <c r="A2" s="76"/>
      <c r="B2" s="76"/>
      <c r="C2" s="1" t="s">
        <v>18</v>
      </c>
      <c r="D2" s="30"/>
      <c r="E2" s="10"/>
      <c r="F2" s="1" t="s">
        <v>44</v>
      </c>
    </row>
    <row r="3" spans="1:6" x14ac:dyDescent="0.3">
      <c r="A3" s="75"/>
      <c r="B3" s="75"/>
      <c r="C3" s="1" t="s">
        <v>17</v>
      </c>
      <c r="D3" s="30"/>
      <c r="E3" s="10"/>
      <c r="F3" s="1"/>
    </row>
    <row r="4" spans="1:6" x14ac:dyDescent="0.3">
      <c r="A4" s="75"/>
      <c r="B4" s="75"/>
      <c r="C4" s="2" t="s">
        <v>18</v>
      </c>
      <c r="D4" s="30"/>
      <c r="E4" s="10"/>
      <c r="F4" s="1"/>
    </row>
    <row r="5" spans="1:6" x14ac:dyDescent="0.3">
      <c r="A5" s="77" t="s">
        <v>0</v>
      </c>
      <c r="B5" s="77"/>
      <c r="C5" s="70" t="s">
        <v>18</v>
      </c>
      <c r="D5" s="70"/>
      <c r="E5" s="70"/>
      <c r="F5" s="70"/>
    </row>
    <row r="6" spans="1:6" ht="25.5" customHeight="1" x14ac:dyDescent="0.3">
      <c r="A6" s="71" t="s">
        <v>1</v>
      </c>
      <c r="B6" s="72" t="s">
        <v>2</v>
      </c>
      <c r="C6" s="73" t="s">
        <v>3</v>
      </c>
      <c r="D6" s="74" t="s">
        <v>4</v>
      </c>
      <c r="E6" s="74"/>
      <c r="F6" s="74"/>
    </row>
    <row r="7" spans="1:6" ht="33" customHeight="1" thickBot="1" x14ac:dyDescent="0.35">
      <c r="A7" s="71"/>
      <c r="B7" s="72"/>
      <c r="C7" s="73"/>
      <c r="D7" s="31" t="s">
        <v>5</v>
      </c>
      <c r="E7" s="28" t="s">
        <v>6</v>
      </c>
      <c r="F7" s="3" t="s">
        <v>7</v>
      </c>
    </row>
    <row r="8" spans="1:6" ht="16.5" customHeight="1" thickBot="1" x14ac:dyDescent="0.35">
      <c r="A8" s="69"/>
      <c r="B8" s="69"/>
      <c r="C8" s="69"/>
      <c r="D8" s="69"/>
      <c r="E8" s="69"/>
      <c r="F8" s="69"/>
    </row>
    <row r="9" spans="1:6" x14ac:dyDescent="0.3">
      <c r="A9" s="50">
        <v>1</v>
      </c>
      <c r="B9" s="51" t="s">
        <v>19</v>
      </c>
      <c r="C9" s="51"/>
      <c r="D9" s="52"/>
      <c r="E9" s="53"/>
      <c r="F9" s="54"/>
    </row>
    <row r="10" spans="1:6" x14ac:dyDescent="0.3">
      <c r="A10" s="55" t="s">
        <v>8</v>
      </c>
      <c r="B10" s="14" t="s">
        <v>38</v>
      </c>
      <c r="C10" s="15" t="s">
        <v>28</v>
      </c>
      <c r="D10" s="33">
        <v>1</v>
      </c>
      <c r="E10" s="16">
        <v>43200</v>
      </c>
      <c r="F10" s="56">
        <f t="shared" ref="F10" si="0">ROUND(D10*E10,2)</f>
        <v>43200</v>
      </c>
    </row>
    <row r="11" spans="1:6" ht="28.2" thickBot="1" x14ac:dyDescent="0.35">
      <c r="A11" s="57" t="s">
        <v>9</v>
      </c>
      <c r="B11" s="59" t="s">
        <v>35</v>
      </c>
      <c r="C11" s="43" t="s">
        <v>21</v>
      </c>
      <c r="D11" s="44">
        <v>1</v>
      </c>
      <c r="E11" s="45">
        <v>2200</v>
      </c>
      <c r="F11" s="64">
        <f t="shared" ref="F11" si="1">ROUND(D11*E11,2)</f>
        <v>2200</v>
      </c>
    </row>
    <row r="12" spans="1:6" ht="15" thickBot="1" x14ac:dyDescent="0.35">
      <c r="A12" s="58"/>
      <c r="B12" s="60" t="str">
        <f>CONCATENATE("Viso (",B9,")")</f>
        <v>Viso (Bendroji dalis)</v>
      </c>
      <c r="C12" s="61"/>
      <c r="D12" s="62"/>
      <c r="E12" s="63"/>
      <c r="F12" s="65">
        <f>SUM(F10:F11)</f>
        <v>45400</v>
      </c>
    </row>
    <row r="13" spans="1:6" x14ac:dyDescent="0.3">
      <c r="A13" s="46" t="s">
        <v>10</v>
      </c>
      <c r="B13" s="47" t="s">
        <v>29</v>
      </c>
      <c r="C13" s="47"/>
      <c r="D13" s="48"/>
      <c r="E13" s="49"/>
      <c r="F13" s="40"/>
    </row>
    <row r="14" spans="1:6" x14ac:dyDescent="0.3">
      <c r="A14" s="13" t="s">
        <v>11</v>
      </c>
      <c r="B14" s="14" t="s">
        <v>30</v>
      </c>
      <c r="C14" s="15" t="s">
        <v>21</v>
      </c>
      <c r="D14" s="33">
        <v>1</v>
      </c>
      <c r="E14" s="16">
        <v>90760</v>
      </c>
      <c r="F14" s="17">
        <f>ROUND(D14*E14,2)</f>
        <v>90760</v>
      </c>
    </row>
    <row r="15" spans="1:6" ht="41.4" x14ac:dyDescent="0.3">
      <c r="A15" s="13" t="s">
        <v>12</v>
      </c>
      <c r="B15" s="14" t="s">
        <v>31</v>
      </c>
      <c r="C15" s="15" t="s">
        <v>21</v>
      </c>
      <c r="D15" s="33">
        <v>1</v>
      </c>
      <c r="E15" s="16">
        <v>22830</v>
      </c>
      <c r="F15" s="17">
        <f>ROUND(D15*E15,2)</f>
        <v>22830</v>
      </c>
    </row>
    <row r="16" spans="1:6" ht="69.599999999999994" thickBot="1" x14ac:dyDescent="0.35">
      <c r="A16" s="13" t="s">
        <v>13</v>
      </c>
      <c r="B16" s="14" t="s">
        <v>39</v>
      </c>
      <c r="C16" s="19" t="s">
        <v>21</v>
      </c>
      <c r="D16" s="33">
        <v>1</v>
      </c>
      <c r="E16" s="16">
        <v>32000</v>
      </c>
      <c r="F16" s="17">
        <f>ROUND(D16*E16,2)</f>
        <v>32000</v>
      </c>
    </row>
    <row r="17" spans="1:6" ht="55.8" thickBot="1" x14ac:dyDescent="0.35">
      <c r="A17" s="13" t="s">
        <v>14</v>
      </c>
      <c r="B17" s="14" t="s">
        <v>42</v>
      </c>
      <c r="C17" s="19" t="s">
        <v>21</v>
      </c>
      <c r="D17" s="33">
        <v>1</v>
      </c>
      <c r="E17" s="16">
        <v>13320</v>
      </c>
      <c r="F17" s="17">
        <f>ROUND(D17*E17,2)</f>
        <v>13320</v>
      </c>
    </row>
    <row r="18" spans="1:6" ht="15" thickBot="1" x14ac:dyDescent="0.35">
      <c r="A18" s="5"/>
      <c r="B18" s="6" t="str">
        <f>CONCATENATE("Viso (",B13,")")</f>
        <v>Viso (Grotų pastatas)</v>
      </c>
      <c r="C18" s="7"/>
      <c r="D18" s="34"/>
      <c r="E18" s="39"/>
      <c r="F18" s="65">
        <f>SUM(F14:F17)</f>
        <v>158910</v>
      </c>
    </row>
    <row r="19" spans="1:6" x14ac:dyDescent="0.3">
      <c r="A19" s="11" t="s">
        <v>25</v>
      </c>
      <c r="B19" s="4" t="s">
        <v>32</v>
      </c>
      <c r="C19" s="4"/>
      <c r="D19" s="32"/>
      <c r="E19" s="12"/>
      <c r="F19" s="40"/>
    </row>
    <row r="20" spans="1:6" x14ac:dyDescent="0.3">
      <c r="A20" s="13" t="s">
        <v>15</v>
      </c>
      <c r="B20" s="14" t="s">
        <v>30</v>
      </c>
      <c r="C20" s="15" t="s">
        <v>21</v>
      </c>
      <c r="D20" s="33">
        <v>1</v>
      </c>
      <c r="E20" s="16">
        <v>39700</v>
      </c>
      <c r="F20" s="17">
        <f>ROUND(D20*E20,2)</f>
        <v>39700</v>
      </c>
    </row>
    <row r="21" spans="1:6" ht="69.599999999999994" thickBot="1" x14ac:dyDescent="0.35">
      <c r="A21" s="13" t="s">
        <v>41</v>
      </c>
      <c r="B21" s="14" t="s">
        <v>40</v>
      </c>
      <c r="C21" s="19" t="s">
        <v>21</v>
      </c>
      <c r="D21" s="33">
        <v>1</v>
      </c>
      <c r="E21" s="16">
        <v>14700</v>
      </c>
      <c r="F21" s="17">
        <f>ROUND(D21*E21,2)</f>
        <v>14700</v>
      </c>
    </row>
    <row r="22" spans="1:6" ht="15" thickBot="1" x14ac:dyDescent="0.35">
      <c r="A22" s="5"/>
      <c r="B22" s="6" t="str">
        <f>CONCATENATE("Viso (",B19,")")</f>
        <v>Viso (Pirminio dumblo siurblinė)</v>
      </c>
      <c r="C22" s="7"/>
      <c r="D22" s="34"/>
      <c r="E22" s="39"/>
      <c r="F22" s="65">
        <f>SUM(F20:F21)</f>
        <v>54400</v>
      </c>
    </row>
    <row r="23" spans="1:6" x14ac:dyDescent="0.3">
      <c r="A23" s="11" t="s">
        <v>26</v>
      </c>
      <c r="B23" s="4" t="s">
        <v>33</v>
      </c>
      <c r="C23" s="4"/>
      <c r="D23" s="32"/>
      <c r="E23" s="12"/>
      <c r="F23" s="40"/>
    </row>
    <row r="24" spans="1:6" x14ac:dyDescent="0.3">
      <c r="A24" s="13" t="s">
        <v>20</v>
      </c>
      <c r="B24" s="14" t="s">
        <v>30</v>
      </c>
      <c r="C24" s="15" t="s">
        <v>21</v>
      </c>
      <c r="D24" s="33">
        <v>1</v>
      </c>
      <c r="E24" s="16">
        <v>76440</v>
      </c>
      <c r="F24" s="17">
        <f>ROUND(D24*E24,2)</f>
        <v>76440</v>
      </c>
    </row>
    <row r="25" spans="1:6" ht="69.599999999999994" thickBot="1" x14ac:dyDescent="0.35">
      <c r="A25" s="13" t="s">
        <v>22</v>
      </c>
      <c r="B25" s="14" t="s">
        <v>37</v>
      </c>
      <c r="C25" s="15" t="s">
        <v>21</v>
      </c>
      <c r="D25" s="33">
        <v>1</v>
      </c>
      <c r="E25" s="16">
        <v>39220</v>
      </c>
      <c r="F25" s="17">
        <f>ROUND(D25*E25,2)</f>
        <v>39220</v>
      </c>
    </row>
    <row r="26" spans="1:6" ht="15" thickBot="1" x14ac:dyDescent="0.35">
      <c r="A26" s="5"/>
      <c r="B26" s="6" t="str">
        <f>CONCATENATE("Viso (",B23,")")</f>
        <v>Viso (Smėliagaudės)</v>
      </c>
      <c r="C26" s="7"/>
      <c r="D26" s="34"/>
      <c r="E26" s="39"/>
      <c r="F26" s="65">
        <f>SUM(F24:F25)</f>
        <v>115660</v>
      </c>
    </row>
    <row r="27" spans="1:6" x14ac:dyDescent="0.3">
      <c r="A27" s="11" t="s">
        <v>27</v>
      </c>
      <c r="B27" s="4" t="s">
        <v>34</v>
      </c>
      <c r="C27" s="4"/>
      <c r="D27" s="32"/>
      <c r="E27" s="12"/>
      <c r="F27" s="40"/>
    </row>
    <row r="28" spans="1:6" ht="55.8" thickBot="1" x14ac:dyDescent="0.35">
      <c r="A28" s="8" t="s">
        <v>23</v>
      </c>
      <c r="B28" s="42" t="s">
        <v>36</v>
      </c>
      <c r="C28" s="14" t="s">
        <v>21</v>
      </c>
      <c r="D28" s="35">
        <v>1</v>
      </c>
      <c r="E28" s="68">
        <v>45495</v>
      </c>
      <c r="F28" s="17">
        <f>ROUND(D28*E28,2)</f>
        <v>45495</v>
      </c>
    </row>
    <row r="29" spans="1:6" ht="15" thickBot="1" x14ac:dyDescent="0.35">
      <c r="A29" s="5"/>
      <c r="B29" s="6" t="str">
        <f>CONCATENATE("Viso (",B27,")")</f>
        <v>Viso (Teritorijos sutvarkymas)</v>
      </c>
      <c r="C29" s="7"/>
      <c r="D29" s="34"/>
      <c r="E29" s="39"/>
      <c r="F29" s="65">
        <f>SUM(F28:F28)</f>
        <v>45495</v>
      </c>
    </row>
    <row r="30" spans="1:6" ht="15" thickBot="1" x14ac:dyDescent="0.35">
      <c r="A30" s="20" t="s">
        <v>18</v>
      </c>
      <c r="B30" s="66" t="s">
        <v>43</v>
      </c>
      <c r="C30" s="21"/>
      <c r="D30" s="36"/>
      <c r="E30" s="22"/>
      <c r="F30" s="23">
        <f>F29+F26+F22+F18+F12</f>
        <v>419865</v>
      </c>
    </row>
    <row r="31" spans="1:6" ht="15" thickBot="1" x14ac:dyDescent="0.35">
      <c r="A31" s="24" t="s">
        <v>18</v>
      </c>
      <c r="B31" s="67" t="s">
        <v>16</v>
      </c>
      <c r="C31" s="25"/>
      <c r="D31" s="37"/>
      <c r="E31" s="29"/>
      <c r="F31" s="41">
        <f>0.21*F30</f>
        <v>88171.65</v>
      </c>
    </row>
    <row r="32" spans="1:6" ht="15" thickBot="1" x14ac:dyDescent="0.35">
      <c r="A32" s="24" t="s">
        <v>18</v>
      </c>
      <c r="B32" s="67" t="s">
        <v>24</v>
      </c>
      <c r="C32" s="25"/>
      <c r="D32" s="37"/>
      <c r="E32" s="29"/>
      <c r="F32" s="18">
        <f>F30+F31</f>
        <v>508036.65</v>
      </c>
    </row>
    <row r="34" spans="2:2" x14ac:dyDescent="0.3">
      <c r="B34" s="9"/>
    </row>
    <row r="35" spans="2:2" x14ac:dyDescent="0.3">
      <c r="B35" s="9"/>
    </row>
  </sheetData>
  <sheetProtection selectLockedCells="1" selectUnlockedCells="1"/>
  <mergeCells count="11">
    <mergeCell ref="A1:B1"/>
    <mergeCell ref="A2:B2"/>
    <mergeCell ref="A3:B3"/>
    <mergeCell ref="A4:B4"/>
    <mergeCell ref="A5:B5"/>
    <mergeCell ref="A8:F8"/>
    <mergeCell ref="C5:F5"/>
    <mergeCell ref="A6:A7"/>
    <mergeCell ref="B6:B7"/>
    <mergeCell ref="C6:C7"/>
    <mergeCell ref="D6:F6"/>
  </mergeCells>
  <pageMargins left="0.44027777777777777" right="0.50972222222222219" top="0.74791666666666667" bottom="0.74791666666666667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Žiniaraštis</vt:lpstr>
      <vt:lpstr>Kodas</vt:lpstr>
      <vt:lpstr>Nr</vt:lpstr>
      <vt:lpstr>Žiniaraštis!Pavadinimas</vt:lpstr>
      <vt:lpstr>Žiniaraštis!Rangovas</vt:lpstr>
      <vt:lpstr>Žiniaraštis!Uzsakovas</vt:lpstr>
      <vt:lpstr>ZinPavadinimas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Karosienė</dc:creator>
  <cp:lastModifiedBy>Oksana Timofejeva</cp:lastModifiedBy>
  <dcterms:created xsi:type="dcterms:W3CDTF">2019-09-23T07:27:53Z</dcterms:created>
  <dcterms:modified xsi:type="dcterms:W3CDTF">2023-07-04T06:30:28Z</dcterms:modified>
</cp:coreProperties>
</file>