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mc:AlternateContent xmlns:mc="http://schemas.openxmlformats.org/markup-compatibility/2006">
    <mc:Choice Requires="x15">
      <x15ac:absPath xmlns:x15ac="http://schemas.microsoft.com/office/spreadsheetml/2010/11/ac" url="\\vv.lt\Failai\Tarnybos\15000 Veiklos organizavimo tarnyba\15300 Pirkimų skyrius\Vidinis\1. VISI PIRKIMAI\_VIEŠINIMAS\Nepaviešintos sutartys (2021)\PK21-92, SUT21-P-225 (06-14)\"/>
    </mc:Choice>
  </mc:AlternateContent>
  <xr:revisionPtr revIDLastSave="0" documentId="13_ncr:1_{B75324A1-D46B-4D2F-B900-F074D8362A00}" xr6:coauthVersionLast="45" xr6:coauthVersionMax="47" xr10:uidLastSave="{00000000-0000-0000-0000-000000000000}"/>
  <bookViews>
    <workbookView xWindow="-108" yWindow="-108" windowWidth="23256" windowHeight="12576" xr2:uid="{00000000-000D-0000-FFFF-FFFF00000000}"/>
  </bookViews>
  <sheets>
    <sheet name="Tuputiškės Pavil. 50 VS" sheetId="1" r:id="rId1"/>
    <sheet name="M.K.Čiurlionio g. 116 VS " sheetId="2" r:id="rId2"/>
    <sheet name="Gilužio g. 17, Vilnius" sheetId="23" r:id="rId3"/>
    <sheet name="Rytų g. 36, Vilnius VS" sheetId="4" r:id="rId4"/>
    <sheet name="Kirtimų g. 6a, Vilnius VS" sheetId="6" r:id="rId5"/>
    <sheet name="Eišiškių pl.42, Vilnius VS" sheetId="7" r:id="rId6"/>
    <sheet name="Kovo 11 osios  34A, Vilnius VS" sheetId="8" r:id="rId7"/>
    <sheet name="Tiškevičiaus g. 4C, VS" sheetId="9" r:id="rId8"/>
    <sheet name="Vilniaus g. 2B, Grigiškės VS" sheetId="10" r:id="rId9"/>
    <sheet name="Vaikų g. 15A, Salininkai VS" sheetId="11" r:id="rId10"/>
    <sheet name="Juodupio g. 5, Vilnius VS" sheetId="12" r:id="rId11"/>
    <sheet name="Gaukštonių k., Nemenčinė NVĮ " sheetId="14" r:id="rId12"/>
    <sheet name="Aklės k., Eišiškės, NVĮ " sheetId="17" r:id="rId13"/>
    <sheet name="Statkuškės k., Švenčionėliai_NV" sheetId="20" r:id="rId14"/>
    <sheet name="Antavilių g. 29, Vilnius VS" sheetId="16" r:id="rId15"/>
    <sheet name="Lazdinėlių g. 23, Vilnius" sheetId="18" r:id="rId16"/>
    <sheet name="G.Baravyko 3 , Vilnius NS" sheetId="19" r:id="rId17"/>
    <sheet name="Bendra kaina sudėjus visus obje" sheetId="24" r:id="rId1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1" i="24" l="1"/>
  <c r="E12" i="24" s="1"/>
  <c r="F25" i="6"/>
  <c r="F26" i="6" s="1"/>
  <c r="F25" i="4"/>
  <c r="F26" i="4" s="1"/>
  <c r="F25" i="23"/>
  <c r="F26" i="23" s="1"/>
  <c r="F25" i="1"/>
  <c r="F26" i="1" s="1"/>
  <c r="E13" i="24" l="1"/>
  <c r="F7" i="4"/>
  <c r="F10" i="19"/>
  <c r="F11" i="19"/>
  <c r="F11" i="1"/>
  <c r="F15" i="1"/>
  <c r="F8" i="1"/>
  <c r="F16" i="2"/>
  <c r="F3" i="23"/>
  <c r="F15" i="7"/>
  <c r="F15" i="18"/>
  <c r="F15" i="14"/>
  <c r="F15" i="8"/>
  <c r="F15" i="23"/>
  <c r="F8" i="4"/>
  <c r="F15" i="19"/>
  <c r="F15" i="17"/>
  <c r="F15" i="9"/>
  <c r="F15" i="4"/>
  <c r="G15" i="12"/>
  <c r="F11" i="18"/>
  <c r="F11" i="16"/>
  <c r="F11" i="20"/>
  <c r="F11" i="17"/>
  <c r="F11" i="14"/>
  <c r="G11" i="12"/>
  <c r="F11" i="11"/>
  <c r="F11" i="10"/>
  <c r="F11" i="9"/>
  <c r="F11" i="8"/>
  <c r="F11" i="7"/>
  <c r="F11" i="6"/>
  <c r="F11" i="4"/>
  <c r="F11" i="23"/>
  <c r="F11" i="2"/>
  <c r="F15" i="20"/>
  <c r="F15" i="10"/>
  <c r="F15" i="6"/>
  <c r="F8" i="14" l="1"/>
  <c r="F7" i="6"/>
  <c r="F7" i="11"/>
  <c r="F15" i="11"/>
  <c r="F16" i="20"/>
  <c r="F7" i="14"/>
  <c r="F7" i="10"/>
  <c r="F7" i="18"/>
  <c r="F16" i="7"/>
  <c r="F7" i="20"/>
  <c r="F7" i="23"/>
  <c r="F7" i="17"/>
  <c r="F7" i="2"/>
  <c r="F7" i="8"/>
  <c r="F7" i="9"/>
  <c r="F7" i="1"/>
  <c r="F7" i="19"/>
  <c r="F7" i="7"/>
  <c r="G7" i="12"/>
  <c r="F7" i="16"/>
  <c r="F8" i="23"/>
  <c r="G8" i="12"/>
  <c r="F8" i="8"/>
  <c r="F8" i="16"/>
  <c r="F8" i="9"/>
  <c r="F15" i="16"/>
  <c r="F15" i="2"/>
  <c r="F16" i="6"/>
  <c r="F8" i="6"/>
  <c r="F8" i="10"/>
  <c r="F8" i="17"/>
  <c r="F16" i="16"/>
  <c r="F8" i="2"/>
  <c r="F8" i="7"/>
  <c r="F8" i="11"/>
  <c r="F8" i="20"/>
  <c r="F8" i="18"/>
  <c r="F8" i="19"/>
  <c r="G16" i="12"/>
  <c r="F16" i="9"/>
  <c r="F16" i="19"/>
  <c r="F16" i="14"/>
  <c r="F16" i="11"/>
  <c r="F16" i="1"/>
  <c r="F16" i="10"/>
  <c r="F16" i="8"/>
  <c r="F16" i="18"/>
  <c r="F16" i="23"/>
  <c r="F16" i="4"/>
  <c r="F16" i="17"/>
  <c r="F9" i="1"/>
  <c r="F9" i="2"/>
  <c r="F9" i="23"/>
  <c r="F9" i="4"/>
  <c r="F9" i="6"/>
  <c r="F9" i="7"/>
  <c r="F9" i="8"/>
  <c r="F9" i="9"/>
  <c r="F9" i="10"/>
  <c r="F9" i="11"/>
  <c r="G9" i="12"/>
  <c r="F9" i="14"/>
  <c r="F9" i="17"/>
  <c r="F9" i="20"/>
  <c r="F9" i="16"/>
  <c r="F9" i="18"/>
  <c r="F9" i="19"/>
  <c r="G4" i="12"/>
  <c r="F4" i="23"/>
  <c r="F4" i="8"/>
  <c r="F4" i="14"/>
  <c r="F4" i="18"/>
  <c r="F4" i="4"/>
  <c r="F4" i="9"/>
  <c r="F4" i="17"/>
  <c r="F4" i="19"/>
  <c r="F4" i="1"/>
  <c r="F4" i="6"/>
  <c r="F4" i="10"/>
  <c r="F4" i="20"/>
  <c r="F4" i="2"/>
  <c r="F4" i="7"/>
  <c r="F4" i="11"/>
  <c r="F4" i="16"/>
  <c r="G14" i="12"/>
  <c r="F14" i="4"/>
  <c r="F14" i="9"/>
  <c r="F14" i="17"/>
  <c r="F14" i="19"/>
  <c r="F14" i="23"/>
  <c r="F14" i="8"/>
  <c r="F14" i="14"/>
  <c r="F14" i="18"/>
  <c r="F14" i="2"/>
  <c r="F14" i="7"/>
  <c r="F14" i="11"/>
  <c r="F14" i="16"/>
  <c r="F14" i="1"/>
  <c r="F14" i="6"/>
  <c r="F14" i="10"/>
  <c r="F14" i="20"/>
  <c r="F5" i="23"/>
  <c r="F5" i="8"/>
  <c r="F5" i="14"/>
  <c r="F5" i="18"/>
  <c r="G5" i="12"/>
  <c r="F5" i="4"/>
  <c r="F5" i="9"/>
  <c r="F5" i="17"/>
  <c r="F5" i="19"/>
  <c r="F5" i="1"/>
  <c r="F5" i="6"/>
  <c r="F5" i="10"/>
  <c r="F5" i="20"/>
  <c r="F5" i="2"/>
  <c r="F5" i="7"/>
  <c r="F5" i="11"/>
  <c r="F5" i="16"/>
  <c r="F17" i="23"/>
  <c r="F17" i="8"/>
  <c r="F17" i="14"/>
  <c r="F17" i="18"/>
  <c r="F17" i="2"/>
  <c r="F17" i="7"/>
  <c r="F17" i="11"/>
  <c r="F17" i="16"/>
  <c r="F17" i="1"/>
  <c r="F17" i="6"/>
  <c r="F17" i="10"/>
  <c r="F17" i="20"/>
  <c r="G17" i="12"/>
  <c r="F17" i="4"/>
  <c r="F17" i="9"/>
  <c r="F17" i="17"/>
  <c r="F17" i="19"/>
  <c r="F6" i="23"/>
  <c r="F6" i="8"/>
  <c r="F6" i="14"/>
  <c r="F6" i="18"/>
  <c r="F6" i="4"/>
  <c r="F6" i="9"/>
  <c r="F6" i="17"/>
  <c r="F6" i="19"/>
  <c r="G6" i="12"/>
  <c r="F6" i="1"/>
  <c r="F6" i="6"/>
  <c r="F6" i="10"/>
  <c r="F6" i="20"/>
  <c r="F6" i="2"/>
  <c r="F6" i="7"/>
  <c r="F6" i="11"/>
  <c r="F6" i="16"/>
  <c r="G18" i="12"/>
  <c r="F18" i="4"/>
  <c r="F18" i="9"/>
  <c r="F18" i="17"/>
  <c r="F18" i="19"/>
  <c r="F18" i="23"/>
  <c r="F18" i="8"/>
  <c r="F18" i="14"/>
  <c r="F18" i="18"/>
  <c r="F18" i="2"/>
  <c r="F18" i="7"/>
  <c r="F18" i="11"/>
  <c r="F18" i="16"/>
  <c r="F18" i="1"/>
  <c r="F18" i="6"/>
  <c r="F18" i="10"/>
  <c r="F18" i="20"/>
  <c r="F10" i="1"/>
  <c r="F10" i="2"/>
  <c r="F10" i="23"/>
  <c r="F10" i="4"/>
  <c r="F10" i="6"/>
  <c r="F10" i="7"/>
  <c r="F10" i="8"/>
  <c r="F10" i="9"/>
  <c r="F10" i="10"/>
  <c r="F10" i="11"/>
  <c r="G10" i="12"/>
  <c r="F10" i="14"/>
  <c r="F10" i="17"/>
  <c r="F10" i="20"/>
  <c r="F10" i="16"/>
  <c r="F10" i="18"/>
  <c r="F13" i="23"/>
  <c r="F13" i="8"/>
  <c r="F13" i="14"/>
  <c r="F13" i="18"/>
  <c r="F13" i="2"/>
  <c r="F13" i="7"/>
  <c r="F13" i="11"/>
  <c r="F13" i="16"/>
  <c r="F13" i="1"/>
  <c r="F13" i="6"/>
  <c r="F13" i="10"/>
  <c r="F13" i="20"/>
  <c r="G13" i="12"/>
  <c r="F13" i="4"/>
  <c r="F13" i="9"/>
  <c r="F13" i="17"/>
  <c r="F13" i="19"/>
  <c r="F12" i="2"/>
  <c r="F12" i="7"/>
  <c r="F12" i="11"/>
  <c r="F12" i="16"/>
  <c r="F12" i="1"/>
  <c r="F12" i="6"/>
  <c r="F12" i="10"/>
  <c r="F12" i="20"/>
  <c r="G12" i="12"/>
  <c r="F12" i="4"/>
  <c r="F12" i="9"/>
  <c r="F12" i="17"/>
  <c r="F12" i="19"/>
  <c r="F12" i="23"/>
  <c r="F12" i="8"/>
  <c r="F12" i="14"/>
  <c r="F12" i="18"/>
  <c r="F2" i="23"/>
  <c r="F19" i="23" l="1"/>
  <c r="F20" i="23" s="1"/>
  <c r="F21" i="23" s="1"/>
  <c r="F29" i="23" l="1"/>
  <c r="F30" i="23" s="1"/>
  <c r="F31" i="23" s="1"/>
  <c r="F3" i="1" l="1"/>
  <c r="F3" i="2" l="1"/>
  <c r="F3" i="4"/>
  <c r="F3" i="8"/>
  <c r="F3" i="9"/>
  <c r="F3" i="10"/>
  <c r="F3" i="20"/>
  <c r="F3" i="16"/>
  <c r="F3" i="19"/>
  <c r="F3" i="18"/>
  <c r="G3" i="12"/>
  <c r="F3" i="6"/>
  <c r="F3" i="7"/>
  <c r="F3" i="11"/>
  <c r="F3" i="14"/>
  <c r="F3" i="17"/>
  <c r="F2" i="19" l="1"/>
  <c r="F19" i="19" s="1"/>
  <c r="F2" i="18"/>
  <c r="F19" i="18" s="1"/>
  <c r="F2" i="16"/>
  <c r="F19" i="16" s="1"/>
  <c r="F2" i="20"/>
  <c r="F19" i="20" s="1"/>
  <c r="F2" i="17"/>
  <c r="F19" i="17" s="1"/>
  <c r="F2" i="14"/>
  <c r="F19" i="14" s="1"/>
  <c r="G2" i="12"/>
  <c r="G19" i="12" s="1"/>
  <c r="F2" i="11"/>
  <c r="F19" i="11" s="1"/>
  <c r="F2" i="10"/>
  <c r="F19" i="10" s="1"/>
  <c r="F2" i="9"/>
  <c r="F19" i="9" s="1"/>
  <c r="F2" i="8"/>
  <c r="F19" i="8" s="1"/>
  <c r="F2" i="7"/>
  <c r="F19" i="7" s="1"/>
  <c r="F2" i="6"/>
  <c r="F19" i="6" s="1"/>
  <c r="F2" i="4"/>
  <c r="F19" i="4" s="1"/>
  <c r="F2" i="2"/>
  <c r="F2" i="1"/>
  <c r="F19" i="1" s="1"/>
  <c r="F25" i="19"/>
  <c r="F26" i="19" s="1"/>
  <c r="F25" i="18"/>
  <c r="F26" i="18" s="1"/>
  <c r="F25" i="16"/>
  <c r="F26" i="16" s="1"/>
  <c r="F25" i="20"/>
  <c r="F26" i="20" s="1"/>
  <c r="F25" i="17"/>
  <c r="F26" i="17" s="1"/>
  <c r="F25" i="14"/>
  <c r="F26" i="14" s="1"/>
  <c r="G25" i="12"/>
  <c r="G26" i="12" s="1"/>
  <c r="F25" i="11"/>
  <c r="F26" i="11" s="1"/>
  <c r="F25" i="10"/>
  <c r="F26" i="10" s="1"/>
  <c r="F25" i="9"/>
  <c r="F26" i="9" s="1"/>
  <c r="F25" i="8"/>
  <c r="F26" i="8" s="1"/>
  <c r="F25" i="7"/>
  <c r="F26" i="7" s="1"/>
  <c r="F25" i="2"/>
  <c r="F26" i="2" s="1"/>
  <c r="F20" i="1" l="1"/>
  <c r="F21" i="1" s="1"/>
  <c r="F29" i="11"/>
  <c r="F30" i="11" s="1"/>
  <c r="F31" i="11" s="1"/>
  <c r="F20" i="11"/>
  <c r="F21" i="11" s="1"/>
  <c r="F20" i="20"/>
  <c r="F21" i="20" s="1"/>
  <c r="F29" i="20"/>
  <c r="F30" i="20" s="1"/>
  <c r="F31" i="20" s="1"/>
  <c r="F29" i="1"/>
  <c r="F30" i="1" s="1"/>
  <c r="F31" i="1" s="1"/>
  <c r="F20" i="8"/>
  <c r="F21" i="8" s="1"/>
  <c r="F29" i="8"/>
  <c r="F30" i="8" s="1"/>
  <c r="F31" i="8" s="1"/>
  <c r="G20" i="12"/>
  <c r="G21" i="12" s="1"/>
  <c r="G29" i="12"/>
  <c r="G30" i="12" s="1"/>
  <c r="G31" i="12" s="1"/>
  <c r="F29" i="16"/>
  <c r="F30" i="16" s="1"/>
  <c r="F31" i="16" s="1"/>
  <c r="F20" i="16"/>
  <c r="F21" i="16" s="1"/>
  <c r="F29" i="6"/>
  <c r="F30" i="6" s="1"/>
  <c r="F31" i="6" s="1"/>
  <c r="F20" i="6"/>
  <c r="F21" i="6" s="1"/>
  <c r="F29" i="4"/>
  <c r="F20" i="4"/>
  <c r="F21" i="4" s="1"/>
  <c r="F29" i="9"/>
  <c r="F20" i="9"/>
  <c r="F21" i="9" s="1"/>
  <c r="F29" i="14"/>
  <c r="F30" i="14" s="1"/>
  <c r="F31" i="14" s="1"/>
  <c r="F20" i="14"/>
  <c r="F21" i="14" s="1"/>
  <c r="F29" i="18"/>
  <c r="F30" i="18" s="1"/>
  <c r="F31" i="18" s="1"/>
  <c r="F20" i="18"/>
  <c r="F21" i="18" s="1"/>
  <c r="F29" i="10"/>
  <c r="F30" i="10" s="1"/>
  <c r="F31" i="10" s="1"/>
  <c r="F20" i="10"/>
  <c r="F21" i="10" s="1"/>
  <c r="F29" i="17"/>
  <c r="F20" i="17"/>
  <c r="F21" i="17" s="1"/>
  <c r="F29" i="19"/>
  <c r="F20" i="19"/>
  <c r="F21" i="19" s="1"/>
  <c r="F20" i="7"/>
  <c r="F21" i="7" s="1"/>
  <c r="F29" i="7"/>
  <c r="F19" i="2"/>
  <c r="E6" i="24" s="1"/>
  <c r="E16" i="24" l="1"/>
  <c r="E7" i="24"/>
  <c r="E8" i="24" s="1"/>
  <c r="F29" i="2"/>
  <c r="F20" i="2"/>
  <c r="F21" i="2" s="1"/>
  <c r="F30" i="17"/>
  <c r="F31" i="17" s="1"/>
  <c r="F30" i="4"/>
  <c r="F31" i="4" s="1"/>
  <c r="F30" i="19"/>
  <c r="F31" i="19" s="1"/>
  <c r="F30" i="9"/>
  <c r="F31" i="9" s="1"/>
  <c r="F30" i="7"/>
  <c r="F31" i="7" s="1"/>
  <c r="E18" i="24" l="1"/>
  <c r="E17" i="24"/>
  <c r="F30" i="2"/>
  <c r="F31" i="2" s="1"/>
</calcChain>
</file>

<file path=xl/sharedStrings.xml><?xml version="1.0" encoding="utf-8"?>
<sst xmlns="http://schemas.openxmlformats.org/spreadsheetml/2006/main" count="879" uniqueCount="37">
  <si>
    <t>Eil. Nr.</t>
  </si>
  <si>
    <t>Prekės/darbai</t>
  </si>
  <si>
    <t>Matas</t>
  </si>
  <si>
    <t>Vieneto kaina, Eur be PVM</t>
  </si>
  <si>
    <t>Benra kaina, Eur be PVM</t>
  </si>
  <si>
    <t>vnt.</t>
  </si>
  <si>
    <t>m.</t>
  </si>
  <si>
    <t>Iš viso be PVM:</t>
  </si>
  <si>
    <t>PVM:</t>
  </si>
  <si>
    <t>Iš viso su PVM:</t>
  </si>
  <si>
    <t>Išorinis duomenų rinkimo modulis - plėtėjas</t>
  </si>
  <si>
    <t>PSTN komunikatorius</t>
  </si>
  <si>
    <t>Projektavimo paslaugos</t>
  </si>
  <si>
    <t>Bendra kaina sudėjus prekės/darbai ir projektavimo paslaugos</t>
  </si>
  <si>
    <t>Bendra kaina sudėjus visus objektus ir projektavimo paslaugos</t>
  </si>
  <si>
    <t>Signalizaciniai kabeliai</t>
  </si>
  <si>
    <t>Instaliacinis vamzdis laidams, lygiasienis, greito sujungimo</t>
  </si>
  <si>
    <t>Instaliacinis lovelis laidams</t>
  </si>
  <si>
    <t>Skaitytuvo sąsaja su Wiegand</t>
  </si>
  <si>
    <t>Maitinimo šaltinis 12 2A su akumuliatoriumi ir dėže</t>
  </si>
  <si>
    <t xml:space="preserve">Skaitytuvo sąsaja su Wiegand </t>
  </si>
  <si>
    <t>Kabelis OMY 3x1,5mm CCA</t>
  </si>
  <si>
    <t xml:space="preserve">Viršįtampių ribotuvas </t>
  </si>
  <si>
    <t xml:space="preserve">Nuotolinio apsaugos valdymo pultelis </t>
  </si>
  <si>
    <t>Įsibrovimo pavojaus signalizavimo pultas „Centralė“ Nr. 2</t>
  </si>
  <si>
    <t>Vidinė centralės papildomų įėjimų išplėtimo plokštė</t>
  </si>
  <si>
    <t>Relinis išejimas 4 reliu</t>
  </si>
  <si>
    <t>Nuotolinio apsaugos valdymo pultelis</t>
  </si>
  <si>
    <t>Distancinių kortelių skaitytuvas</t>
  </si>
  <si>
    <t>Elektromagnetas</t>
  </si>
  <si>
    <t>Išėjimo mygtukas sensorinis, virštinkinis, NO/NC, su pašvietimu</t>
  </si>
  <si>
    <t>Viršįtampių ribotuvas</t>
  </si>
  <si>
    <t>Kabelis FTP Cat.5e 4 porų ekranuotas</t>
  </si>
  <si>
    <t>Kabelis FTP Cat.5e 4 porų  ekranuotas</t>
  </si>
  <si>
    <t>Įsibrovimo pavojaus signalizavimo pultas „Centralė“ Nr. 1</t>
  </si>
  <si>
    <t>Įsibrovimo pavojaus signalizavimo pultas „Centralė“ Nr. 3</t>
  </si>
  <si>
    <t>Vnt. Sk. (preliminarus kiekis)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</si>
</sst>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charset val="186"/>
      <scheme val="minor"/>
    </font>
    <font>
      <b/>
      <sz val="10"/>
      <color theme="1"/>
      <name val="Calibri"/>
      <family val="2"/>
      <charset val="186"/>
      <scheme val="minor"/>
    </font>
    <font>
      <sz val="10"/>
      <color rgb="FF0000FF"/>
      <name val="Times New Roman"/>
      <family val="1"/>
      <charset val="186"/>
    </font>
    <font>
      <sz val="11"/>
      <color rgb="FFFF000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indexed="27"/>
        <bgColor indexed="64"/>
      </patternFill>
    </fill>
  </fills>
  <borders count="8">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4" fontId="3" fillId="3" borderId="3" applyFill="0" applyBorder="0" applyAlignment="0">
      <alignment horizontal="right"/>
      <protection hidden="1"/>
    </xf>
  </cellStyleXfs>
  <cellXfs count="52">
    <xf numFmtId="0" fontId="0" fillId="0" borderId="0" xfId="0"/>
    <xf numFmtId="0" fontId="0" fillId="0" borderId="0" xfId="0" applyAlignment="1">
      <alignment horizont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xf numFmtId="0" fontId="1" fillId="0" borderId="2" xfId="0" applyFont="1" applyBorder="1" applyAlignment="1">
      <alignment horizontal="left" vertical="center" wrapText="1"/>
    </xf>
    <xf numFmtId="0" fontId="1" fillId="0" borderId="4" xfId="0" applyFont="1" applyBorder="1" applyAlignment="1">
      <alignment horizontal="center" vertical="center"/>
    </xf>
    <xf numFmtId="0" fontId="1" fillId="0" borderId="4" xfId="0" applyFont="1" applyBorder="1" applyAlignment="1">
      <alignment horizontal="left" vertical="center" wrapText="1"/>
    </xf>
    <xf numFmtId="0" fontId="1" fillId="0" borderId="3" xfId="0" applyFont="1" applyBorder="1" applyAlignment="1">
      <alignment vertical="center"/>
    </xf>
    <xf numFmtId="0" fontId="1" fillId="0" borderId="3" xfId="0" applyFont="1" applyBorder="1" applyAlignment="1">
      <alignment vertical="center" wrapText="1"/>
    </xf>
    <xf numFmtId="0" fontId="1" fillId="0" borderId="3" xfId="0" applyFont="1" applyBorder="1" applyAlignment="1">
      <alignment horizontal="left" vertical="center" wrapText="1"/>
    </xf>
    <xf numFmtId="0" fontId="1" fillId="0" borderId="3" xfId="0" applyFont="1" applyFill="1" applyBorder="1" applyAlignment="1">
      <alignment horizontal="left" vertical="center" wrapText="1"/>
    </xf>
    <xf numFmtId="0" fontId="1" fillId="0" borderId="3" xfId="0" applyFont="1" applyFill="1" applyBorder="1" applyAlignment="1">
      <alignment horizontal="center" vertical="center"/>
    </xf>
    <xf numFmtId="0" fontId="1" fillId="0" borderId="4"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2" xfId="0" applyFont="1" applyFill="1" applyBorder="1" applyAlignment="1">
      <alignment horizontal="center" vertical="center"/>
    </xf>
    <xf numFmtId="0" fontId="1" fillId="0" borderId="3" xfId="0" applyFont="1" applyFill="1" applyBorder="1" applyAlignment="1">
      <alignment vertical="center"/>
    </xf>
    <xf numFmtId="0" fontId="1" fillId="0" borderId="3" xfId="0" applyFont="1" applyFill="1" applyBorder="1" applyAlignment="1">
      <alignment vertical="center" wrapText="1"/>
    </xf>
    <xf numFmtId="0" fontId="1" fillId="0" borderId="0" xfId="0" applyFont="1"/>
    <xf numFmtId="0" fontId="1" fillId="0" borderId="7" xfId="0" applyFont="1" applyBorder="1"/>
    <xf numFmtId="0" fontId="1" fillId="0" borderId="3" xfId="0" applyFont="1" applyBorder="1" applyAlignment="1">
      <alignment horizontal="left" wrapText="1"/>
    </xf>
    <xf numFmtId="0" fontId="1" fillId="0" borderId="4" xfId="0" applyFont="1" applyFill="1" applyBorder="1" applyAlignment="1">
      <alignment horizontal="center" vertical="center"/>
    </xf>
    <xf numFmtId="0" fontId="0" fillId="0" borderId="0" xfId="0" applyFill="1"/>
    <xf numFmtId="0" fontId="2" fillId="0" borderId="0" xfId="0" applyFont="1"/>
    <xf numFmtId="2" fontId="0" fillId="0" borderId="0" xfId="0" applyNumberFormat="1"/>
    <xf numFmtId="2" fontId="1" fillId="0" borderId="2" xfId="0" applyNumberFormat="1" applyFont="1" applyBorder="1" applyAlignment="1">
      <alignment vertical="center"/>
    </xf>
    <xf numFmtId="2" fontId="1" fillId="0" borderId="4" xfId="0" applyNumberFormat="1" applyFont="1" applyBorder="1" applyAlignment="1">
      <alignment vertical="center"/>
    </xf>
    <xf numFmtId="2" fontId="1" fillId="0" borderId="3" xfId="0" applyNumberFormat="1" applyFont="1" applyBorder="1" applyAlignment="1">
      <alignment vertical="center"/>
    </xf>
    <xf numFmtId="2" fontId="1" fillId="0" borderId="2" xfId="0" applyNumberFormat="1" applyFont="1" applyFill="1" applyBorder="1" applyAlignment="1">
      <alignment vertical="center"/>
    </xf>
    <xf numFmtId="2" fontId="1" fillId="0" borderId="2" xfId="0" applyNumberFormat="1" applyFont="1" applyBorder="1" applyAlignment="1">
      <alignment horizontal="right" vertical="center"/>
    </xf>
    <xf numFmtId="2" fontId="1" fillId="0" borderId="3" xfId="0" applyNumberFormat="1" applyFont="1" applyBorder="1" applyAlignment="1">
      <alignment horizontal="right" vertical="center"/>
    </xf>
    <xf numFmtId="2" fontId="1" fillId="0" borderId="7" xfId="0" applyNumberFormat="1" applyFont="1" applyBorder="1"/>
    <xf numFmtId="2" fontId="1" fillId="0" borderId="3" xfId="0" applyNumberFormat="1" applyFont="1" applyBorder="1"/>
    <xf numFmtId="2" fontId="1" fillId="0" borderId="3" xfId="0" applyNumberFormat="1" applyFont="1" applyFill="1" applyBorder="1" applyAlignment="1">
      <alignment vertical="center"/>
    </xf>
    <xf numFmtId="2" fontId="0" fillId="0" borderId="0" xfId="0" applyNumberFormat="1" applyFill="1"/>
    <xf numFmtId="2" fontId="4" fillId="0" borderId="0" xfId="0" applyNumberFormat="1" applyFont="1"/>
    <xf numFmtId="0" fontId="1" fillId="0" borderId="5" xfId="0" applyFont="1" applyBorder="1" applyAlignment="1">
      <alignment horizontal="right"/>
    </xf>
    <xf numFmtId="0" fontId="1" fillId="0" borderId="6" xfId="0" applyFont="1" applyBorder="1" applyAlignment="1">
      <alignment horizontal="right"/>
    </xf>
    <xf numFmtId="0" fontId="1" fillId="0" borderId="3" xfId="0" applyFont="1" applyBorder="1" applyAlignment="1">
      <alignment horizontal="right"/>
    </xf>
    <xf numFmtId="0" fontId="1" fillId="0" borderId="7" xfId="0" applyFont="1" applyBorder="1" applyAlignment="1">
      <alignment horizontal="right"/>
    </xf>
    <xf numFmtId="0" fontId="1" fillId="0" borderId="5" xfId="0" applyFont="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1" fillId="0" borderId="5" xfId="0"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right"/>
    </xf>
    <xf numFmtId="0" fontId="1" fillId="0" borderId="5" xfId="0" applyFont="1" applyBorder="1" applyAlignment="1">
      <alignment horizontal="center" wrapText="1"/>
    </xf>
    <xf numFmtId="0" fontId="1" fillId="0" borderId="6" xfId="0" applyFont="1" applyBorder="1" applyAlignment="1">
      <alignment horizontal="center" wrapText="1"/>
    </xf>
    <xf numFmtId="0" fontId="1" fillId="0" borderId="7" xfId="0" applyFont="1" applyBorder="1" applyAlignment="1">
      <alignment horizontal="center" wrapText="1"/>
    </xf>
  </cellXfs>
  <cellStyles count="2">
    <cellStyle name="Atea Checked" xfId="1" xr:uid="{16451DFF-F476-704D-9F19-294836014C05}"/>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1"/>
  <sheetViews>
    <sheetView tabSelected="1" topLeftCell="A20" zoomScale="94" zoomScaleNormal="82" workbookViewId="0">
      <selection activeCell="I34" sqref="G1:I34"/>
    </sheetView>
  </sheetViews>
  <sheetFormatPr defaultColWidth="8.77734375" defaultRowHeight="14.4" x14ac:dyDescent="0.3"/>
  <cols>
    <col min="1" max="1" width="8.44140625" style="1" customWidth="1"/>
    <col min="2" max="2" width="50.33203125" customWidth="1"/>
    <col min="4" max="4" width="14.77734375" customWidth="1"/>
    <col min="5" max="6" width="16.109375" customWidth="1"/>
    <col min="7" max="9" width="8.77734375" style="26"/>
  </cols>
  <sheetData>
    <row r="1" spans="1:6" ht="44.55" customHeight="1" thickBot="1" x14ac:dyDescent="0.35">
      <c r="A1" s="2" t="s">
        <v>0</v>
      </c>
      <c r="B1" s="3" t="s">
        <v>1</v>
      </c>
      <c r="C1" s="3" t="s">
        <v>2</v>
      </c>
      <c r="D1" s="3" t="s">
        <v>36</v>
      </c>
      <c r="E1" s="3" t="s">
        <v>3</v>
      </c>
      <c r="F1" s="3" t="s">
        <v>4</v>
      </c>
    </row>
    <row r="2" spans="1:6" ht="18" customHeight="1" x14ac:dyDescent="0.3">
      <c r="A2" s="17">
        <v>1</v>
      </c>
      <c r="B2" s="16" t="s">
        <v>24</v>
      </c>
      <c r="C2" s="17" t="s">
        <v>5</v>
      </c>
      <c r="D2" s="17">
        <v>1</v>
      </c>
      <c r="E2" s="27">
        <v>670.95</v>
      </c>
      <c r="F2" s="30">
        <f>D2*E2</f>
        <v>670.95</v>
      </c>
    </row>
    <row r="3" spans="1:6" ht="15.45" customHeight="1" x14ac:dyDescent="0.3">
      <c r="A3" s="14">
        <v>2</v>
      </c>
      <c r="B3" s="13" t="s">
        <v>25</v>
      </c>
      <c r="C3" s="14" t="s">
        <v>5</v>
      </c>
      <c r="D3" s="14">
        <v>1</v>
      </c>
      <c r="E3" s="28">
        <v>71.099999999999994</v>
      </c>
      <c r="F3" s="35">
        <f t="shared" ref="F3:F18" si="0">D3*E3</f>
        <v>71.099999999999994</v>
      </c>
    </row>
    <row r="4" spans="1:6" ht="16.2" customHeight="1" x14ac:dyDescent="0.3">
      <c r="A4" s="14">
        <v>3</v>
      </c>
      <c r="B4" s="13" t="s">
        <v>11</v>
      </c>
      <c r="C4" s="14" t="s">
        <v>5</v>
      </c>
      <c r="D4" s="14">
        <v>1</v>
      </c>
      <c r="E4" s="28">
        <v>67.349999999999994</v>
      </c>
      <c r="F4" s="35">
        <f t="shared" si="0"/>
        <v>67.349999999999994</v>
      </c>
    </row>
    <row r="5" spans="1:6" ht="22.2" customHeight="1" x14ac:dyDescent="0.3">
      <c r="A5" s="14">
        <v>4</v>
      </c>
      <c r="B5" s="13" t="s">
        <v>26</v>
      </c>
      <c r="C5" s="14" t="s">
        <v>5</v>
      </c>
      <c r="D5" s="14">
        <v>1</v>
      </c>
      <c r="E5" s="28">
        <v>66.150000000000006</v>
      </c>
      <c r="F5" s="35">
        <f t="shared" si="0"/>
        <v>66.150000000000006</v>
      </c>
    </row>
    <row r="6" spans="1:6" x14ac:dyDescent="0.3">
      <c r="A6" s="14">
        <v>5</v>
      </c>
      <c r="B6" s="13" t="s">
        <v>27</v>
      </c>
      <c r="C6" s="14" t="s">
        <v>5</v>
      </c>
      <c r="D6" s="14">
        <v>1</v>
      </c>
      <c r="E6" s="29">
        <v>110.1</v>
      </c>
      <c r="F6" s="35">
        <f t="shared" si="0"/>
        <v>110.1</v>
      </c>
    </row>
    <row r="7" spans="1:6" x14ac:dyDescent="0.3">
      <c r="A7" s="14">
        <v>6</v>
      </c>
      <c r="B7" s="13" t="s">
        <v>10</v>
      </c>
      <c r="C7" s="14" t="s">
        <v>5</v>
      </c>
      <c r="D7" s="14">
        <v>1</v>
      </c>
      <c r="E7" s="29">
        <v>120</v>
      </c>
      <c r="F7" s="35">
        <f t="shared" si="0"/>
        <v>120</v>
      </c>
    </row>
    <row r="8" spans="1:6" x14ac:dyDescent="0.3">
      <c r="A8" s="14">
        <v>7</v>
      </c>
      <c r="B8" s="18" t="s">
        <v>18</v>
      </c>
      <c r="C8" s="14" t="s">
        <v>5</v>
      </c>
      <c r="D8" s="14">
        <v>2</v>
      </c>
      <c r="E8" s="29">
        <v>68.099999999999994</v>
      </c>
      <c r="F8" s="35">
        <f t="shared" si="0"/>
        <v>136.19999999999999</v>
      </c>
    </row>
    <row r="9" spans="1:6" x14ac:dyDescent="0.3">
      <c r="A9" s="14">
        <v>8</v>
      </c>
      <c r="B9" s="18" t="s">
        <v>28</v>
      </c>
      <c r="C9" s="14" t="s">
        <v>5</v>
      </c>
      <c r="D9" s="14">
        <v>2</v>
      </c>
      <c r="E9" s="29">
        <v>108.5</v>
      </c>
      <c r="F9" s="35">
        <f t="shared" si="0"/>
        <v>217</v>
      </c>
    </row>
    <row r="10" spans="1:6" x14ac:dyDescent="0.3">
      <c r="A10" s="14">
        <v>9</v>
      </c>
      <c r="B10" s="18" t="s">
        <v>29</v>
      </c>
      <c r="C10" s="14" t="s">
        <v>5</v>
      </c>
      <c r="D10" s="14">
        <v>2</v>
      </c>
      <c r="E10" s="29">
        <v>66.77</v>
      </c>
      <c r="F10" s="35">
        <f t="shared" si="0"/>
        <v>133.54</v>
      </c>
    </row>
    <row r="11" spans="1:6" ht="46.95" customHeight="1" x14ac:dyDescent="0.3">
      <c r="A11" s="14">
        <v>10</v>
      </c>
      <c r="B11" s="19" t="s">
        <v>30</v>
      </c>
      <c r="C11" s="14" t="s">
        <v>5</v>
      </c>
      <c r="D11" s="14">
        <v>2</v>
      </c>
      <c r="E11" s="29">
        <v>20.66</v>
      </c>
      <c r="F11" s="35">
        <f t="shared" si="0"/>
        <v>41.32</v>
      </c>
    </row>
    <row r="12" spans="1:6" x14ac:dyDescent="0.3">
      <c r="A12" s="14">
        <v>11</v>
      </c>
      <c r="B12" s="19" t="s">
        <v>19</v>
      </c>
      <c r="C12" s="14" t="s">
        <v>5</v>
      </c>
      <c r="D12" s="14">
        <v>2</v>
      </c>
      <c r="E12" s="29">
        <v>36.86</v>
      </c>
      <c r="F12" s="35">
        <f t="shared" si="0"/>
        <v>73.72</v>
      </c>
    </row>
    <row r="13" spans="1:6" x14ac:dyDescent="0.3">
      <c r="A13" s="14">
        <v>12</v>
      </c>
      <c r="B13" s="19" t="s">
        <v>31</v>
      </c>
      <c r="C13" s="14" t="s">
        <v>5</v>
      </c>
      <c r="D13" s="14">
        <v>1</v>
      </c>
      <c r="E13" s="29">
        <v>60.31</v>
      </c>
      <c r="F13" s="35">
        <f t="shared" si="0"/>
        <v>60.31</v>
      </c>
    </row>
    <row r="14" spans="1:6" x14ac:dyDescent="0.3">
      <c r="A14" s="14">
        <v>13</v>
      </c>
      <c r="B14" s="18" t="s">
        <v>32</v>
      </c>
      <c r="C14" s="14" t="s">
        <v>6</v>
      </c>
      <c r="D14" s="14">
        <v>30</v>
      </c>
      <c r="E14" s="29">
        <v>1.32</v>
      </c>
      <c r="F14" s="35">
        <f t="shared" si="0"/>
        <v>39.6</v>
      </c>
    </row>
    <row r="15" spans="1:6" x14ac:dyDescent="0.3">
      <c r="A15" s="14">
        <v>14</v>
      </c>
      <c r="B15" s="18" t="s">
        <v>21</v>
      </c>
      <c r="C15" s="14" t="s">
        <v>6</v>
      </c>
      <c r="D15" s="14">
        <v>30</v>
      </c>
      <c r="E15" s="29">
        <v>1.43</v>
      </c>
      <c r="F15" s="35">
        <f t="shared" si="0"/>
        <v>42.9</v>
      </c>
    </row>
    <row r="16" spans="1:6" x14ac:dyDescent="0.3">
      <c r="A16" s="14">
        <v>15</v>
      </c>
      <c r="B16" s="18" t="s">
        <v>15</v>
      </c>
      <c r="C16" s="14" t="s">
        <v>6</v>
      </c>
      <c r="D16" s="14">
        <v>30</v>
      </c>
      <c r="E16" s="29">
        <v>1.27</v>
      </c>
      <c r="F16" s="35">
        <f t="shared" si="0"/>
        <v>38.1</v>
      </c>
    </row>
    <row r="17" spans="1:7" ht="16.2" customHeight="1" x14ac:dyDescent="0.3">
      <c r="A17" s="14">
        <v>16</v>
      </c>
      <c r="B17" s="19" t="s">
        <v>16</v>
      </c>
      <c r="C17" s="14" t="s">
        <v>6</v>
      </c>
      <c r="D17" s="14">
        <v>15</v>
      </c>
      <c r="E17" s="29">
        <v>1.31</v>
      </c>
      <c r="F17" s="35">
        <f t="shared" si="0"/>
        <v>19.650000000000002</v>
      </c>
    </row>
    <row r="18" spans="1:7" x14ac:dyDescent="0.3">
      <c r="A18" s="14">
        <v>17</v>
      </c>
      <c r="B18" s="18" t="s">
        <v>17</v>
      </c>
      <c r="C18" s="14" t="s">
        <v>6</v>
      </c>
      <c r="D18" s="14">
        <v>15</v>
      </c>
      <c r="E18" s="29">
        <v>1.45</v>
      </c>
      <c r="F18" s="35">
        <f t="shared" si="0"/>
        <v>21.75</v>
      </c>
    </row>
    <row r="19" spans="1:7" x14ac:dyDescent="0.3">
      <c r="C19" s="40" t="s">
        <v>7</v>
      </c>
      <c r="D19" s="40"/>
      <c r="E19" s="40"/>
      <c r="F19" s="34">
        <f>ROUND(SUM(F2:F18),2)</f>
        <v>1929.74</v>
      </c>
      <c r="G19" s="37"/>
    </row>
    <row r="20" spans="1:7" x14ac:dyDescent="0.3">
      <c r="C20" s="40" t="s">
        <v>8</v>
      </c>
      <c r="D20" s="40"/>
      <c r="E20" s="40"/>
      <c r="F20" s="6">
        <f>ROUND(F19*0.21,2)</f>
        <v>405.25</v>
      </c>
    </row>
    <row r="21" spans="1:7" x14ac:dyDescent="0.3">
      <c r="C21" s="40" t="s">
        <v>9</v>
      </c>
      <c r="D21" s="40"/>
      <c r="E21" s="40"/>
      <c r="F21" s="34">
        <f>SUM(F19,F20)</f>
        <v>2334.9899999999998</v>
      </c>
    </row>
    <row r="24" spans="1:7" x14ac:dyDescent="0.3">
      <c r="B24" s="6" t="s">
        <v>12</v>
      </c>
      <c r="C24" s="38" t="s">
        <v>7</v>
      </c>
      <c r="D24" s="39"/>
      <c r="E24" s="39"/>
      <c r="F24" s="34">
        <v>10</v>
      </c>
    </row>
    <row r="25" spans="1:7" x14ac:dyDescent="0.3">
      <c r="B25" s="20"/>
      <c r="C25" s="38" t="s">
        <v>8</v>
      </c>
      <c r="D25" s="39"/>
      <c r="E25" s="39"/>
      <c r="F25" s="21">
        <f>F24*0.21</f>
        <v>2.1</v>
      </c>
    </row>
    <row r="26" spans="1:7" x14ac:dyDescent="0.3">
      <c r="B26" s="20"/>
      <c r="C26" s="38" t="s">
        <v>9</v>
      </c>
      <c r="D26" s="39"/>
      <c r="E26" s="39"/>
      <c r="F26" s="21">
        <f>SUM(F24,F25)</f>
        <v>12.1</v>
      </c>
    </row>
    <row r="29" spans="1:7" ht="28.8" x14ac:dyDescent="0.3">
      <c r="B29" s="22" t="s">
        <v>13</v>
      </c>
      <c r="C29" s="38" t="s">
        <v>7</v>
      </c>
      <c r="D29" s="39"/>
      <c r="E29" s="39"/>
      <c r="F29" s="33">
        <f>SUM(F19,F24)</f>
        <v>1939.74</v>
      </c>
    </row>
    <row r="30" spans="1:7" x14ac:dyDescent="0.3">
      <c r="C30" s="38" t="s">
        <v>8</v>
      </c>
      <c r="D30" s="39"/>
      <c r="E30" s="39"/>
      <c r="F30" s="10">
        <f>ROUND(F29*0.21,2)</f>
        <v>407.35</v>
      </c>
    </row>
    <row r="31" spans="1:7" x14ac:dyDescent="0.3">
      <c r="C31" s="38" t="s">
        <v>9</v>
      </c>
      <c r="D31" s="39"/>
      <c r="E31" s="39"/>
      <c r="F31" s="29">
        <f>F29+F30</f>
        <v>2347.09</v>
      </c>
    </row>
  </sheetData>
  <mergeCells count="9">
    <mergeCell ref="C26:E26"/>
    <mergeCell ref="C29:E29"/>
    <mergeCell ref="C30:E30"/>
    <mergeCell ref="C31:E31"/>
    <mergeCell ref="C19:E19"/>
    <mergeCell ref="C20:E20"/>
    <mergeCell ref="C21:E21"/>
    <mergeCell ref="C24:E24"/>
    <mergeCell ref="C25:E25"/>
  </mergeCells>
  <pageMargins left="0.7" right="0.7" top="0.75" bottom="0.75" header="0.3" footer="0.3"/>
  <pageSetup paperSize="9" scale="97" fitToWidth="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B3D3C-02A5-4056-87D7-020C9BC844DC}">
  <dimension ref="A1:I31"/>
  <sheetViews>
    <sheetView topLeftCell="A24" workbookViewId="0">
      <selection activeCell="I37" sqref="G1:I37"/>
    </sheetView>
  </sheetViews>
  <sheetFormatPr defaultColWidth="8.77734375" defaultRowHeight="14.4" x14ac:dyDescent="0.3"/>
  <cols>
    <col min="1" max="1" width="7.44140625" customWidth="1"/>
    <col min="2" max="2" width="49.77734375" customWidth="1"/>
    <col min="4" max="4" width="12.109375" customWidth="1"/>
    <col min="5" max="5" width="17.6640625" customWidth="1"/>
    <col min="6" max="6" width="14.77734375" customWidth="1"/>
    <col min="7" max="9" width="8.77734375" style="26"/>
  </cols>
  <sheetData>
    <row r="1" spans="1:6" ht="43.8" thickBot="1" x14ac:dyDescent="0.35">
      <c r="A1" s="2" t="s">
        <v>0</v>
      </c>
      <c r="B1" s="3" t="s">
        <v>1</v>
      </c>
      <c r="C1" s="3" t="s">
        <v>2</v>
      </c>
      <c r="D1" s="3" t="s">
        <v>36</v>
      </c>
      <c r="E1" s="3" t="s">
        <v>3</v>
      </c>
      <c r="F1" s="3" t="s">
        <v>4</v>
      </c>
    </row>
    <row r="2" spans="1:6" ht="14.55" customHeight="1" x14ac:dyDescent="0.3">
      <c r="A2" s="17">
        <v>1</v>
      </c>
      <c r="B2" s="16" t="s">
        <v>24</v>
      </c>
      <c r="C2" s="17" t="s">
        <v>5</v>
      </c>
      <c r="D2" s="17">
        <v>1</v>
      </c>
      <c r="E2" s="27">
        <v>670.95</v>
      </c>
      <c r="F2" s="30">
        <f>D2*E2</f>
        <v>670.95</v>
      </c>
    </row>
    <row r="3" spans="1:6" ht="15" customHeight="1" x14ac:dyDescent="0.3">
      <c r="A3" s="14">
        <v>2</v>
      </c>
      <c r="B3" s="13" t="s">
        <v>25</v>
      </c>
      <c r="C3" s="14" t="s">
        <v>5</v>
      </c>
      <c r="D3" s="14">
        <v>1</v>
      </c>
      <c r="E3" s="28">
        <v>71.099999999999994</v>
      </c>
      <c r="F3" s="35">
        <f t="shared" ref="F3:F18" si="0">D3*E3</f>
        <v>71.099999999999994</v>
      </c>
    </row>
    <row r="4" spans="1:6" x14ac:dyDescent="0.3">
      <c r="A4" s="14">
        <v>3</v>
      </c>
      <c r="B4" s="13" t="s">
        <v>11</v>
      </c>
      <c r="C4" s="14" t="s">
        <v>5</v>
      </c>
      <c r="D4" s="14">
        <v>1</v>
      </c>
      <c r="E4" s="28">
        <v>67.349999999999994</v>
      </c>
      <c r="F4" s="35">
        <f t="shared" si="0"/>
        <v>67.349999999999994</v>
      </c>
    </row>
    <row r="5" spans="1:6" x14ac:dyDescent="0.3">
      <c r="A5" s="14">
        <v>4</v>
      </c>
      <c r="B5" s="13" t="s">
        <v>26</v>
      </c>
      <c r="C5" s="14" t="s">
        <v>5</v>
      </c>
      <c r="D5" s="14">
        <v>1</v>
      </c>
      <c r="E5" s="28">
        <v>66.150000000000006</v>
      </c>
      <c r="F5" s="35">
        <f t="shared" si="0"/>
        <v>66.150000000000006</v>
      </c>
    </row>
    <row r="6" spans="1:6" x14ac:dyDescent="0.3">
      <c r="A6" s="14">
        <v>5</v>
      </c>
      <c r="B6" s="13" t="s">
        <v>23</v>
      </c>
      <c r="C6" s="14" t="s">
        <v>5</v>
      </c>
      <c r="D6" s="14">
        <v>1</v>
      </c>
      <c r="E6" s="29">
        <v>110.1</v>
      </c>
      <c r="F6" s="35">
        <f t="shared" si="0"/>
        <v>110.1</v>
      </c>
    </row>
    <row r="7" spans="1:6" x14ac:dyDescent="0.3">
      <c r="A7" s="14">
        <v>6</v>
      </c>
      <c r="B7" s="13" t="s">
        <v>10</v>
      </c>
      <c r="C7" s="14" t="s">
        <v>5</v>
      </c>
      <c r="D7" s="14">
        <v>1</v>
      </c>
      <c r="E7" s="29">
        <v>120</v>
      </c>
      <c r="F7" s="35">
        <f t="shared" si="0"/>
        <v>120</v>
      </c>
    </row>
    <row r="8" spans="1:6" x14ac:dyDescent="0.3">
      <c r="A8" s="14">
        <v>7</v>
      </c>
      <c r="B8" s="18" t="s">
        <v>20</v>
      </c>
      <c r="C8" s="14" t="s">
        <v>5</v>
      </c>
      <c r="D8" s="14">
        <v>1</v>
      </c>
      <c r="E8" s="29">
        <v>68.099999999999994</v>
      </c>
      <c r="F8" s="35">
        <f t="shared" si="0"/>
        <v>68.099999999999994</v>
      </c>
    </row>
    <row r="9" spans="1:6" x14ac:dyDescent="0.3">
      <c r="A9" s="14">
        <v>8</v>
      </c>
      <c r="B9" s="18" t="s">
        <v>28</v>
      </c>
      <c r="C9" s="14" t="s">
        <v>5</v>
      </c>
      <c r="D9" s="14">
        <v>1</v>
      </c>
      <c r="E9" s="29">
        <v>108.5</v>
      </c>
      <c r="F9" s="35">
        <f t="shared" si="0"/>
        <v>108.5</v>
      </c>
    </row>
    <row r="10" spans="1:6" x14ac:dyDescent="0.3">
      <c r="A10" s="14">
        <v>9</v>
      </c>
      <c r="B10" s="18" t="s">
        <v>29</v>
      </c>
      <c r="C10" s="14" t="s">
        <v>5</v>
      </c>
      <c r="D10" s="14">
        <v>1</v>
      </c>
      <c r="E10" s="29">
        <v>66.77</v>
      </c>
      <c r="F10" s="35">
        <f t="shared" si="0"/>
        <v>66.77</v>
      </c>
    </row>
    <row r="11" spans="1:6" ht="28.8" x14ac:dyDescent="0.3">
      <c r="A11" s="14">
        <v>10</v>
      </c>
      <c r="B11" s="19" t="s">
        <v>30</v>
      </c>
      <c r="C11" s="14" t="s">
        <v>5</v>
      </c>
      <c r="D11" s="14">
        <v>1</v>
      </c>
      <c r="E11" s="29">
        <v>20.66</v>
      </c>
      <c r="F11" s="35">
        <f t="shared" si="0"/>
        <v>20.66</v>
      </c>
    </row>
    <row r="12" spans="1:6" ht="14.55" customHeight="1" x14ac:dyDescent="0.3">
      <c r="A12" s="14">
        <v>11</v>
      </c>
      <c r="B12" s="19" t="s">
        <v>19</v>
      </c>
      <c r="C12" s="14" t="s">
        <v>5</v>
      </c>
      <c r="D12" s="14">
        <v>1</v>
      </c>
      <c r="E12" s="29">
        <v>36.86</v>
      </c>
      <c r="F12" s="35">
        <f t="shared" si="0"/>
        <v>36.86</v>
      </c>
    </row>
    <row r="13" spans="1:6" ht="14.55" customHeight="1" x14ac:dyDescent="0.3">
      <c r="A13" s="14">
        <v>12</v>
      </c>
      <c r="B13" s="19" t="s">
        <v>22</v>
      </c>
      <c r="C13" s="14" t="s">
        <v>5</v>
      </c>
      <c r="D13" s="14">
        <v>1</v>
      </c>
      <c r="E13" s="29">
        <v>60.31</v>
      </c>
      <c r="F13" s="35">
        <f t="shared" si="0"/>
        <v>60.31</v>
      </c>
    </row>
    <row r="14" spans="1:6" x14ac:dyDescent="0.3">
      <c r="A14" s="14">
        <v>13</v>
      </c>
      <c r="B14" s="18" t="s">
        <v>32</v>
      </c>
      <c r="C14" s="14" t="s">
        <v>6</v>
      </c>
      <c r="D14" s="14">
        <v>20</v>
      </c>
      <c r="E14" s="29">
        <v>1.32</v>
      </c>
      <c r="F14" s="35">
        <f t="shared" si="0"/>
        <v>26.400000000000002</v>
      </c>
    </row>
    <row r="15" spans="1:6" x14ac:dyDescent="0.3">
      <c r="A15" s="14">
        <v>14</v>
      </c>
      <c r="B15" s="18" t="s">
        <v>21</v>
      </c>
      <c r="C15" s="14" t="s">
        <v>6</v>
      </c>
      <c r="D15" s="14">
        <v>20</v>
      </c>
      <c r="E15" s="29">
        <v>1.43</v>
      </c>
      <c r="F15" s="35">
        <f t="shared" si="0"/>
        <v>28.599999999999998</v>
      </c>
    </row>
    <row r="16" spans="1:6" x14ac:dyDescent="0.3">
      <c r="A16" s="14">
        <v>15</v>
      </c>
      <c r="B16" s="18" t="s">
        <v>15</v>
      </c>
      <c r="C16" s="14" t="s">
        <v>6</v>
      </c>
      <c r="D16" s="14">
        <v>20</v>
      </c>
      <c r="E16" s="29">
        <v>1.27</v>
      </c>
      <c r="F16" s="35">
        <f t="shared" si="0"/>
        <v>25.4</v>
      </c>
    </row>
    <row r="17" spans="1:7" ht="13.8" customHeight="1" x14ac:dyDescent="0.3">
      <c r="A17" s="14">
        <v>16</v>
      </c>
      <c r="B17" s="19" t="s">
        <v>16</v>
      </c>
      <c r="C17" s="14" t="s">
        <v>6</v>
      </c>
      <c r="D17" s="14">
        <v>10</v>
      </c>
      <c r="E17" s="29">
        <v>1.31</v>
      </c>
      <c r="F17" s="35">
        <f t="shared" si="0"/>
        <v>13.100000000000001</v>
      </c>
    </row>
    <row r="18" spans="1:7" x14ac:dyDescent="0.3">
      <c r="A18" s="14">
        <v>17</v>
      </c>
      <c r="B18" s="18" t="s">
        <v>17</v>
      </c>
      <c r="C18" s="14" t="s">
        <v>6</v>
      </c>
      <c r="D18" s="14">
        <v>5</v>
      </c>
      <c r="E18" s="29">
        <v>1.45</v>
      </c>
      <c r="F18" s="35">
        <f t="shared" si="0"/>
        <v>7.25</v>
      </c>
    </row>
    <row r="19" spans="1:7" x14ac:dyDescent="0.3">
      <c r="A19" s="1"/>
      <c r="C19" s="40" t="s">
        <v>7</v>
      </c>
      <c r="D19" s="40"/>
      <c r="E19" s="40"/>
      <c r="F19" s="34">
        <f>ROUND(SUM(F2:F18),2)</f>
        <v>1567.6</v>
      </c>
      <c r="G19" s="37"/>
    </row>
    <row r="20" spans="1:7" x14ac:dyDescent="0.3">
      <c r="A20" s="1"/>
      <c r="C20" s="40" t="s">
        <v>8</v>
      </c>
      <c r="D20" s="40"/>
      <c r="E20" s="40"/>
      <c r="F20" s="6">
        <f>ROUND(F19*0.21,2)</f>
        <v>329.2</v>
      </c>
    </row>
    <row r="21" spans="1:7" x14ac:dyDescent="0.3">
      <c r="A21" s="1"/>
      <c r="C21" s="40" t="s">
        <v>9</v>
      </c>
      <c r="D21" s="40"/>
      <c r="E21" s="40"/>
      <c r="F21" s="34">
        <f>SUM(F19,F20)</f>
        <v>1896.8</v>
      </c>
    </row>
    <row r="24" spans="1:7" x14ac:dyDescent="0.3">
      <c r="B24" s="6" t="s">
        <v>12</v>
      </c>
      <c r="C24" s="38" t="s">
        <v>7</v>
      </c>
      <c r="D24" s="39"/>
      <c r="E24" s="39"/>
      <c r="F24" s="34">
        <v>10</v>
      </c>
    </row>
    <row r="25" spans="1:7" x14ac:dyDescent="0.3">
      <c r="B25" s="20"/>
      <c r="C25" s="38" t="s">
        <v>8</v>
      </c>
      <c r="D25" s="39"/>
      <c r="E25" s="39"/>
      <c r="F25" s="33">
        <f>F24*0.21</f>
        <v>2.1</v>
      </c>
    </row>
    <row r="26" spans="1:7" x14ac:dyDescent="0.3">
      <c r="B26" s="20"/>
      <c r="C26" s="38" t="s">
        <v>9</v>
      </c>
      <c r="D26" s="39"/>
      <c r="E26" s="39"/>
      <c r="F26" s="33">
        <f>SUM(F24,F25)</f>
        <v>12.1</v>
      </c>
    </row>
    <row r="29" spans="1:7" ht="28.8" x14ac:dyDescent="0.3">
      <c r="B29" s="22" t="s">
        <v>13</v>
      </c>
      <c r="C29" s="38" t="s">
        <v>7</v>
      </c>
      <c r="D29" s="39"/>
      <c r="E29" s="39"/>
      <c r="F29" s="33">
        <f>SUM(F19,F24)</f>
        <v>1577.6</v>
      </c>
    </row>
    <row r="30" spans="1:7" x14ac:dyDescent="0.3">
      <c r="C30" s="38" t="s">
        <v>8</v>
      </c>
      <c r="D30" s="39"/>
      <c r="E30" s="39"/>
      <c r="F30" s="10">
        <f>ROUND(F29*0.21,2)</f>
        <v>331.3</v>
      </c>
    </row>
    <row r="31" spans="1:7" x14ac:dyDescent="0.3">
      <c r="C31" s="38" t="s">
        <v>9</v>
      </c>
      <c r="D31" s="39"/>
      <c r="E31" s="39"/>
      <c r="F31" s="29">
        <f>F29+F30</f>
        <v>1908.8999999999999</v>
      </c>
    </row>
  </sheetData>
  <mergeCells count="9">
    <mergeCell ref="C19:E19"/>
    <mergeCell ref="C20:E20"/>
    <mergeCell ref="C30:E30"/>
    <mergeCell ref="C31:E31"/>
    <mergeCell ref="C21:E21"/>
    <mergeCell ref="C24:E24"/>
    <mergeCell ref="C25:E25"/>
    <mergeCell ref="C26:E26"/>
    <mergeCell ref="C29:E29"/>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43098-3BE5-45EF-B038-D4DB7622B1D3}">
  <dimension ref="B1:J31"/>
  <sheetViews>
    <sheetView topLeftCell="A22" workbookViewId="0">
      <selection activeCell="J35" sqref="H1:J35"/>
    </sheetView>
  </sheetViews>
  <sheetFormatPr defaultColWidth="8.77734375" defaultRowHeight="14.4" x14ac:dyDescent="0.3"/>
  <cols>
    <col min="2" max="2" width="7" customWidth="1"/>
    <col min="3" max="3" width="49.44140625" customWidth="1"/>
    <col min="5" max="5" width="12.6640625" customWidth="1"/>
    <col min="6" max="7" width="16.109375" customWidth="1"/>
    <col min="8" max="10" width="8.77734375" style="26"/>
  </cols>
  <sheetData>
    <row r="1" spans="2:7" ht="43.8" thickBot="1" x14ac:dyDescent="0.35">
      <c r="B1" s="2" t="s">
        <v>0</v>
      </c>
      <c r="C1" s="3" t="s">
        <v>1</v>
      </c>
      <c r="D1" s="3" t="s">
        <v>2</v>
      </c>
      <c r="E1" s="3" t="s">
        <v>36</v>
      </c>
      <c r="F1" s="3" t="s">
        <v>3</v>
      </c>
      <c r="G1" s="3" t="s">
        <v>4</v>
      </c>
    </row>
    <row r="2" spans="2:7" ht="17.55" customHeight="1" x14ac:dyDescent="0.3">
      <c r="B2" s="17">
        <v>1</v>
      </c>
      <c r="C2" s="16" t="s">
        <v>34</v>
      </c>
      <c r="D2" s="17" t="s">
        <v>5</v>
      </c>
      <c r="E2" s="17">
        <v>1</v>
      </c>
      <c r="F2" s="30">
        <v>577.79999999999995</v>
      </c>
      <c r="G2" s="30">
        <f>E2*F2</f>
        <v>577.79999999999995</v>
      </c>
    </row>
    <row r="3" spans="2:7" ht="13.8" customHeight="1" x14ac:dyDescent="0.3">
      <c r="B3" s="14">
        <v>2</v>
      </c>
      <c r="C3" s="15" t="s">
        <v>25</v>
      </c>
      <c r="D3" s="14" t="s">
        <v>5</v>
      </c>
      <c r="E3" s="23">
        <v>1</v>
      </c>
      <c r="F3" s="28">
        <v>71.099999999999994</v>
      </c>
      <c r="G3" s="35">
        <f t="shared" ref="G3:G18" si="0">E3*F3</f>
        <v>71.099999999999994</v>
      </c>
    </row>
    <row r="4" spans="2:7" x14ac:dyDescent="0.3">
      <c r="B4" s="14">
        <v>3</v>
      </c>
      <c r="C4" s="15" t="s">
        <v>11</v>
      </c>
      <c r="D4" s="14" t="s">
        <v>5</v>
      </c>
      <c r="E4" s="23">
        <v>1</v>
      </c>
      <c r="F4" s="28">
        <v>67.349999999999994</v>
      </c>
      <c r="G4" s="35">
        <f t="shared" si="0"/>
        <v>67.349999999999994</v>
      </c>
    </row>
    <row r="5" spans="2:7" x14ac:dyDescent="0.3">
      <c r="B5" s="14">
        <v>4</v>
      </c>
      <c r="C5" s="15" t="s">
        <v>26</v>
      </c>
      <c r="D5" s="14" t="s">
        <v>5</v>
      </c>
      <c r="E5" s="23">
        <v>1</v>
      </c>
      <c r="F5" s="28">
        <v>66.150000000000006</v>
      </c>
      <c r="G5" s="35">
        <f t="shared" si="0"/>
        <v>66.150000000000006</v>
      </c>
    </row>
    <row r="6" spans="2:7" x14ac:dyDescent="0.3">
      <c r="B6" s="14">
        <v>5</v>
      </c>
      <c r="C6" s="15" t="s">
        <v>23</v>
      </c>
      <c r="D6" s="14" t="s">
        <v>5</v>
      </c>
      <c r="E6" s="14">
        <v>1</v>
      </c>
      <c r="F6" s="29">
        <v>110.1</v>
      </c>
      <c r="G6" s="35">
        <f t="shared" si="0"/>
        <v>110.1</v>
      </c>
    </row>
    <row r="7" spans="2:7" x14ac:dyDescent="0.3">
      <c r="B7" s="14">
        <v>6</v>
      </c>
      <c r="C7" s="15" t="s">
        <v>10</v>
      </c>
      <c r="D7" s="14" t="s">
        <v>5</v>
      </c>
      <c r="E7" s="14">
        <v>1</v>
      </c>
      <c r="F7" s="29">
        <v>120</v>
      </c>
      <c r="G7" s="35">
        <f t="shared" si="0"/>
        <v>120</v>
      </c>
    </row>
    <row r="8" spans="2:7" x14ac:dyDescent="0.3">
      <c r="B8" s="14">
        <v>7</v>
      </c>
      <c r="C8" s="18" t="s">
        <v>20</v>
      </c>
      <c r="D8" s="14" t="s">
        <v>5</v>
      </c>
      <c r="E8" s="14">
        <v>1</v>
      </c>
      <c r="F8" s="29">
        <v>68.099999999999994</v>
      </c>
      <c r="G8" s="35">
        <f t="shared" si="0"/>
        <v>68.099999999999994</v>
      </c>
    </row>
    <row r="9" spans="2:7" x14ac:dyDescent="0.3">
      <c r="B9" s="14">
        <v>8</v>
      </c>
      <c r="C9" s="18" t="s">
        <v>28</v>
      </c>
      <c r="D9" s="14" t="s">
        <v>5</v>
      </c>
      <c r="E9" s="14">
        <v>1</v>
      </c>
      <c r="F9" s="29">
        <v>108.5</v>
      </c>
      <c r="G9" s="35">
        <f t="shared" si="0"/>
        <v>108.5</v>
      </c>
    </row>
    <row r="10" spans="2:7" x14ac:dyDescent="0.3">
      <c r="B10" s="14">
        <v>9</v>
      </c>
      <c r="C10" s="18" t="s">
        <v>29</v>
      </c>
      <c r="D10" s="14" t="s">
        <v>5</v>
      </c>
      <c r="E10" s="14">
        <v>1</v>
      </c>
      <c r="F10" s="29">
        <v>66.77</v>
      </c>
      <c r="G10" s="35">
        <f t="shared" si="0"/>
        <v>66.77</v>
      </c>
    </row>
    <row r="11" spans="2:7" ht="28.8" x14ac:dyDescent="0.3">
      <c r="B11" s="14">
        <v>10</v>
      </c>
      <c r="C11" s="19" t="s">
        <v>30</v>
      </c>
      <c r="D11" s="14" t="s">
        <v>5</v>
      </c>
      <c r="E11" s="14">
        <v>1</v>
      </c>
      <c r="F11" s="29">
        <v>20.66</v>
      </c>
      <c r="G11" s="35">
        <f t="shared" si="0"/>
        <v>20.66</v>
      </c>
    </row>
    <row r="12" spans="2:7" x14ac:dyDescent="0.3">
      <c r="B12" s="14">
        <v>11</v>
      </c>
      <c r="C12" s="19" t="s">
        <v>19</v>
      </c>
      <c r="D12" s="14" t="s">
        <v>5</v>
      </c>
      <c r="E12" s="14">
        <v>1</v>
      </c>
      <c r="F12" s="29">
        <v>36.86</v>
      </c>
      <c r="G12" s="35">
        <f t="shared" si="0"/>
        <v>36.86</v>
      </c>
    </row>
    <row r="13" spans="2:7" x14ac:dyDescent="0.3">
      <c r="B13" s="14">
        <v>12</v>
      </c>
      <c r="C13" s="19" t="s">
        <v>22</v>
      </c>
      <c r="D13" s="14" t="s">
        <v>5</v>
      </c>
      <c r="E13" s="14">
        <v>1</v>
      </c>
      <c r="F13" s="29">
        <v>60.31</v>
      </c>
      <c r="G13" s="35">
        <f t="shared" si="0"/>
        <v>60.31</v>
      </c>
    </row>
    <row r="14" spans="2:7" x14ac:dyDescent="0.3">
      <c r="B14" s="14">
        <v>13</v>
      </c>
      <c r="C14" s="18" t="s">
        <v>32</v>
      </c>
      <c r="D14" s="14" t="s">
        <v>6</v>
      </c>
      <c r="E14" s="14">
        <v>20</v>
      </c>
      <c r="F14" s="29">
        <v>1.32</v>
      </c>
      <c r="G14" s="35">
        <f t="shared" si="0"/>
        <v>26.400000000000002</v>
      </c>
    </row>
    <row r="15" spans="2:7" x14ac:dyDescent="0.3">
      <c r="B15" s="14">
        <v>14</v>
      </c>
      <c r="C15" s="18" t="s">
        <v>21</v>
      </c>
      <c r="D15" s="14" t="s">
        <v>6</v>
      </c>
      <c r="E15" s="14">
        <v>20</v>
      </c>
      <c r="F15" s="29">
        <v>1.43</v>
      </c>
      <c r="G15" s="35">
        <f t="shared" si="0"/>
        <v>28.599999999999998</v>
      </c>
    </row>
    <row r="16" spans="2:7" x14ac:dyDescent="0.3">
      <c r="B16" s="14">
        <v>15</v>
      </c>
      <c r="C16" s="18" t="s">
        <v>15</v>
      </c>
      <c r="D16" s="14" t="s">
        <v>6</v>
      </c>
      <c r="E16" s="14">
        <v>10</v>
      </c>
      <c r="F16" s="29">
        <v>1.27</v>
      </c>
      <c r="G16" s="35">
        <f t="shared" si="0"/>
        <v>12.7</v>
      </c>
    </row>
    <row r="17" spans="2:8" ht="13.2" customHeight="1" x14ac:dyDescent="0.3">
      <c r="B17" s="14">
        <v>16</v>
      </c>
      <c r="C17" s="19" t="s">
        <v>16</v>
      </c>
      <c r="D17" s="14" t="s">
        <v>6</v>
      </c>
      <c r="E17" s="14">
        <v>15</v>
      </c>
      <c r="F17" s="29">
        <v>1.31</v>
      </c>
      <c r="G17" s="35">
        <f t="shared" si="0"/>
        <v>19.650000000000002</v>
      </c>
    </row>
    <row r="18" spans="2:8" x14ac:dyDescent="0.3">
      <c r="B18" s="14">
        <v>17</v>
      </c>
      <c r="C18" s="18" t="s">
        <v>17</v>
      </c>
      <c r="D18" s="14" t="s">
        <v>6</v>
      </c>
      <c r="E18" s="14">
        <v>5</v>
      </c>
      <c r="F18" s="29">
        <v>1.45</v>
      </c>
      <c r="G18" s="35">
        <f t="shared" si="0"/>
        <v>7.25</v>
      </c>
    </row>
    <row r="19" spans="2:8" x14ac:dyDescent="0.3">
      <c r="B19" s="1"/>
      <c r="D19" s="40" t="s">
        <v>7</v>
      </c>
      <c r="E19" s="40"/>
      <c r="F19" s="40"/>
      <c r="G19" s="34">
        <f>ROUND(SUM(G2:G18),2)</f>
        <v>1468.3</v>
      </c>
      <c r="H19" s="37"/>
    </row>
    <row r="20" spans="2:8" x14ac:dyDescent="0.3">
      <c r="B20" s="1"/>
      <c r="D20" s="40" t="s">
        <v>8</v>
      </c>
      <c r="E20" s="40"/>
      <c r="F20" s="40"/>
      <c r="G20" s="6">
        <f>ROUND(G19*0.21,2)</f>
        <v>308.33999999999997</v>
      </c>
    </row>
    <row r="21" spans="2:8" x14ac:dyDescent="0.3">
      <c r="B21" s="1"/>
      <c r="D21" s="40" t="s">
        <v>9</v>
      </c>
      <c r="E21" s="40"/>
      <c r="F21" s="40"/>
      <c r="G21" s="34">
        <f>SUM(G19,G20)</f>
        <v>1776.6399999999999</v>
      </c>
    </row>
    <row r="24" spans="2:8" x14ac:dyDescent="0.3">
      <c r="C24" s="6" t="s">
        <v>12</v>
      </c>
      <c r="D24" s="38" t="s">
        <v>7</v>
      </c>
      <c r="E24" s="39"/>
      <c r="F24" s="39"/>
      <c r="G24" s="34">
        <v>10</v>
      </c>
    </row>
    <row r="25" spans="2:8" x14ac:dyDescent="0.3">
      <c r="C25" s="20"/>
      <c r="D25" s="38" t="s">
        <v>8</v>
      </c>
      <c r="E25" s="39"/>
      <c r="F25" s="39"/>
      <c r="G25" s="33">
        <f>G24*0.21</f>
        <v>2.1</v>
      </c>
    </row>
    <row r="26" spans="2:8" x14ac:dyDescent="0.3">
      <c r="C26" s="20"/>
      <c r="D26" s="38" t="s">
        <v>9</v>
      </c>
      <c r="E26" s="39"/>
      <c r="F26" s="39"/>
      <c r="G26" s="33">
        <f>SUM(G24,G25)</f>
        <v>12.1</v>
      </c>
    </row>
    <row r="29" spans="2:8" ht="28.8" x14ac:dyDescent="0.3">
      <c r="C29" s="22" t="s">
        <v>13</v>
      </c>
      <c r="D29" s="38" t="s">
        <v>7</v>
      </c>
      <c r="E29" s="39"/>
      <c r="F29" s="39"/>
      <c r="G29" s="33">
        <f>SUM(G19,G24)</f>
        <v>1478.3</v>
      </c>
    </row>
    <row r="30" spans="2:8" x14ac:dyDescent="0.3">
      <c r="D30" s="38" t="s">
        <v>8</v>
      </c>
      <c r="E30" s="39"/>
      <c r="F30" s="39"/>
      <c r="G30" s="10">
        <f>ROUND(G29*0.21,2)</f>
        <v>310.44</v>
      </c>
    </row>
    <row r="31" spans="2:8" x14ac:dyDescent="0.3">
      <c r="D31" s="38" t="s">
        <v>9</v>
      </c>
      <c r="E31" s="39"/>
      <c r="F31" s="39"/>
      <c r="G31" s="29">
        <f>G29+G30</f>
        <v>1788.74</v>
      </c>
    </row>
  </sheetData>
  <mergeCells count="9">
    <mergeCell ref="D19:F19"/>
    <mergeCell ref="D20:F20"/>
    <mergeCell ref="D30:F30"/>
    <mergeCell ref="D31:F31"/>
    <mergeCell ref="D21:F21"/>
    <mergeCell ref="D24:F24"/>
    <mergeCell ref="D25:F25"/>
    <mergeCell ref="D26:F26"/>
    <mergeCell ref="D29:F29"/>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6CF67-C6D8-49D6-8D67-5A917B47D776}">
  <dimension ref="A1:H31"/>
  <sheetViews>
    <sheetView topLeftCell="A19" workbookViewId="0">
      <selection activeCell="K32" sqref="G1:K32"/>
    </sheetView>
  </sheetViews>
  <sheetFormatPr defaultColWidth="8.77734375" defaultRowHeight="14.4" x14ac:dyDescent="0.3"/>
  <cols>
    <col min="1" max="1" width="7.44140625" customWidth="1"/>
    <col min="2" max="2" width="50.109375" customWidth="1"/>
    <col min="4" max="4" width="12.33203125" customWidth="1"/>
    <col min="5" max="5" width="16.77734375" customWidth="1"/>
    <col min="6" max="6" width="15.77734375" customWidth="1"/>
    <col min="7" max="8" width="8.77734375" style="26"/>
  </cols>
  <sheetData>
    <row r="1" spans="1:6" ht="45.45" customHeight="1" thickBot="1" x14ac:dyDescent="0.35">
      <c r="A1" s="2" t="s">
        <v>0</v>
      </c>
      <c r="B1" s="3" t="s">
        <v>1</v>
      </c>
      <c r="C1" s="3" t="s">
        <v>2</v>
      </c>
      <c r="D1" s="3" t="s">
        <v>36</v>
      </c>
      <c r="E1" s="3" t="s">
        <v>3</v>
      </c>
      <c r="F1" s="3" t="s">
        <v>4</v>
      </c>
    </row>
    <row r="2" spans="1:6" ht="19.2" customHeight="1" thickBot="1" x14ac:dyDescent="0.35">
      <c r="A2" s="17">
        <v>1</v>
      </c>
      <c r="B2" s="16" t="s">
        <v>24</v>
      </c>
      <c r="C2" s="17" t="s">
        <v>5</v>
      </c>
      <c r="D2" s="17">
        <v>1</v>
      </c>
      <c r="E2" s="27">
        <v>670.95</v>
      </c>
      <c r="F2" s="30">
        <f>D2*E2</f>
        <v>670.95</v>
      </c>
    </row>
    <row r="3" spans="1:6" ht="15" thickBot="1" x14ac:dyDescent="0.35">
      <c r="A3" s="14">
        <v>2</v>
      </c>
      <c r="B3" s="15" t="s">
        <v>25</v>
      </c>
      <c r="C3" s="17" t="s">
        <v>5</v>
      </c>
      <c r="D3" s="23">
        <v>1</v>
      </c>
      <c r="E3" s="28">
        <v>71.099999999999994</v>
      </c>
      <c r="F3" s="35">
        <f t="shared" ref="F3:F18" si="0">D3*E3</f>
        <v>71.099999999999994</v>
      </c>
    </row>
    <row r="4" spans="1:6" ht="15" thickBot="1" x14ac:dyDescent="0.35">
      <c r="A4" s="14">
        <v>3</v>
      </c>
      <c r="B4" s="15" t="s">
        <v>11</v>
      </c>
      <c r="C4" s="17" t="s">
        <v>5</v>
      </c>
      <c r="D4" s="23">
        <v>1</v>
      </c>
      <c r="E4" s="28">
        <v>67.349999999999994</v>
      </c>
      <c r="F4" s="35">
        <f t="shared" si="0"/>
        <v>67.349999999999994</v>
      </c>
    </row>
    <row r="5" spans="1:6" x14ac:dyDescent="0.3">
      <c r="A5" s="14">
        <v>4</v>
      </c>
      <c r="B5" s="15" t="s">
        <v>26</v>
      </c>
      <c r="C5" s="17" t="s">
        <v>5</v>
      </c>
      <c r="D5" s="23">
        <v>1</v>
      </c>
      <c r="E5" s="28">
        <v>66.150000000000006</v>
      </c>
      <c r="F5" s="35">
        <f t="shared" si="0"/>
        <v>66.150000000000006</v>
      </c>
    </row>
    <row r="6" spans="1:6" x14ac:dyDescent="0.3">
      <c r="A6" s="14">
        <v>5</v>
      </c>
      <c r="B6" s="15" t="s">
        <v>23</v>
      </c>
      <c r="C6" s="14" t="s">
        <v>5</v>
      </c>
      <c r="D6" s="14">
        <v>2</v>
      </c>
      <c r="E6" s="29">
        <v>110.1</v>
      </c>
      <c r="F6" s="35">
        <f t="shared" si="0"/>
        <v>220.2</v>
      </c>
    </row>
    <row r="7" spans="1:6" x14ac:dyDescent="0.3">
      <c r="A7" s="14">
        <v>6</v>
      </c>
      <c r="B7" s="15" t="s">
        <v>10</v>
      </c>
      <c r="C7" s="14" t="s">
        <v>5</v>
      </c>
      <c r="D7" s="14">
        <v>1</v>
      </c>
      <c r="E7" s="29">
        <v>120</v>
      </c>
      <c r="F7" s="35">
        <f t="shared" si="0"/>
        <v>120</v>
      </c>
    </row>
    <row r="8" spans="1:6" x14ac:dyDescent="0.3">
      <c r="A8" s="14">
        <v>7</v>
      </c>
      <c r="B8" s="18" t="s">
        <v>18</v>
      </c>
      <c r="C8" s="14" t="s">
        <v>5</v>
      </c>
      <c r="D8" s="14">
        <v>1</v>
      </c>
      <c r="E8" s="29">
        <v>68.099999999999994</v>
      </c>
      <c r="F8" s="35">
        <f t="shared" si="0"/>
        <v>68.099999999999994</v>
      </c>
    </row>
    <row r="9" spans="1:6" x14ac:dyDescent="0.3">
      <c r="A9" s="14">
        <v>8</v>
      </c>
      <c r="B9" s="18" t="s">
        <v>28</v>
      </c>
      <c r="C9" s="14" t="s">
        <v>5</v>
      </c>
      <c r="D9" s="14">
        <v>1</v>
      </c>
      <c r="E9" s="29">
        <v>108.5</v>
      </c>
      <c r="F9" s="35">
        <f t="shared" si="0"/>
        <v>108.5</v>
      </c>
    </row>
    <row r="10" spans="1:6" x14ac:dyDescent="0.3">
      <c r="A10" s="14">
        <v>9</v>
      </c>
      <c r="B10" s="18" t="s">
        <v>29</v>
      </c>
      <c r="C10" s="14" t="s">
        <v>5</v>
      </c>
      <c r="D10" s="14">
        <v>1</v>
      </c>
      <c r="E10" s="29">
        <v>66.77</v>
      </c>
      <c r="F10" s="35">
        <f t="shared" si="0"/>
        <v>66.77</v>
      </c>
    </row>
    <row r="11" spans="1:6" ht="28.8" x14ac:dyDescent="0.3">
      <c r="A11" s="14">
        <v>10</v>
      </c>
      <c r="B11" s="19" t="s">
        <v>30</v>
      </c>
      <c r="C11" s="14" t="s">
        <v>5</v>
      </c>
      <c r="D11" s="14">
        <v>1</v>
      </c>
      <c r="E11" s="29">
        <v>20.66</v>
      </c>
      <c r="F11" s="35">
        <f t="shared" si="0"/>
        <v>20.66</v>
      </c>
    </row>
    <row r="12" spans="1:6" x14ac:dyDescent="0.3">
      <c r="A12" s="14">
        <v>11</v>
      </c>
      <c r="B12" s="19" t="s">
        <v>19</v>
      </c>
      <c r="C12" s="14" t="s">
        <v>5</v>
      </c>
      <c r="D12" s="14">
        <v>1</v>
      </c>
      <c r="E12" s="29">
        <v>36.86</v>
      </c>
      <c r="F12" s="35">
        <f t="shared" si="0"/>
        <v>36.86</v>
      </c>
    </row>
    <row r="13" spans="1:6" x14ac:dyDescent="0.3">
      <c r="A13" s="14">
        <v>12</v>
      </c>
      <c r="B13" s="19" t="s">
        <v>22</v>
      </c>
      <c r="C13" s="14" t="s">
        <v>5</v>
      </c>
      <c r="D13" s="14">
        <v>1</v>
      </c>
      <c r="E13" s="29">
        <v>60.31</v>
      </c>
      <c r="F13" s="35">
        <f t="shared" si="0"/>
        <v>60.31</v>
      </c>
    </row>
    <row r="14" spans="1:6" x14ac:dyDescent="0.3">
      <c r="A14" s="14">
        <v>13</v>
      </c>
      <c r="B14" s="18" t="s">
        <v>32</v>
      </c>
      <c r="C14" s="14" t="s">
        <v>6</v>
      </c>
      <c r="D14" s="14">
        <v>20</v>
      </c>
      <c r="E14" s="29">
        <v>1.32</v>
      </c>
      <c r="F14" s="35">
        <f t="shared" si="0"/>
        <v>26.400000000000002</v>
      </c>
    </row>
    <row r="15" spans="1:6" x14ac:dyDescent="0.3">
      <c r="A15" s="14">
        <v>14</v>
      </c>
      <c r="B15" s="18" t="s">
        <v>21</v>
      </c>
      <c r="C15" s="14" t="s">
        <v>6</v>
      </c>
      <c r="D15" s="14">
        <v>20</v>
      </c>
      <c r="E15" s="29">
        <v>1.43</v>
      </c>
      <c r="F15" s="35">
        <f t="shared" si="0"/>
        <v>28.599999999999998</v>
      </c>
    </row>
    <row r="16" spans="1:6" x14ac:dyDescent="0.3">
      <c r="A16" s="14">
        <v>15</v>
      </c>
      <c r="B16" s="18" t="s">
        <v>15</v>
      </c>
      <c r="C16" s="14" t="s">
        <v>6</v>
      </c>
      <c r="D16" s="14">
        <v>20</v>
      </c>
      <c r="E16" s="29">
        <v>1.27</v>
      </c>
      <c r="F16" s="35">
        <f t="shared" si="0"/>
        <v>25.4</v>
      </c>
    </row>
    <row r="17" spans="1:7" ht="16.8" customHeight="1" x14ac:dyDescent="0.3">
      <c r="A17" s="14">
        <v>16</v>
      </c>
      <c r="B17" s="19" t="s">
        <v>16</v>
      </c>
      <c r="C17" s="14" t="s">
        <v>6</v>
      </c>
      <c r="D17" s="14">
        <v>15</v>
      </c>
      <c r="E17" s="29">
        <v>1.31</v>
      </c>
      <c r="F17" s="35">
        <f t="shared" si="0"/>
        <v>19.650000000000002</v>
      </c>
    </row>
    <row r="18" spans="1:7" x14ac:dyDescent="0.3">
      <c r="A18" s="14">
        <v>17</v>
      </c>
      <c r="B18" s="18" t="s">
        <v>17</v>
      </c>
      <c r="C18" s="14" t="s">
        <v>6</v>
      </c>
      <c r="D18" s="14">
        <v>5</v>
      </c>
      <c r="E18" s="29">
        <v>1.45</v>
      </c>
      <c r="F18" s="35">
        <f t="shared" si="0"/>
        <v>7.25</v>
      </c>
    </row>
    <row r="19" spans="1:7" x14ac:dyDescent="0.3">
      <c r="A19" s="1"/>
      <c r="C19" s="40" t="s">
        <v>7</v>
      </c>
      <c r="D19" s="40"/>
      <c r="E19" s="40"/>
      <c r="F19" s="34">
        <f>ROUND(SUM(F2:F18),2)</f>
        <v>1684.25</v>
      </c>
      <c r="G19" s="37"/>
    </row>
    <row r="20" spans="1:7" x14ac:dyDescent="0.3">
      <c r="A20" s="1"/>
      <c r="C20" s="40" t="s">
        <v>8</v>
      </c>
      <c r="D20" s="40"/>
      <c r="E20" s="40"/>
      <c r="F20" s="6">
        <f>ROUND(F19*0.21,2)</f>
        <v>353.69</v>
      </c>
    </row>
    <row r="21" spans="1:7" x14ac:dyDescent="0.3">
      <c r="A21" s="1"/>
      <c r="C21" s="40" t="s">
        <v>9</v>
      </c>
      <c r="D21" s="40"/>
      <c r="E21" s="40"/>
      <c r="F21" s="34">
        <f>SUM(F19,F20)</f>
        <v>2037.94</v>
      </c>
    </row>
    <row r="24" spans="1:7" x14ac:dyDescent="0.3">
      <c r="B24" s="6" t="s">
        <v>12</v>
      </c>
      <c r="C24" s="38" t="s">
        <v>7</v>
      </c>
      <c r="D24" s="39"/>
      <c r="E24" s="39"/>
      <c r="F24" s="34">
        <v>10</v>
      </c>
    </row>
    <row r="25" spans="1:7" x14ac:dyDescent="0.3">
      <c r="B25" s="20"/>
      <c r="C25" s="38" t="s">
        <v>8</v>
      </c>
      <c r="D25" s="39"/>
      <c r="E25" s="39"/>
      <c r="F25" s="33">
        <f>F24*0.21</f>
        <v>2.1</v>
      </c>
    </row>
    <row r="26" spans="1:7" x14ac:dyDescent="0.3">
      <c r="B26" s="20"/>
      <c r="C26" s="38" t="s">
        <v>9</v>
      </c>
      <c r="D26" s="39"/>
      <c r="E26" s="39"/>
      <c r="F26" s="33">
        <f>SUM(F24,F25)</f>
        <v>12.1</v>
      </c>
    </row>
    <row r="29" spans="1:7" ht="28.8" x14ac:dyDescent="0.3">
      <c r="B29" s="22" t="s">
        <v>13</v>
      </c>
      <c r="C29" s="38" t="s">
        <v>7</v>
      </c>
      <c r="D29" s="39"/>
      <c r="E29" s="39"/>
      <c r="F29" s="33">
        <f>SUM(F19,F24)</f>
        <v>1694.25</v>
      </c>
    </row>
    <row r="30" spans="1:7" x14ac:dyDescent="0.3">
      <c r="C30" s="38" t="s">
        <v>8</v>
      </c>
      <c r="D30" s="39"/>
      <c r="E30" s="39"/>
      <c r="F30" s="10">
        <f>ROUND(F29*0.21,2)</f>
        <v>355.79</v>
      </c>
    </row>
    <row r="31" spans="1:7" x14ac:dyDescent="0.3">
      <c r="C31" s="38" t="s">
        <v>9</v>
      </c>
      <c r="D31" s="39"/>
      <c r="E31" s="39"/>
      <c r="F31" s="29">
        <f>F29+F30</f>
        <v>2050.04</v>
      </c>
    </row>
  </sheetData>
  <mergeCells count="9">
    <mergeCell ref="C19:E19"/>
    <mergeCell ref="C20:E20"/>
    <mergeCell ref="C30:E30"/>
    <mergeCell ref="C31:E31"/>
    <mergeCell ref="C21:E21"/>
    <mergeCell ref="C24:E24"/>
    <mergeCell ref="C25:E25"/>
    <mergeCell ref="C26:E26"/>
    <mergeCell ref="C29:E29"/>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DBA3D-1849-45BA-BDD0-5C4977A76EAA}">
  <dimension ref="A1:H31"/>
  <sheetViews>
    <sheetView topLeftCell="A20" workbookViewId="0">
      <selection activeCell="I33" sqref="G1:I33"/>
    </sheetView>
  </sheetViews>
  <sheetFormatPr defaultColWidth="8.77734375" defaultRowHeight="14.4" x14ac:dyDescent="0.3"/>
  <cols>
    <col min="1" max="1" width="7.44140625" customWidth="1"/>
    <col min="2" max="2" width="49.77734375" customWidth="1"/>
    <col min="4" max="4" width="11.77734375" customWidth="1"/>
    <col min="5" max="5" width="17.109375" customWidth="1"/>
    <col min="6" max="6" width="15.33203125" customWidth="1"/>
    <col min="7" max="8" width="8.77734375" style="26"/>
  </cols>
  <sheetData>
    <row r="1" spans="1:6" ht="43.8" thickBot="1" x14ac:dyDescent="0.35">
      <c r="A1" s="2" t="s">
        <v>0</v>
      </c>
      <c r="B1" s="3" t="s">
        <v>1</v>
      </c>
      <c r="C1" s="3" t="s">
        <v>2</v>
      </c>
      <c r="D1" s="3" t="s">
        <v>36</v>
      </c>
      <c r="E1" s="3" t="s">
        <v>3</v>
      </c>
      <c r="F1" s="3" t="s">
        <v>4</v>
      </c>
    </row>
    <row r="2" spans="1:6" ht="19.8" customHeight="1" x14ac:dyDescent="0.3">
      <c r="A2" s="17">
        <v>1</v>
      </c>
      <c r="B2" s="16" t="s">
        <v>34</v>
      </c>
      <c r="C2" s="17" t="s">
        <v>5</v>
      </c>
      <c r="D2" s="17">
        <v>1</v>
      </c>
      <c r="E2" s="30">
        <v>577.79999999999995</v>
      </c>
      <c r="F2" s="30">
        <f>D2*E2</f>
        <v>577.79999999999995</v>
      </c>
    </row>
    <row r="3" spans="1:6" x14ac:dyDescent="0.3">
      <c r="A3" s="14">
        <v>2</v>
      </c>
      <c r="B3" s="13" t="s">
        <v>25</v>
      </c>
      <c r="C3" s="14" t="s">
        <v>5</v>
      </c>
      <c r="D3" s="14">
        <v>1</v>
      </c>
      <c r="E3" s="28">
        <v>71.099999999999994</v>
      </c>
      <c r="F3" s="35">
        <f t="shared" ref="F3:F18" si="0">D3*E3</f>
        <v>71.099999999999994</v>
      </c>
    </row>
    <row r="4" spans="1:6" x14ac:dyDescent="0.3">
      <c r="A4" s="14">
        <v>3</v>
      </c>
      <c r="B4" s="13" t="s">
        <v>11</v>
      </c>
      <c r="C4" s="14" t="s">
        <v>5</v>
      </c>
      <c r="D4" s="14">
        <v>1</v>
      </c>
      <c r="E4" s="28">
        <v>67.349999999999994</v>
      </c>
      <c r="F4" s="35">
        <f t="shared" si="0"/>
        <v>67.349999999999994</v>
      </c>
    </row>
    <row r="5" spans="1:6" x14ac:dyDescent="0.3">
      <c r="A5" s="14">
        <v>4</v>
      </c>
      <c r="B5" s="13" t="s">
        <v>26</v>
      </c>
      <c r="C5" s="14" t="s">
        <v>5</v>
      </c>
      <c r="D5" s="14">
        <v>1</v>
      </c>
      <c r="E5" s="28">
        <v>66.150000000000006</v>
      </c>
      <c r="F5" s="35">
        <f t="shared" si="0"/>
        <v>66.150000000000006</v>
      </c>
    </row>
    <row r="6" spans="1:6" x14ac:dyDescent="0.3">
      <c r="A6" s="14">
        <v>5</v>
      </c>
      <c r="B6" s="13" t="s">
        <v>23</v>
      </c>
      <c r="C6" s="14" t="s">
        <v>5</v>
      </c>
      <c r="D6" s="14">
        <v>1</v>
      </c>
      <c r="E6" s="29">
        <v>110.1</v>
      </c>
      <c r="F6" s="35">
        <f t="shared" si="0"/>
        <v>110.1</v>
      </c>
    </row>
    <row r="7" spans="1:6" x14ac:dyDescent="0.3">
      <c r="A7" s="14">
        <v>6</v>
      </c>
      <c r="B7" s="13" t="s">
        <v>10</v>
      </c>
      <c r="C7" s="14" t="s">
        <v>5</v>
      </c>
      <c r="D7" s="14">
        <v>1</v>
      </c>
      <c r="E7" s="29">
        <v>120</v>
      </c>
      <c r="F7" s="35">
        <f t="shared" si="0"/>
        <v>120</v>
      </c>
    </row>
    <row r="8" spans="1:6" x14ac:dyDescent="0.3">
      <c r="A8" s="14">
        <v>7</v>
      </c>
      <c r="B8" s="18" t="s">
        <v>20</v>
      </c>
      <c r="C8" s="14" t="s">
        <v>5</v>
      </c>
      <c r="D8" s="14">
        <v>1</v>
      </c>
      <c r="E8" s="29">
        <v>68.099999999999994</v>
      </c>
      <c r="F8" s="35">
        <f t="shared" si="0"/>
        <v>68.099999999999994</v>
      </c>
    </row>
    <row r="9" spans="1:6" x14ac:dyDescent="0.3">
      <c r="A9" s="14">
        <v>8</v>
      </c>
      <c r="B9" s="18" t="s">
        <v>28</v>
      </c>
      <c r="C9" s="14" t="s">
        <v>5</v>
      </c>
      <c r="D9" s="14">
        <v>1</v>
      </c>
      <c r="E9" s="29">
        <v>108.5</v>
      </c>
      <c r="F9" s="35">
        <f t="shared" si="0"/>
        <v>108.5</v>
      </c>
    </row>
    <row r="10" spans="1:6" x14ac:dyDescent="0.3">
      <c r="A10" s="14">
        <v>9</v>
      </c>
      <c r="B10" s="18" t="s">
        <v>29</v>
      </c>
      <c r="C10" s="14" t="s">
        <v>5</v>
      </c>
      <c r="D10" s="14">
        <v>1</v>
      </c>
      <c r="E10" s="29">
        <v>66.77</v>
      </c>
      <c r="F10" s="35">
        <f t="shared" si="0"/>
        <v>66.77</v>
      </c>
    </row>
    <row r="11" spans="1:6" ht="28.8" x14ac:dyDescent="0.3">
      <c r="A11" s="14">
        <v>10</v>
      </c>
      <c r="B11" s="19" t="s">
        <v>30</v>
      </c>
      <c r="C11" s="14" t="s">
        <v>5</v>
      </c>
      <c r="D11" s="14">
        <v>1</v>
      </c>
      <c r="E11" s="29">
        <v>20.66</v>
      </c>
      <c r="F11" s="35">
        <f t="shared" si="0"/>
        <v>20.66</v>
      </c>
    </row>
    <row r="12" spans="1:6" x14ac:dyDescent="0.3">
      <c r="A12" s="14">
        <v>11</v>
      </c>
      <c r="B12" s="19" t="s">
        <v>19</v>
      </c>
      <c r="C12" s="14" t="s">
        <v>5</v>
      </c>
      <c r="D12" s="14">
        <v>1</v>
      </c>
      <c r="E12" s="29">
        <v>36.86</v>
      </c>
      <c r="F12" s="35">
        <f t="shared" si="0"/>
        <v>36.86</v>
      </c>
    </row>
    <row r="13" spans="1:6" x14ac:dyDescent="0.3">
      <c r="A13" s="14">
        <v>12</v>
      </c>
      <c r="B13" s="19" t="s">
        <v>22</v>
      </c>
      <c r="C13" s="14" t="s">
        <v>5</v>
      </c>
      <c r="D13" s="14">
        <v>1</v>
      </c>
      <c r="E13" s="29">
        <v>60.31</v>
      </c>
      <c r="F13" s="35">
        <f t="shared" si="0"/>
        <v>60.31</v>
      </c>
    </row>
    <row r="14" spans="1:6" x14ac:dyDescent="0.3">
      <c r="A14" s="14">
        <v>13</v>
      </c>
      <c r="B14" s="18" t="s">
        <v>32</v>
      </c>
      <c r="C14" s="14" t="s">
        <v>6</v>
      </c>
      <c r="D14" s="14">
        <v>15</v>
      </c>
      <c r="E14" s="29">
        <v>1.32</v>
      </c>
      <c r="F14" s="35">
        <f t="shared" si="0"/>
        <v>19.8</v>
      </c>
    </row>
    <row r="15" spans="1:6" x14ac:dyDescent="0.3">
      <c r="A15" s="14">
        <v>14</v>
      </c>
      <c r="B15" s="18" t="s">
        <v>21</v>
      </c>
      <c r="C15" s="14" t="s">
        <v>6</v>
      </c>
      <c r="D15" s="14">
        <v>15</v>
      </c>
      <c r="E15" s="29">
        <v>1.43</v>
      </c>
      <c r="F15" s="35">
        <f t="shared" si="0"/>
        <v>21.45</v>
      </c>
    </row>
    <row r="16" spans="1:6" x14ac:dyDescent="0.3">
      <c r="A16" s="14">
        <v>15</v>
      </c>
      <c r="B16" s="18" t="s">
        <v>15</v>
      </c>
      <c r="C16" s="14" t="s">
        <v>6</v>
      </c>
      <c r="D16" s="14">
        <v>15</v>
      </c>
      <c r="E16" s="29">
        <v>1.27</v>
      </c>
      <c r="F16" s="35">
        <f t="shared" si="0"/>
        <v>19.05</v>
      </c>
    </row>
    <row r="17" spans="1:7" ht="17.55" customHeight="1" x14ac:dyDescent="0.3">
      <c r="A17" s="14">
        <v>16</v>
      </c>
      <c r="B17" s="19" t="s">
        <v>16</v>
      </c>
      <c r="C17" s="14" t="s">
        <v>6</v>
      </c>
      <c r="D17" s="14">
        <v>5</v>
      </c>
      <c r="E17" s="29">
        <v>1.31</v>
      </c>
      <c r="F17" s="35">
        <f t="shared" si="0"/>
        <v>6.5500000000000007</v>
      </c>
    </row>
    <row r="18" spans="1:7" x14ac:dyDescent="0.3">
      <c r="A18" s="14">
        <v>17</v>
      </c>
      <c r="B18" s="18" t="s">
        <v>17</v>
      </c>
      <c r="C18" s="14" t="s">
        <v>6</v>
      </c>
      <c r="D18" s="14">
        <v>5</v>
      </c>
      <c r="E18" s="29">
        <v>1.45</v>
      </c>
      <c r="F18" s="35">
        <f t="shared" si="0"/>
        <v>7.25</v>
      </c>
    </row>
    <row r="19" spans="1:7" x14ac:dyDescent="0.3">
      <c r="A19" s="1"/>
      <c r="C19" s="40" t="s">
        <v>7</v>
      </c>
      <c r="D19" s="40"/>
      <c r="E19" s="40"/>
      <c r="F19" s="34">
        <f>ROUND(SUM(F2:F18),2)</f>
        <v>1447.8</v>
      </c>
      <c r="G19" s="37"/>
    </row>
    <row r="20" spans="1:7" x14ac:dyDescent="0.3">
      <c r="A20" s="1"/>
      <c r="C20" s="40" t="s">
        <v>8</v>
      </c>
      <c r="D20" s="40"/>
      <c r="E20" s="40"/>
      <c r="F20" s="6">
        <f>ROUND(F19*0.21,2)</f>
        <v>304.04000000000002</v>
      </c>
    </row>
    <row r="21" spans="1:7" x14ac:dyDescent="0.3">
      <c r="A21" s="1"/>
      <c r="C21" s="40" t="s">
        <v>9</v>
      </c>
      <c r="D21" s="40"/>
      <c r="E21" s="40"/>
      <c r="F21" s="34">
        <f>SUM(F19,F20)</f>
        <v>1751.84</v>
      </c>
    </row>
    <row r="24" spans="1:7" x14ac:dyDescent="0.3">
      <c r="B24" s="6" t="s">
        <v>12</v>
      </c>
      <c r="C24" s="38" t="s">
        <v>7</v>
      </c>
      <c r="D24" s="39"/>
      <c r="E24" s="39"/>
      <c r="F24" s="34">
        <v>10</v>
      </c>
    </row>
    <row r="25" spans="1:7" x14ac:dyDescent="0.3">
      <c r="B25" s="20"/>
      <c r="C25" s="38" t="s">
        <v>8</v>
      </c>
      <c r="D25" s="39"/>
      <c r="E25" s="39"/>
      <c r="F25" s="33">
        <f>F24*0.21</f>
        <v>2.1</v>
      </c>
    </row>
    <row r="26" spans="1:7" x14ac:dyDescent="0.3">
      <c r="B26" s="20"/>
      <c r="C26" s="38" t="s">
        <v>9</v>
      </c>
      <c r="D26" s="39"/>
      <c r="E26" s="39"/>
      <c r="F26" s="33">
        <f>SUM(F24,F25)</f>
        <v>12.1</v>
      </c>
    </row>
    <row r="29" spans="1:7" ht="28.8" x14ac:dyDescent="0.3">
      <c r="B29" s="22" t="s">
        <v>13</v>
      </c>
      <c r="C29" s="38" t="s">
        <v>7</v>
      </c>
      <c r="D29" s="39"/>
      <c r="E29" s="39"/>
      <c r="F29" s="33">
        <f>SUM(F19,F24)</f>
        <v>1457.8</v>
      </c>
    </row>
    <row r="30" spans="1:7" x14ac:dyDescent="0.3">
      <c r="C30" s="38" t="s">
        <v>8</v>
      </c>
      <c r="D30" s="39"/>
      <c r="E30" s="39"/>
      <c r="F30" s="10">
        <f>ROUND(F29*0.21,2)</f>
        <v>306.14</v>
      </c>
    </row>
    <row r="31" spans="1:7" x14ac:dyDescent="0.3">
      <c r="C31" s="38" t="s">
        <v>9</v>
      </c>
      <c r="D31" s="39"/>
      <c r="E31" s="39"/>
      <c r="F31" s="29">
        <f>F29+F30</f>
        <v>1763.94</v>
      </c>
    </row>
  </sheetData>
  <mergeCells count="9">
    <mergeCell ref="C19:E19"/>
    <mergeCell ref="C20:E20"/>
    <mergeCell ref="C30:E30"/>
    <mergeCell ref="C31:E31"/>
    <mergeCell ref="C21:E21"/>
    <mergeCell ref="C24:E24"/>
    <mergeCell ref="C25:E25"/>
    <mergeCell ref="C26:E26"/>
    <mergeCell ref="C29:E29"/>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AC384-3CF2-4EE3-ADBA-9445B163E3BE}">
  <dimension ref="A1:H31"/>
  <sheetViews>
    <sheetView topLeftCell="A18" workbookViewId="0">
      <selection activeCell="J31" sqref="G1:J31"/>
    </sheetView>
  </sheetViews>
  <sheetFormatPr defaultColWidth="8.77734375" defaultRowHeight="14.4" x14ac:dyDescent="0.3"/>
  <cols>
    <col min="1" max="1" width="7.6640625" customWidth="1"/>
    <col min="2" max="2" width="49.44140625" customWidth="1"/>
    <col min="4" max="4" width="12.44140625" customWidth="1"/>
    <col min="5" max="5" width="16.77734375" customWidth="1"/>
    <col min="6" max="6" width="16.33203125" customWidth="1"/>
    <col min="7" max="8" width="8.77734375" style="26"/>
  </cols>
  <sheetData>
    <row r="1" spans="1:6" ht="43.8" thickBot="1" x14ac:dyDescent="0.35">
      <c r="A1" s="2" t="s">
        <v>0</v>
      </c>
      <c r="B1" s="3" t="s">
        <v>1</v>
      </c>
      <c r="C1" s="3" t="s">
        <v>2</v>
      </c>
      <c r="D1" s="3" t="s">
        <v>36</v>
      </c>
      <c r="E1" s="3" t="s">
        <v>3</v>
      </c>
      <c r="F1" s="3" t="s">
        <v>4</v>
      </c>
    </row>
    <row r="2" spans="1:6" ht="14.55" customHeight="1" x14ac:dyDescent="0.3">
      <c r="A2" s="17">
        <v>1</v>
      </c>
      <c r="B2" s="16" t="s">
        <v>24</v>
      </c>
      <c r="C2" s="17" t="s">
        <v>5</v>
      </c>
      <c r="D2" s="17">
        <v>1</v>
      </c>
      <c r="E2" s="27">
        <v>670.95</v>
      </c>
      <c r="F2" s="30">
        <f>D2*E2</f>
        <v>670.95</v>
      </c>
    </row>
    <row r="3" spans="1:6" ht="14.55" customHeight="1" x14ac:dyDescent="0.3">
      <c r="A3" s="14">
        <v>2</v>
      </c>
      <c r="B3" s="13" t="s">
        <v>25</v>
      </c>
      <c r="C3" s="14" t="s">
        <v>5</v>
      </c>
      <c r="D3" s="14">
        <v>1</v>
      </c>
      <c r="E3" s="28">
        <v>71.099999999999994</v>
      </c>
      <c r="F3" s="35">
        <f t="shared" ref="F3:F18" si="0">D3*E3</f>
        <v>71.099999999999994</v>
      </c>
    </row>
    <row r="4" spans="1:6" x14ac:dyDescent="0.3">
      <c r="A4" s="14">
        <v>3</v>
      </c>
      <c r="B4" s="13" t="s">
        <v>11</v>
      </c>
      <c r="C4" s="14" t="s">
        <v>5</v>
      </c>
      <c r="D4" s="14">
        <v>1</v>
      </c>
      <c r="E4" s="28">
        <v>67.349999999999994</v>
      </c>
      <c r="F4" s="35">
        <f t="shared" si="0"/>
        <v>67.349999999999994</v>
      </c>
    </row>
    <row r="5" spans="1:6" x14ac:dyDescent="0.3">
      <c r="A5" s="14">
        <v>4</v>
      </c>
      <c r="B5" s="13" t="s">
        <v>26</v>
      </c>
      <c r="C5" s="14" t="s">
        <v>5</v>
      </c>
      <c r="D5" s="14">
        <v>1</v>
      </c>
      <c r="E5" s="28">
        <v>66.150000000000006</v>
      </c>
      <c r="F5" s="35">
        <f t="shared" si="0"/>
        <v>66.150000000000006</v>
      </c>
    </row>
    <row r="6" spans="1:6" x14ac:dyDescent="0.3">
      <c r="A6" s="14">
        <v>5</v>
      </c>
      <c r="B6" s="13" t="s">
        <v>23</v>
      </c>
      <c r="C6" s="14" t="s">
        <v>5</v>
      </c>
      <c r="D6" s="14">
        <v>1</v>
      </c>
      <c r="E6" s="29">
        <v>110.1</v>
      </c>
      <c r="F6" s="35">
        <f t="shared" si="0"/>
        <v>110.1</v>
      </c>
    </row>
    <row r="7" spans="1:6" ht="15.45" customHeight="1" x14ac:dyDescent="0.3">
      <c r="A7" s="14">
        <v>6</v>
      </c>
      <c r="B7" s="13" t="s">
        <v>10</v>
      </c>
      <c r="C7" s="14" t="s">
        <v>5</v>
      </c>
      <c r="D7" s="14">
        <v>1</v>
      </c>
      <c r="E7" s="29">
        <v>120</v>
      </c>
      <c r="F7" s="35">
        <f t="shared" si="0"/>
        <v>120</v>
      </c>
    </row>
    <row r="8" spans="1:6" ht="16.8" customHeight="1" x14ac:dyDescent="0.3">
      <c r="A8" s="14">
        <v>7</v>
      </c>
      <c r="B8" s="19" t="s">
        <v>20</v>
      </c>
      <c r="C8" s="14" t="s">
        <v>5</v>
      </c>
      <c r="D8" s="14">
        <v>1</v>
      </c>
      <c r="E8" s="29">
        <v>68.099999999999994</v>
      </c>
      <c r="F8" s="35">
        <f t="shared" si="0"/>
        <v>68.099999999999994</v>
      </c>
    </row>
    <row r="9" spans="1:6" x14ac:dyDescent="0.3">
      <c r="A9" s="14">
        <v>8</v>
      </c>
      <c r="B9" s="18" t="s">
        <v>28</v>
      </c>
      <c r="C9" s="14" t="s">
        <v>5</v>
      </c>
      <c r="D9" s="14">
        <v>1</v>
      </c>
      <c r="E9" s="29">
        <v>108.5</v>
      </c>
      <c r="F9" s="35">
        <f t="shared" si="0"/>
        <v>108.5</v>
      </c>
    </row>
    <row r="10" spans="1:6" x14ac:dyDescent="0.3">
      <c r="A10" s="14">
        <v>9</v>
      </c>
      <c r="B10" s="18" t="s">
        <v>29</v>
      </c>
      <c r="C10" s="14" t="s">
        <v>5</v>
      </c>
      <c r="D10" s="14">
        <v>1</v>
      </c>
      <c r="E10" s="29">
        <v>66.77</v>
      </c>
      <c r="F10" s="35">
        <f t="shared" si="0"/>
        <v>66.77</v>
      </c>
    </row>
    <row r="11" spans="1:6" ht="28.8" x14ac:dyDescent="0.3">
      <c r="A11" s="14">
        <v>10</v>
      </c>
      <c r="B11" s="19" t="s">
        <v>30</v>
      </c>
      <c r="C11" s="14" t="s">
        <v>5</v>
      </c>
      <c r="D11" s="14">
        <v>1</v>
      </c>
      <c r="E11" s="29">
        <v>20.66</v>
      </c>
      <c r="F11" s="35">
        <f t="shared" si="0"/>
        <v>20.66</v>
      </c>
    </row>
    <row r="12" spans="1:6" x14ac:dyDescent="0.3">
      <c r="A12" s="14">
        <v>11</v>
      </c>
      <c r="B12" s="19" t="s">
        <v>19</v>
      </c>
      <c r="C12" s="14" t="s">
        <v>5</v>
      </c>
      <c r="D12" s="14">
        <v>1</v>
      </c>
      <c r="E12" s="29">
        <v>36.86</v>
      </c>
      <c r="F12" s="35">
        <f t="shared" si="0"/>
        <v>36.86</v>
      </c>
    </row>
    <row r="13" spans="1:6" x14ac:dyDescent="0.3">
      <c r="A13" s="14">
        <v>12</v>
      </c>
      <c r="B13" s="19" t="s">
        <v>22</v>
      </c>
      <c r="C13" s="14" t="s">
        <v>5</v>
      </c>
      <c r="D13" s="14">
        <v>1</v>
      </c>
      <c r="E13" s="29">
        <v>60.31</v>
      </c>
      <c r="F13" s="35">
        <f t="shared" si="0"/>
        <v>60.31</v>
      </c>
    </row>
    <row r="14" spans="1:6" x14ac:dyDescent="0.3">
      <c r="A14" s="14">
        <v>13</v>
      </c>
      <c r="B14" s="18" t="s">
        <v>32</v>
      </c>
      <c r="C14" s="14" t="s">
        <v>6</v>
      </c>
      <c r="D14" s="14">
        <v>50</v>
      </c>
      <c r="E14" s="29">
        <v>1.32</v>
      </c>
      <c r="F14" s="35">
        <f t="shared" si="0"/>
        <v>66</v>
      </c>
    </row>
    <row r="15" spans="1:6" x14ac:dyDescent="0.3">
      <c r="A15" s="14">
        <v>14</v>
      </c>
      <c r="B15" s="18" t="s">
        <v>21</v>
      </c>
      <c r="C15" s="14" t="s">
        <v>6</v>
      </c>
      <c r="D15" s="14">
        <v>50</v>
      </c>
      <c r="E15" s="29">
        <v>1.43</v>
      </c>
      <c r="F15" s="35">
        <f t="shared" si="0"/>
        <v>71.5</v>
      </c>
    </row>
    <row r="16" spans="1:6" x14ac:dyDescent="0.3">
      <c r="A16" s="14">
        <v>15</v>
      </c>
      <c r="B16" s="18" t="s">
        <v>15</v>
      </c>
      <c r="C16" s="14" t="s">
        <v>6</v>
      </c>
      <c r="D16" s="14">
        <v>20</v>
      </c>
      <c r="E16" s="29">
        <v>1.27</v>
      </c>
      <c r="F16" s="35">
        <f t="shared" si="0"/>
        <v>25.4</v>
      </c>
    </row>
    <row r="17" spans="1:7" ht="15.45" customHeight="1" x14ac:dyDescent="0.3">
      <c r="A17" s="14">
        <v>16</v>
      </c>
      <c r="B17" s="19" t="s">
        <v>16</v>
      </c>
      <c r="C17" s="14" t="s">
        <v>6</v>
      </c>
      <c r="D17" s="14">
        <v>15</v>
      </c>
      <c r="E17" s="29">
        <v>1.31</v>
      </c>
      <c r="F17" s="35">
        <f t="shared" si="0"/>
        <v>19.650000000000002</v>
      </c>
    </row>
    <row r="18" spans="1:7" x14ac:dyDescent="0.3">
      <c r="A18" s="14">
        <v>17</v>
      </c>
      <c r="B18" s="18" t="s">
        <v>17</v>
      </c>
      <c r="C18" s="14" t="s">
        <v>6</v>
      </c>
      <c r="D18" s="14">
        <v>15</v>
      </c>
      <c r="E18" s="29">
        <v>1.45</v>
      </c>
      <c r="F18" s="35">
        <f t="shared" si="0"/>
        <v>21.75</v>
      </c>
    </row>
    <row r="19" spans="1:7" x14ac:dyDescent="0.3">
      <c r="A19" s="1"/>
      <c r="C19" s="40" t="s">
        <v>7</v>
      </c>
      <c r="D19" s="40"/>
      <c r="E19" s="40"/>
      <c r="F19" s="34">
        <f>ROUND(SUM(F2:F18),2)</f>
        <v>1671.15</v>
      </c>
      <c r="G19" s="37"/>
    </row>
    <row r="20" spans="1:7" x14ac:dyDescent="0.3">
      <c r="A20" s="1"/>
      <c r="C20" s="40" t="s">
        <v>8</v>
      </c>
      <c r="D20" s="40"/>
      <c r="E20" s="40"/>
      <c r="F20" s="6">
        <f>ROUND(F19*0.21,2)</f>
        <v>350.94</v>
      </c>
    </row>
    <row r="21" spans="1:7" x14ac:dyDescent="0.3">
      <c r="A21" s="1"/>
      <c r="C21" s="40" t="s">
        <v>9</v>
      </c>
      <c r="D21" s="40"/>
      <c r="E21" s="40"/>
      <c r="F21" s="34">
        <f>SUM(F19,F20)</f>
        <v>2022.0900000000001</v>
      </c>
    </row>
    <row r="24" spans="1:7" x14ac:dyDescent="0.3">
      <c r="B24" s="6" t="s">
        <v>12</v>
      </c>
      <c r="C24" s="38" t="s">
        <v>7</v>
      </c>
      <c r="D24" s="39"/>
      <c r="E24" s="39"/>
      <c r="F24" s="34">
        <v>10</v>
      </c>
    </row>
    <row r="25" spans="1:7" x14ac:dyDescent="0.3">
      <c r="B25" s="20"/>
      <c r="C25" s="38" t="s">
        <v>8</v>
      </c>
      <c r="D25" s="39"/>
      <c r="E25" s="39"/>
      <c r="F25" s="33">
        <f>F24*0.21</f>
        <v>2.1</v>
      </c>
    </row>
    <row r="26" spans="1:7" x14ac:dyDescent="0.3">
      <c r="B26" s="20"/>
      <c r="C26" s="38" t="s">
        <v>9</v>
      </c>
      <c r="D26" s="39"/>
      <c r="E26" s="39"/>
      <c r="F26" s="33">
        <f>SUM(F24,F25)</f>
        <v>12.1</v>
      </c>
    </row>
    <row r="29" spans="1:7" ht="28.8" x14ac:dyDescent="0.3">
      <c r="B29" s="22" t="s">
        <v>13</v>
      </c>
      <c r="C29" s="38" t="s">
        <v>7</v>
      </c>
      <c r="D29" s="39"/>
      <c r="E29" s="39"/>
      <c r="F29" s="33">
        <f>SUM(F19,F24)</f>
        <v>1681.15</v>
      </c>
    </row>
    <row r="30" spans="1:7" x14ac:dyDescent="0.3">
      <c r="C30" s="38" t="s">
        <v>8</v>
      </c>
      <c r="D30" s="39"/>
      <c r="E30" s="39"/>
      <c r="F30" s="29">
        <f>ROUND(F29*0.21,2)</f>
        <v>353.04</v>
      </c>
    </row>
    <row r="31" spans="1:7" x14ac:dyDescent="0.3">
      <c r="C31" s="38" t="s">
        <v>9</v>
      </c>
      <c r="D31" s="39"/>
      <c r="E31" s="39"/>
      <c r="F31" s="29">
        <f>F29+F30</f>
        <v>2034.19</v>
      </c>
    </row>
  </sheetData>
  <mergeCells count="9">
    <mergeCell ref="C29:E29"/>
    <mergeCell ref="C30:E30"/>
    <mergeCell ref="C31:E31"/>
    <mergeCell ref="C19:E19"/>
    <mergeCell ref="C20:E20"/>
    <mergeCell ref="C21:E21"/>
    <mergeCell ref="C24:E24"/>
    <mergeCell ref="C25:E25"/>
    <mergeCell ref="C26:E2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80DE4-131A-4B5A-ABB6-02B82AF39530}">
  <dimension ref="A1:I31"/>
  <sheetViews>
    <sheetView topLeftCell="A20" workbookViewId="0">
      <selection activeCell="J33" sqref="G1:J33"/>
    </sheetView>
  </sheetViews>
  <sheetFormatPr defaultColWidth="8.77734375" defaultRowHeight="14.4" x14ac:dyDescent="0.3"/>
  <cols>
    <col min="1" max="1" width="7.44140625" customWidth="1"/>
    <col min="2" max="2" width="50.77734375" customWidth="1"/>
    <col min="4" max="4" width="12" customWidth="1"/>
    <col min="5" max="5" width="18.109375" customWidth="1"/>
    <col min="6" max="6" width="15.77734375" customWidth="1"/>
    <col min="7" max="9" width="8.77734375" style="26"/>
  </cols>
  <sheetData>
    <row r="1" spans="1:6" ht="43.8" thickBot="1" x14ac:dyDescent="0.35">
      <c r="A1" s="2" t="s">
        <v>0</v>
      </c>
      <c r="B1" s="3" t="s">
        <v>1</v>
      </c>
      <c r="C1" s="3" t="s">
        <v>2</v>
      </c>
      <c r="D1" s="3" t="s">
        <v>36</v>
      </c>
      <c r="E1" s="3" t="s">
        <v>3</v>
      </c>
      <c r="F1" s="3" t="s">
        <v>4</v>
      </c>
    </row>
    <row r="2" spans="1:6" ht="15.45" customHeight="1" x14ac:dyDescent="0.3">
      <c r="A2" s="17">
        <v>1</v>
      </c>
      <c r="B2" s="16" t="s">
        <v>35</v>
      </c>
      <c r="C2" s="17" t="s">
        <v>5</v>
      </c>
      <c r="D2" s="17">
        <v>1</v>
      </c>
      <c r="E2" s="27">
        <v>886.2</v>
      </c>
      <c r="F2" s="30">
        <f>D2*E2</f>
        <v>886.2</v>
      </c>
    </row>
    <row r="3" spans="1:6" x14ac:dyDescent="0.3">
      <c r="A3" s="14">
        <v>2</v>
      </c>
      <c r="B3" s="13" t="s">
        <v>25</v>
      </c>
      <c r="C3" s="14" t="s">
        <v>5</v>
      </c>
      <c r="D3" s="14">
        <v>1</v>
      </c>
      <c r="E3" s="28">
        <v>71.099999999999994</v>
      </c>
      <c r="F3" s="35">
        <f t="shared" ref="F3:F18" si="0">D3*E3</f>
        <v>71.099999999999994</v>
      </c>
    </row>
    <row r="4" spans="1:6" x14ac:dyDescent="0.3">
      <c r="A4" s="14">
        <v>3</v>
      </c>
      <c r="B4" s="13" t="s">
        <v>11</v>
      </c>
      <c r="C4" s="14" t="s">
        <v>5</v>
      </c>
      <c r="D4" s="14">
        <v>1</v>
      </c>
      <c r="E4" s="28">
        <v>67.349999999999994</v>
      </c>
      <c r="F4" s="35">
        <f t="shared" si="0"/>
        <v>67.349999999999994</v>
      </c>
    </row>
    <row r="5" spans="1:6" x14ac:dyDescent="0.3">
      <c r="A5" s="14">
        <v>4</v>
      </c>
      <c r="B5" s="13" t="s">
        <v>26</v>
      </c>
      <c r="C5" s="14" t="s">
        <v>5</v>
      </c>
      <c r="D5" s="14">
        <v>1</v>
      </c>
      <c r="E5" s="28">
        <v>66.150000000000006</v>
      </c>
      <c r="F5" s="35">
        <f t="shared" si="0"/>
        <v>66.150000000000006</v>
      </c>
    </row>
    <row r="6" spans="1:6" x14ac:dyDescent="0.3">
      <c r="A6" s="14">
        <v>5</v>
      </c>
      <c r="B6" s="13" t="s">
        <v>23</v>
      </c>
      <c r="C6" s="14" t="s">
        <v>5</v>
      </c>
      <c r="D6" s="14">
        <v>1</v>
      </c>
      <c r="E6" s="29">
        <v>110.1</v>
      </c>
      <c r="F6" s="35">
        <f t="shared" si="0"/>
        <v>110.1</v>
      </c>
    </row>
    <row r="7" spans="1:6" x14ac:dyDescent="0.3">
      <c r="A7" s="14">
        <v>6</v>
      </c>
      <c r="B7" s="13" t="s">
        <v>10</v>
      </c>
      <c r="C7" s="14" t="s">
        <v>5</v>
      </c>
      <c r="D7" s="14">
        <v>1</v>
      </c>
      <c r="E7" s="29">
        <v>120</v>
      </c>
      <c r="F7" s="35">
        <f t="shared" si="0"/>
        <v>120</v>
      </c>
    </row>
    <row r="8" spans="1:6" x14ac:dyDescent="0.3">
      <c r="A8" s="14">
        <v>7</v>
      </c>
      <c r="B8" s="18" t="s">
        <v>20</v>
      </c>
      <c r="C8" s="14" t="s">
        <v>5</v>
      </c>
      <c r="D8" s="14">
        <v>4</v>
      </c>
      <c r="E8" s="29">
        <v>68.099999999999994</v>
      </c>
      <c r="F8" s="35">
        <f t="shared" si="0"/>
        <v>272.39999999999998</v>
      </c>
    </row>
    <row r="9" spans="1:6" x14ac:dyDescent="0.3">
      <c r="A9" s="14">
        <v>8</v>
      </c>
      <c r="B9" s="18" t="s">
        <v>28</v>
      </c>
      <c r="C9" s="14" t="s">
        <v>5</v>
      </c>
      <c r="D9" s="14">
        <v>4</v>
      </c>
      <c r="E9" s="29">
        <v>108.5</v>
      </c>
      <c r="F9" s="35">
        <f t="shared" si="0"/>
        <v>434</v>
      </c>
    </row>
    <row r="10" spans="1:6" x14ac:dyDescent="0.3">
      <c r="A10" s="14">
        <v>9</v>
      </c>
      <c r="B10" s="18" t="s">
        <v>29</v>
      </c>
      <c r="C10" s="14" t="s">
        <v>5</v>
      </c>
      <c r="D10" s="14">
        <v>4</v>
      </c>
      <c r="E10" s="29">
        <v>66.77</v>
      </c>
      <c r="F10" s="35">
        <f t="shared" si="0"/>
        <v>267.08</v>
      </c>
    </row>
    <row r="11" spans="1:6" ht="28.8" x14ac:dyDescent="0.3">
      <c r="A11" s="14">
        <v>10</v>
      </c>
      <c r="B11" s="19" t="s">
        <v>30</v>
      </c>
      <c r="C11" s="14" t="s">
        <v>5</v>
      </c>
      <c r="D11" s="14">
        <v>4</v>
      </c>
      <c r="E11" s="29">
        <v>20.66</v>
      </c>
      <c r="F11" s="35">
        <f t="shared" si="0"/>
        <v>82.64</v>
      </c>
    </row>
    <row r="12" spans="1:6" x14ac:dyDescent="0.3">
      <c r="A12" s="14">
        <v>11</v>
      </c>
      <c r="B12" s="19" t="s">
        <v>19</v>
      </c>
      <c r="C12" s="14" t="s">
        <v>5</v>
      </c>
      <c r="D12" s="14">
        <v>4</v>
      </c>
      <c r="E12" s="29">
        <v>36.86</v>
      </c>
      <c r="F12" s="35">
        <f t="shared" si="0"/>
        <v>147.44</v>
      </c>
    </row>
    <row r="13" spans="1:6" x14ac:dyDescent="0.3">
      <c r="A13" s="14">
        <v>12</v>
      </c>
      <c r="B13" s="19" t="s">
        <v>22</v>
      </c>
      <c r="C13" s="14" t="s">
        <v>5</v>
      </c>
      <c r="D13" s="14">
        <v>1</v>
      </c>
      <c r="E13" s="29">
        <v>60.31</v>
      </c>
      <c r="F13" s="35">
        <f t="shared" si="0"/>
        <v>60.31</v>
      </c>
    </row>
    <row r="14" spans="1:6" x14ac:dyDescent="0.3">
      <c r="A14" s="14">
        <v>13</v>
      </c>
      <c r="B14" s="18" t="s">
        <v>32</v>
      </c>
      <c r="C14" s="14" t="s">
        <v>6</v>
      </c>
      <c r="D14" s="14">
        <v>150</v>
      </c>
      <c r="E14" s="29">
        <v>1.32</v>
      </c>
      <c r="F14" s="35">
        <f t="shared" si="0"/>
        <v>198</v>
      </c>
    </row>
    <row r="15" spans="1:6" x14ac:dyDescent="0.3">
      <c r="A15" s="14">
        <v>14</v>
      </c>
      <c r="B15" s="18" t="s">
        <v>21</v>
      </c>
      <c r="C15" s="14" t="s">
        <v>6</v>
      </c>
      <c r="D15" s="14">
        <v>150</v>
      </c>
      <c r="E15" s="29">
        <v>1.43</v>
      </c>
      <c r="F15" s="35">
        <f t="shared" si="0"/>
        <v>214.5</v>
      </c>
    </row>
    <row r="16" spans="1:6" x14ac:dyDescent="0.3">
      <c r="A16" s="14">
        <v>15</v>
      </c>
      <c r="B16" s="18" t="s">
        <v>15</v>
      </c>
      <c r="C16" s="14" t="s">
        <v>6</v>
      </c>
      <c r="D16" s="14">
        <v>20</v>
      </c>
      <c r="E16" s="29">
        <v>1.27</v>
      </c>
      <c r="F16" s="35">
        <f t="shared" si="0"/>
        <v>25.4</v>
      </c>
    </row>
    <row r="17" spans="1:7" ht="15.45" customHeight="1" x14ac:dyDescent="0.3">
      <c r="A17" s="14">
        <v>16</v>
      </c>
      <c r="B17" s="19" t="s">
        <v>16</v>
      </c>
      <c r="C17" s="14" t="s">
        <v>6</v>
      </c>
      <c r="D17" s="14">
        <v>70</v>
      </c>
      <c r="E17" s="29">
        <v>1.31</v>
      </c>
      <c r="F17" s="35">
        <f t="shared" si="0"/>
        <v>91.7</v>
      </c>
    </row>
    <row r="18" spans="1:7" x14ac:dyDescent="0.3">
      <c r="A18" s="14">
        <v>17</v>
      </c>
      <c r="B18" s="18" t="s">
        <v>17</v>
      </c>
      <c r="C18" s="14" t="s">
        <v>6</v>
      </c>
      <c r="D18" s="14">
        <v>50</v>
      </c>
      <c r="E18" s="29">
        <v>1.45</v>
      </c>
      <c r="F18" s="35">
        <f t="shared" si="0"/>
        <v>72.5</v>
      </c>
    </row>
    <row r="19" spans="1:7" x14ac:dyDescent="0.3">
      <c r="A19" s="1"/>
      <c r="C19" s="40" t="s">
        <v>7</v>
      </c>
      <c r="D19" s="40"/>
      <c r="E19" s="40"/>
      <c r="F19" s="34">
        <f>ROUND(SUM(F2:F18),2)</f>
        <v>3186.87</v>
      </c>
      <c r="G19" s="37"/>
    </row>
    <row r="20" spans="1:7" x14ac:dyDescent="0.3">
      <c r="A20" s="1"/>
      <c r="C20" s="40" t="s">
        <v>8</v>
      </c>
      <c r="D20" s="40"/>
      <c r="E20" s="40"/>
      <c r="F20" s="6">
        <f>ROUND(F19*0.21,2)</f>
        <v>669.24</v>
      </c>
    </row>
    <row r="21" spans="1:7" x14ac:dyDescent="0.3">
      <c r="A21" s="1"/>
      <c r="C21" s="40" t="s">
        <v>9</v>
      </c>
      <c r="D21" s="40"/>
      <c r="E21" s="40"/>
      <c r="F21" s="34">
        <f>SUM(F19,F20)</f>
        <v>3856.1099999999997</v>
      </c>
    </row>
    <row r="24" spans="1:7" x14ac:dyDescent="0.3">
      <c r="B24" s="6" t="s">
        <v>12</v>
      </c>
      <c r="C24" s="38" t="s">
        <v>7</v>
      </c>
      <c r="D24" s="39"/>
      <c r="E24" s="39"/>
      <c r="F24" s="34">
        <v>10</v>
      </c>
    </row>
    <row r="25" spans="1:7" x14ac:dyDescent="0.3">
      <c r="B25" s="20"/>
      <c r="C25" s="38" t="s">
        <v>8</v>
      </c>
      <c r="D25" s="39"/>
      <c r="E25" s="39"/>
      <c r="F25" s="33">
        <f>F24*0.21</f>
        <v>2.1</v>
      </c>
    </row>
    <row r="26" spans="1:7" x14ac:dyDescent="0.3">
      <c r="B26" s="20"/>
      <c r="C26" s="38" t="s">
        <v>9</v>
      </c>
      <c r="D26" s="39"/>
      <c r="E26" s="39"/>
      <c r="F26" s="33">
        <f>SUM(F24,F25)</f>
        <v>12.1</v>
      </c>
    </row>
    <row r="29" spans="1:7" ht="28.8" x14ac:dyDescent="0.3">
      <c r="B29" s="22" t="s">
        <v>13</v>
      </c>
      <c r="C29" s="38" t="s">
        <v>7</v>
      </c>
      <c r="D29" s="39"/>
      <c r="E29" s="39"/>
      <c r="F29" s="33">
        <f>SUM(F19,F24)</f>
        <v>3196.87</v>
      </c>
    </row>
    <row r="30" spans="1:7" x14ac:dyDescent="0.3">
      <c r="C30" s="38" t="s">
        <v>8</v>
      </c>
      <c r="D30" s="39"/>
      <c r="E30" s="39"/>
      <c r="F30" s="29">
        <f>ROUND(F29*0.21,2)</f>
        <v>671.34</v>
      </c>
    </row>
    <row r="31" spans="1:7" x14ac:dyDescent="0.3">
      <c r="C31" s="38" t="s">
        <v>9</v>
      </c>
      <c r="D31" s="39"/>
      <c r="E31" s="39"/>
      <c r="F31" s="29">
        <f>F29+F30</f>
        <v>3868.21</v>
      </c>
    </row>
  </sheetData>
  <mergeCells count="9">
    <mergeCell ref="C19:E19"/>
    <mergeCell ref="C20:E20"/>
    <mergeCell ref="C30:E30"/>
    <mergeCell ref="C31:E31"/>
    <mergeCell ref="C21:E21"/>
    <mergeCell ref="C24:E24"/>
    <mergeCell ref="C25:E25"/>
    <mergeCell ref="C26:E26"/>
    <mergeCell ref="C29:E29"/>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66426-49C7-4229-B0A8-0714337104F0}">
  <dimension ref="A1:I31"/>
  <sheetViews>
    <sheetView topLeftCell="A18" workbookViewId="0">
      <selection activeCell="I31" sqref="G1:I31"/>
    </sheetView>
  </sheetViews>
  <sheetFormatPr defaultColWidth="8.77734375" defaultRowHeight="14.4" x14ac:dyDescent="0.3"/>
  <cols>
    <col min="1" max="1" width="7.44140625" customWidth="1"/>
    <col min="2" max="2" width="50.44140625" customWidth="1"/>
    <col min="4" max="4" width="13.44140625" customWidth="1"/>
    <col min="5" max="5" width="16.6640625" customWidth="1"/>
    <col min="6" max="6" width="15.6640625" customWidth="1"/>
    <col min="7" max="9" width="8.77734375" style="26"/>
  </cols>
  <sheetData>
    <row r="1" spans="1:9" ht="43.8" thickBot="1" x14ac:dyDescent="0.35">
      <c r="A1" s="2" t="s">
        <v>0</v>
      </c>
      <c r="B1" s="3" t="s">
        <v>1</v>
      </c>
      <c r="C1" s="3" t="s">
        <v>2</v>
      </c>
      <c r="D1" s="3" t="s">
        <v>36</v>
      </c>
      <c r="E1" s="3" t="s">
        <v>3</v>
      </c>
      <c r="F1" s="3" t="s">
        <v>4</v>
      </c>
    </row>
    <row r="2" spans="1:9" ht="16.2" customHeight="1" x14ac:dyDescent="0.3">
      <c r="A2" s="4">
        <v>1</v>
      </c>
      <c r="B2" s="7" t="s">
        <v>35</v>
      </c>
      <c r="C2" s="4" t="s">
        <v>5</v>
      </c>
      <c r="D2" s="4">
        <v>1</v>
      </c>
      <c r="E2" s="27">
        <v>886.2</v>
      </c>
      <c r="F2" s="27">
        <f>D2*E2</f>
        <v>886.2</v>
      </c>
    </row>
    <row r="3" spans="1:9" x14ac:dyDescent="0.3">
      <c r="A3" s="5">
        <v>2</v>
      </c>
      <c r="B3" s="12" t="s">
        <v>25</v>
      </c>
      <c r="C3" s="5" t="s">
        <v>5</v>
      </c>
      <c r="D3" s="5">
        <v>1</v>
      </c>
      <c r="E3" s="28">
        <v>71.099999999999994</v>
      </c>
      <c r="F3" s="29">
        <f t="shared" ref="F3:F18" si="0">D3*E3</f>
        <v>71.099999999999994</v>
      </c>
    </row>
    <row r="4" spans="1:9" x14ac:dyDescent="0.3">
      <c r="A4" s="5">
        <v>3</v>
      </c>
      <c r="B4" s="12" t="s">
        <v>11</v>
      </c>
      <c r="C4" s="5" t="s">
        <v>5</v>
      </c>
      <c r="D4" s="5">
        <v>1</v>
      </c>
      <c r="E4" s="28">
        <v>67.349999999999994</v>
      </c>
      <c r="F4" s="29">
        <f t="shared" si="0"/>
        <v>67.349999999999994</v>
      </c>
    </row>
    <row r="5" spans="1:9" x14ac:dyDescent="0.3">
      <c r="A5" s="5">
        <v>4</v>
      </c>
      <c r="B5" s="12" t="s">
        <v>26</v>
      </c>
      <c r="C5" s="5" t="s">
        <v>5</v>
      </c>
      <c r="D5" s="5">
        <v>1</v>
      </c>
      <c r="E5" s="28">
        <v>66.150000000000006</v>
      </c>
      <c r="F5" s="29">
        <f t="shared" si="0"/>
        <v>66.150000000000006</v>
      </c>
    </row>
    <row r="6" spans="1:9" x14ac:dyDescent="0.3">
      <c r="A6" s="5">
        <v>5</v>
      </c>
      <c r="B6" s="12" t="s">
        <v>23</v>
      </c>
      <c r="C6" s="5" t="s">
        <v>5</v>
      </c>
      <c r="D6" s="5">
        <v>1</v>
      </c>
      <c r="E6" s="29">
        <v>110.1</v>
      </c>
      <c r="F6" s="29">
        <f t="shared" si="0"/>
        <v>110.1</v>
      </c>
    </row>
    <row r="7" spans="1:9" x14ac:dyDescent="0.3">
      <c r="A7" s="5">
        <v>6</v>
      </c>
      <c r="B7" s="12" t="s">
        <v>10</v>
      </c>
      <c r="C7" s="5" t="s">
        <v>5</v>
      </c>
      <c r="D7" s="5">
        <v>1</v>
      </c>
      <c r="E7" s="29">
        <v>120</v>
      </c>
      <c r="F7" s="29">
        <f t="shared" si="0"/>
        <v>120</v>
      </c>
    </row>
    <row r="8" spans="1:9" x14ac:dyDescent="0.3">
      <c r="A8" s="5">
        <v>7</v>
      </c>
      <c r="B8" s="11" t="s">
        <v>20</v>
      </c>
      <c r="C8" s="5" t="s">
        <v>5</v>
      </c>
      <c r="D8" s="5">
        <v>2</v>
      </c>
      <c r="E8" s="29">
        <v>68.099999999999994</v>
      </c>
      <c r="F8" s="29">
        <f t="shared" si="0"/>
        <v>136.19999999999999</v>
      </c>
    </row>
    <row r="9" spans="1:9" x14ac:dyDescent="0.3">
      <c r="A9" s="5">
        <v>8</v>
      </c>
      <c r="B9" s="10" t="s">
        <v>28</v>
      </c>
      <c r="C9" s="5" t="s">
        <v>5</v>
      </c>
      <c r="D9" s="5">
        <v>2</v>
      </c>
      <c r="E9" s="29">
        <v>108.5</v>
      </c>
      <c r="F9" s="29">
        <f t="shared" si="0"/>
        <v>217</v>
      </c>
    </row>
    <row r="10" spans="1:9" x14ac:dyDescent="0.3">
      <c r="A10" s="5">
        <v>9</v>
      </c>
      <c r="B10" s="10" t="s">
        <v>29</v>
      </c>
      <c r="C10" s="5" t="s">
        <v>5</v>
      </c>
      <c r="D10" s="5">
        <v>2</v>
      </c>
      <c r="E10" s="29">
        <v>66.77</v>
      </c>
      <c r="F10" s="29">
        <f t="shared" si="0"/>
        <v>133.54</v>
      </c>
    </row>
    <row r="11" spans="1:9" ht="28.8" x14ac:dyDescent="0.3">
      <c r="A11" s="5">
        <v>10</v>
      </c>
      <c r="B11" s="11" t="s">
        <v>30</v>
      </c>
      <c r="C11" s="5" t="s">
        <v>5</v>
      </c>
      <c r="D11" s="5">
        <v>2</v>
      </c>
      <c r="E11" s="29">
        <v>20.66</v>
      </c>
      <c r="F11" s="29">
        <f t="shared" si="0"/>
        <v>41.32</v>
      </c>
    </row>
    <row r="12" spans="1:9" x14ac:dyDescent="0.3">
      <c r="A12" s="5">
        <v>11</v>
      </c>
      <c r="B12" s="19" t="s">
        <v>19</v>
      </c>
      <c r="C12" s="5" t="s">
        <v>5</v>
      </c>
      <c r="D12" s="5">
        <v>2</v>
      </c>
      <c r="E12" s="29">
        <v>36.86</v>
      </c>
      <c r="F12" s="29">
        <f t="shared" si="0"/>
        <v>73.72</v>
      </c>
    </row>
    <row r="13" spans="1:9" x14ac:dyDescent="0.3">
      <c r="A13" s="5">
        <v>12</v>
      </c>
      <c r="B13" s="25" t="s">
        <v>22</v>
      </c>
      <c r="C13" s="5" t="s">
        <v>5</v>
      </c>
      <c r="D13" s="5">
        <v>1</v>
      </c>
      <c r="E13" s="29">
        <v>60.31</v>
      </c>
      <c r="F13" s="29">
        <f t="shared" si="0"/>
        <v>60.31</v>
      </c>
    </row>
    <row r="14" spans="1:9" x14ac:dyDescent="0.3">
      <c r="A14" s="5">
        <v>13</v>
      </c>
      <c r="B14" s="18" t="s">
        <v>32</v>
      </c>
      <c r="C14" s="5" t="s">
        <v>6</v>
      </c>
      <c r="D14" s="5">
        <v>100</v>
      </c>
      <c r="E14" s="29">
        <v>1.32</v>
      </c>
      <c r="F14" s="29">
        <f t="shared" si="0"/>
        <v>132</v>
      </c>
    </row>
    <row r="15" spans="1:9" x14ac:dyDescent="0.3">
      <c r="A15" s="5">
        <v>14</v>
      </c>
      <c r="B15" s="18" t="s">
        <v>21</v>
      </c>
      <c r="C15" s="5" t="s">
        <v>6</v>
      </c>
      <c r="D15" s="5">
        <v>100</v>
      </c>
      <c r="E15" s="29">
        <v>1.43</v>
      </c>
      <c r="F15" s="29">
        <f t="shared" si="0"/>
        <v>143</v>
      </c>
    </row>
    <row r="16" spans="1:9" s="24" customFormat="1" x14ac:dyDescent="0.3">
      <c r="A16" s="5">
        <v>15</v>
      </c>
      <c r="B16" s="18" t="s">
        <v>15</v>
      </c>
      <c r="C16" s="14" t="s">
        <v>6</v>
      </c>
      <c r="D16" s="14">
        <v>50</v>
      </c>
      <c r="E16" s="29">
        <v>1.27</v>
      </c>
      <c r="F16" s="29">
        <f t="shared" si="0"/>
        <v>63.5</v>
      </c>
      <c r="G16" s="26"/>
      <c r="H16" s="26"/>
      <c r="I16" s="36"/>
    </row>
    <row r="17" spans="1:7" ht="14.55" customHeight="1" x14ac:dyDescent="0.3">
      <c r="A17" s="5">
        <v>16</v>
      </c>
      <c r="B17" s="19" t="s">
        <v>16</v>
      </c>
      <c r="C17" s="5" t="s">
        <v>6</v>
      </c>
      <c r="D17" s="5">
        <v>50</v>
      </c>
      <c r="E17" s="29">
        <v>1.31</v>
      </c>
      <c r="F17" s="29">
        <f t="shared" si="0"/>
        <v>65.5</v>
      </c>
    </row>
    <row r="18" spans="1:7" x14ac:dyDescent="0.3">
      <c r="A18" s="5">
        <v>17</v>
      </c>
      <c r="B18" s="18" t="s">
        <v>17</v>
      </c>
      <c r="C18" s="5" t="s">
        <v>6</v>
      </c>
      <c r="D18" s="5">
        <v>50</v>
      </c>
      <c r="E18" s="29">
        <v>1.45</v>
      </c>
      <c r="F18" s="29">
        <f t="shared" si="0"/>
        <v>72.5</v>
      </c>
    </row>
    <row r="19" spans="1:7" x14ac:dyDescent="0.3">
      <c r="A19" s="1"/>
      <c r="C19" s="40" t="s">
        <v>7</v>
      </c>
      <c r="D19" s="40"/>
      <c r="E19" s="40"/>
      <c r="F19" s="6">
        <f>ROUND(SUM(F2:F18),2)</f>
        <v>2459.4899999999998</v>
      </c>
      <c r="G19" s="37"/>
    </row>
    <row r="20" spans="1:7" x14ac:dyDescent="0.3">
      <c r="A20" s="1"/>
      <c r="C20" s="40" t="s">
        <v>8</v>
      </c>
      <c r="D20" s="40"/>
      <c r="E20" s="40"/>
      <c r="F20" s="6">
        <f>ROUND(F19*0.21,2)</f>
        <v>516.49</v>
      </c>
    </row>
    <row r="21" spans="1:7" x14ac:dyDescent="0.3">
      <c r="A21" s="1"/>
      <c r="C21" s="40" t="s">
        <v>9</v>
      </c>
      <c r="D21" s="40"/>
      <c r="E21" s="40"/>
      <c r="F21" s="6">
        <f>SUM(F19,F20)</f>
        <v>2975.9799999999996</v>
      </c>
    </row>
    <row r="24" spans="1:7" x14ac:dyDescent="0.3">
      <c r="B24" s="6" t="s">
        <v>12</v>
      </c>
      <c r="C24" s="38" t="s">
        <v>7</v>
      </c>
      <c r="D24" s="39"/>
      <c r="E24" s="39"/>
      <c r="F24" s="34">
        <v>10</v>
      </c>
    </row>
    <row r="25" spans="1:7" x14ac:dyDescent="0.3">
      <c r="B25" s="20"/>
      <c r="C25" s="38" t="s">
        <v>8</v>
      </c>
      <c r="D25" s="39"/>
      <c r="E25" s="39"/>
      <c r="F25" s="33">
        <f>F24*0.21</f>
        <v>2.1</v>
      </c>
    </row>
    <row r="26" spans="1:7" x14ac:dyDescent="0.3">
      <c r="B26" s="20"/>
      <c r="C26" s="38" t="s">
        <v>9</v>
      </c>
      <c r="D26" s="39"/>
      <c r="E26" s="39"/>
      <c r="F26" s="33">
        <f>SUM(F24,F25)</f>
        <v>12.1</v>
      </c>
    </row>
    <row r="29" spans="1:7" ht="28.8" x14ac:dyDescent="0.3">
      <c r="B29" s="22" t="s">
        <v>13</v>
      </c>
      <c r="C29" s="38" t="s">
        <v>7</v>
      </c>
      <c r="D29" s="39"/>
      <c r="E29" s="39"/>
      <c r="F29" s="33">
        <f>SUM(F19,F24)</f>
        <v>2469.4899999999998</v>
      </c>
    </row>
    <row r="30" spans="1:7" x14ac:dyDescent="0.3">
      <c r="C30" s="38" t="s">
        <v>8</v>
      </c>
      <c r="D30" s="39"/>
      <c r="E30" s="39"/>
      <c r="F30" s="10">
        <f>ROUND(F29*0.21,2)</f>
        <v>518.59</v>
      </c>
    </row>
    <row r="31" spans="1:7" x14ac:dyDescent="0.3">
      <c r="C31" s="38" t="s">
        <v>9</v>
      </c>
      <c r="D31" s="39"/>
      <c r="E31" s="39"/>
      <c r="F31" s="10">
        <f>F29+F30</f>
        <v>2988.08</v>
      </c>
    </row>
  </sheetData>
  <mergeCells count="9">
    <mergeCell ref="C19:E19"/>
    <mergeCell ref="C20:E20"/>
    <mergeCell ref="C30:E30"/>
    <mergeCell ref="C31:E31"/>
    <mergeCell ref="C21:E21"/>
    <mergeCell ref="C24:E24"/>
    <mergeCell ref="C25:E25"/>
    <mergeCell ref="C26:E26"/>
    <mergeCell ref="C29:E29"/>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C1038-3821-491C-B2EC-FE27CAB26075}">
  <dimension ref="A1:I31"/>
  <sheetViews>
    <sheetView topLeftCell="A19" workbookViewId="0">
      <selection activeCell="H32" sqref="G1:H32"/>
    </sheetView>
  </sheetViews>
  <sheetFormatPr defaultColWidth="8.77734375" defaultRowHeight="14.4" x14ac:dyDescent="0.3"/>
  <cols>
    <col min="1" max="1" width="7.6640625" customWidth="1"/>
    <col min="2" max="2" width="50.6640625" customWidth="1"/>
    <col min="3" max="3" width="8.6640625" customWidth="1"/>
    <col min="4" max="4" width="12.44140625" customWidth="1"/>
    <col min="5" max="5" width="17.109375" customWidth="1"/>
    <col min="6" max="6" width="16.109375" customWidth="1"/>
    <col min="7" max="9" width="8.77734375" style="26"/>
  </cols>
  <sheetData>
    <row r="1" spans="1:6" ht="43.8" thickBot="1" x14ac:dyDescent="0.35">
      <c r="A1" s="2" t="s">
        <v>0</v>
      </c>
      <c r="B1" s="3" t="s">
        <v>1</v>
      </c>
      <c r="C1" s="3" t="s">
        <v>2</v>
      </c>
      <c r="D1" s="3" t="s">
        <v>36</v>
      </c>
      <c r="E1" s="3" t="s">
        <v>3</v>
      </c>
      <c r="F1" s="3" t="s">
        <v>4</v>
      </c>
    </row>
    <row r="2" spans="1:6" ht="16.8" customHeight="1" thickBot="1" x14ac:dyDescent="0.35">
      <c r="A2" s="4">
        <v>1</v>
      </c>
      <c r="B2" s="7" t="s">
        <v>24</v>
      </c>
      <c r="C2" s="4" t="s">
        <v>5</v>
      </c>
      <c r="D2" s="4">
        <v>1</v>
      </c>
      <c r="E2" s="27">
        <v>670.95</v>
      </c>
      <c r="F2" s="31">
        <f>D2*E2</f>
        <v>670.95</v>
      </c>
    </row>
    <row r="3" spans="1:6" ht="15" thickBot="1" x14ac:dyDescent="0.35">
      <c r="A3" s="5">
        <v>2</v>
      </c>
      <c r="B3" s="9" t="s">
        <v>25</v>
      </c>
      <c r="C3" s="4" t="s">
        <v>5</v>
      </c>
      <c r="D3" s="8">
        <v>1</v>
      </c>
      <c r="E3" s="28">
        <v>71.099999999999994</v>
      </c>
      <c r="F3" s="32">
        <f t="shared" ref="F3:F18" si="0">D3*E3</f>
        <v>71.099999999999994</v>
      </c>
    </row>
    <row r="4" spans="1:6" ht="15" thickBot="1" x14ac:dyDescent="0.35">
      <c r="A4" s="5">
        <v>3</v>
      </c>
      <c r="B4" s="9" t="s">
        <v>11</v>
      </c>
      <c r="C4" s="4" t="s">
        <v>5</v>
      </c>
      <c r="D4" s="8">
        <v>1</v>
      </c>
      <c r="E4" s="28">
        <v>67.349999999999994</v>
      </c>
      <c r="F4" s="32">
        <f t="shared" si="0"/>
        <v>67.349999999999994</v>
      </c>
    </row>
    <row r="5" spans="1:6" x14ac:dyDescent="0.3">
      <c r="A5" s="5">
        <v>4</v>
      </c>
      <c r="B5" s="9" t="s">
        <v>26</v>
      </c>
      <c r="C5" s="4" t="s">
        <v>5</v>
      </c>
      <c r="D5" s="8">
        <v>1</v>
      </c>
      <c r="E5" s="28">
        <v>66.150000000000006</v>
      </c>
      <c r="F5" s="32">
        <f t="shared" si="0"/>
        <v>66.150000000000006</v>
      </c>
    </row>
    <row r="6" spans="1:6" x14ac:dyDescent="0.3">
      <c r="A6" s="5">
        <v>5</v>
      </c>
      <c r="B6" s="9" t="s">
        <v>23</v>
      </c>
      <c r="C6" s="5" t="s">
        <v>5</v>
      </c>
      <c r="D6" s="5">
        <v>1</v>
      </c>
      <c r="E6" s="29">
        <v>110.1</v>
      </c>
      <c r="F6" s="32">
        <f t="shared" si="0"/>
        <v>110.1</v>
      </c>
    </row>
    <row r="7" spans="1:6" x14ac:dyDescent="0.3">
      <c r="A7" s="5">
        <v>6</v>
      </c>
      <c r="B7" s="9" t="s">
        <v>10</v>
      </c>
      <c r="C7" s="5" t="s">
        <v>5</v>
      </c>
      <c r="D7" s="5">
        <v>1</v>
      </c>
      <c r="E7" s="29">
        <v>120</v>
      </c>
      <c r="F7" s="32">
        <f t="shared" si="0"/>
        <v>120</v>
      </c>
    </row>
    <row r="8" spans="1:6" x14ac:dyDescent="0.3">
      <c r="A8" s="5">
        <v>7</v>
      </c>
      <c r="B8" s="10" t="s">
        <v>18</v>
      </c>
      <c r="C8" s="5" t="s">
        <v>5</v>
      </c>
      <c r="D8" s="5">
        <v>2</v>
      </c>
      <c r="E8" s="29">
        <v>68.099999999999994</v>
      </c>
      <c r="F8" s="32">
        <f t="shared" si="0"/>
        <v>136.19999999999999</v>
      </c>
    </row>
    <row r="9" spans="1:6" x14ac:dyDescent="0.3">
      <c r="A9" s="5">
        <v>8</v>
      </c>
      <c r="B9" s="10" t="s">
        <v>28</v>
      </c>
      <c r="C9" s="5" t="s">
        <v>5</v>
      </c>
      <c r="D9" s="5">
        <v>2</v>
      </c>
      <c r="E9" s="29">
        <v>108.5</v>
      </c>
      <c r="F9" s="32">
        <f t="shared" si="0"/>
        <v>217</v>
      </c>
    </row>
    <row r="10" spans="1:6" x14ac:dyDescent="0.3">
      <c r="A10" s="5">
        <v>9</v>
      </c>
      <c r="B10" s="10" t="s">
        <v>29</v>
      </c>
      <c r="C10" s="5" t="s">
        <v>5</v>
      </c>
      <c r="D10" s="5">
        <v>2</v>
      </c>
      <c r="E10" s="29">
        <v>66.77</v>
      </c>
      <c r="F10" s="32">
        <f t="shared" si="0"/>
        <v>133.54</v>
      </c>
    </row>
    <row r="11" spans="1:6" ht="28.8" x14ac:dyDescent="0.3">
      <c r="A11" s="5">
        <v>10</v>
      </c>
      <c r="B11" s="11" t="s">
        <v>30</v>
      </c>
      <c r="C11" s="5" t="s">
        <v>5</v>
      </c>
      <c r="D11" s="5">
        <v>2</v>
      </c>
      <c r="E11" s="29">
        <v>20.66</v>
      </c>
      <c r="F11" s="32">
        <f t="shared" si="0"/>
        <v>41.32</v>
      </c>
    </row>
    <row r="12" spans="1:6" x14ac:dyDescent="0.3">
      <c r="A12" s="5">
        <v>11</v>
      </c>
      <c r="B12" s="19" t="s">
        <v>19</v>
      </c>
      <c r="C12" s="5" t="s">
        <v>5</v>
      </c>
      <c r="D12" s="5">
        <v>2</v>
      </c>
      <c r="E12" s="29">
        <v>36.86</v>
      </c>
      <c r="F12" s="32">
        <f t="shared" si="0"/>
        <v>73.72</v>
      </c>
    </row>
    <row r="13" spans="1:6" x14ac:dyDescent="0.3">
      <c r="A13" s="5">
        <v>12</v>
      </c>
      <c r="B13" s="19" t="s">
        <v>22</v>
      </c>
      <c r="C13" s="5" t="s">
        <v>5</v>
      </c>
      <c r="D13" s="5">
        <v>1</v>
      </c>
      <c r="E13" s="29">
        <v>60.31</v>
      </c>
      <c r="F13" s="32">
        <f t="shared" si="0"/>
        <v>60.31</v>
      </c>
    </row>
    <row r="14" spans="1:6" x14ac:dyDescent="0.3">
      <c r="A14" s="5">
        <v>13</v>
      </c>
      <c r="B14" s="18" t="s">
        <v>32</v>
      </c>
      <c r="C14" s="5" t="s">
        <v>6</v>
      </c>
      <c r="D14" s="5">
        <v>80</v>
      </c>
      <c r="E14" s="29">
        <v>1.32</v>
      </c>
      <c r="F14" s="32">
        <f t="shared" si="0"/>
        <v>105.60000000000001</v>
      </c>
    </row>
    <row r="15" spans="1:6" x14ac:dyDescent="0.3">
      <c r="A15" s="5">
        <v>14</v>
      </c>
      <c r="B15" s="18" t="s">
        <v>21</v>
      </c>
      <c r="C15" s="5" t="s">
        <v>6</v>
      </c>
      <c r="D15" s="5">
        <v>80</v>
      </c>
      <c r="E15" s="29">
        <v>1.43</v>
      </c>
      <c r="F15" s="32">
        <f t="shared" si="0"/>
        <v>114.39999999999999</v>
      </c>
    </row>
    <row r="16" spans="1:6" x14ac:dyDescent="0.3">
      <c r="A16" s="5">
        <v>15</v>
      </c>
      <c r="B16" s="18" t="s">
        <v>15</v>
      </c>
      <c r="C16" s="5" t="s">
        <v>6</v>
      </c>
      <c r="D16" s="5">
        <v>50</v>
      </c>
      <c r="E16" s="29">
        <v>1.27</v>
      </c>
      <c r="F16" s="32">
        <f t="shared" si="0"/>
        <v>63.5</v>
      </c>
    </row>
    <row r="17" spans="1:7" ht="15" customHeight="1" x14ac:dyDescent="0.3">
      <c r="A17" s="5">
        <v>16</v>
      </c>
      <c r="B17" s="19" t="s">
        <v>16</v>
      </c>
      <c r="C17" s="5" t="s">
        <v>6</v>
      </c>
      <c r="D17" s="5">
        <v>50</v>
      </c>
      <c r="E17" s="29">
        <v>1.31</v>
      </c>
      <c r="F17" s="32">
        <f t="shared" si="0"/>
        <v>65.5</v>
      </c>
    </row>
    <row r="18" spans="1:7" x14ac:dyDescent="0.3">
      <c r="A18" s="5">
        <v>17</v>
      </c>
      <c r="B18" s="18" t="s">
        <v>17</v>
      </c>
      <c r="C18" s="5" t="s">
        <v>6</v>
      </c>
      <c r="D18" s="5">
        <v>30</v>
      </c>
      <c r="E18" s="29">
        <v>1.45</v>
      </c>
      <c r="F18" s="32">
        <f t="shared" si="0"/>
        <v>43.5</v>
      </c>
    </row>
    <row r="19" spans="1:7" x14ac:dyDescent="0.3">
      <c r="A19" s="1"/>
      <c r="C19" s="40" t="s">
        <v>7</v>
      </c>
      <c r="D19" s="40"/>
      <c r="E19" s="40"/>
      <c r="F19" s="34">
        <f>ROUND(SUM(F2:F18),2)</f>
        <v>2160.2399999999998</v>
      </c>
      <c r="G19" s="37"/>
    </row>
    <row r="20" spans="1:7" x14ac:dyDescent="0.3">
      <c r="A20" s="1"/>
      <c r="C20" s="40" t="s">
        <v>8</v>
      </c>
      <c r="D20" s="40"/>
      <c r="E20" s="40"/>
      <c r="F20" s="6">
        <f>ROUND(F19*0.21,2)</f>
        <v>453.65</v>
      </c>
    </row>
    <row r="21" spans="1:7" x14ac:dyDescent="0.3">
      <c r="A21" s="1"/>
      <c r="C21" s="40" t="s">
        <v>9</v>
      </c>
      <c r="D21" s="40"/>
      <c r="E21" s="40"/>
      <c r="F21" s="34">
        <f>SUM(F19,F20)</f>
        <v>2613.89</v>
      </c>
    </row>
    <row r="24" spans="1:7" x14ac:dyDescent="0.3">
      <c r="B24" s="6" t="s">
        <v>12</v>
      </c>
      <c r="C24" s="38" t="s">
        <v>7</v>
      </c>
      <c r="D24" s="39"/>
      <c r="E24" s="39"/>
      <c r="F24" s="34">
        <v>10</v>
      </c>
    </row>
    <row r="25" spans="1:7" x14ac:dyDescent="0.3">
      <c r="B25" s="20"/>
      <c r="C25" s="38" t="s">
        <v>8</v>
      </c>
      <c r="D25" s="39"/>
      <c r="E25" s="39"/>
      <c r="F25" s="33">
        <f>F24*0.21</f>
        <v>2.1</v>
      </c>
    </row>
    <row r="26" spans="1:7" x14ac:dyDescent="0.3">
      <c r="B26" s="20"/>
      <c r="C26" s="38" t="s">
        <v>9</v>
      </c>
      <c r="D26" s="39"/>
      <c r="E26" s="39"/>
      <c r="F26" s="33">
        <f>SUM(F24,F25)</f>
        <v>12.1</v>
      </c>
    </row>
    <row r="29" spans="1:7" ht="28.8" x14ac:dyDescent="0.3">
      <c r="B29" s="22" t="s">
        <v>13</v>
      </c>
      <c r="C29" s="38" t="s">
        <v>7</v>
      </c>
      <c r="D29" s="39"/>
      <c r="E29" s="39"/>
      <c r="F29" s="33">
        <f>SUM(F19,F24)</f>
        <v>2170.2399999999998</v>
      </c>
    </row>
    <row r="30" spans="1:7" x14ac:dyDescent="0.3">
      <c r="C30" s="38" t="s">
        <v>8</v>
      </c>
      <c r="D30" s="39"/>
      <c r="E30" s="39"/>
      <c r="F30" s="10">
        <f>ROUND(F29*0.21,2)</f>
        <v>455.75</v>
      </c>
    </row>
    <row r="31" spans="1:7" x14ac:dyDescent="0.3">
      <c r="C31" s="38" t="s">
        <v>9</v>
      </c>
      <c r="D31" s="39"/>
      <c r="E31" s="39"/>
      <c r="F31" s="29">
        <f>F29+F30</f>
        <v>2625.99</v>
      </c>
    </row>
  </sheetData>
  <mergeCells count="9">
    <mergeCell ref="C19:E19"/>
    <mergeCell ref="C20:E20"/>
    <mergeCell ref="C30:E30"/>
    <mergeCell ref="C31:E31"/>
    <mergeCell ref="C21:E21"/>
    <mergeCell ref="C24:E24"/>
    <mergeCell ref="C25:E25"/>
    <mergeCell ref="C26:E26"/>
    <mergeCell ref="C29:E29"/>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D744D-5DE8-4820-A46E-652BF17D33D6}">
  <dimension ref="B5:J18"/>
  <sheetViews>
    <sheetView topLeftCell="A5" workbookViewId="0">
      <selection activeCell="G6" sqref="G6:G20"/>
    </sheetView>
  </sheetViews>
  <sheetFormatPr defaultColWidth="8.77734375" defaultRowHeight="14.4" x14ac:dyDescent="0.3"/>
  <cols>
    <col min="5" max="5" width="17.44140625" customWidth="1"/>
    <col min="7" max="10" width="8.77734375" style="26"/>
  </cols>
  <sheetData>
    <row r="5" spans="2:5" x14ac:dyDescent="0.3">
      <c r="B5" s="42" t="s">
        <v>1</v>
      </c>
      <c r="C5" s="43"/>
      <c r="D5" s="43"/>
      <c r="E5" s="44"/>
    </row>
    <row r="6" spans="2:5" x14ac:dyDescent="0.3">
      <c r="B6" s="39" t="s">
        <v>7</v>
      </c>
      <c r="C6" s="39"/>
      <c r="D6" s="41"/>
      <c r="E6" s="34">
        <f>SUM('Tuputiškės Pavil. 50 VS'!F19,'M.K.Čiurlionio g. 116 VS '!F19,'Gilužio g. 17, Vilnius'!F19,'Rytų g. 36, Vilnius VS'!F19,'Kirtimų g. 6a, Vilnius VS'!F19,'Eišiškių pl.42, Vilnius VS'!F19,'Kovo 11 osios  34A, Vilnius VS'!F19,'Tiškevičiaus g. 4C, VS'!F19,'Vilniaus g. 2B, Grigiškės VS'!F19,'Vaikų g. 15A, Salininkai VS'!F19,'Juodupio g. 5, Vilnius VS'!G19,'Gaukštonių k., Nemenčinė NVĮ '!F19,'Aklės k., Eišiškės, NVĮ '!F19,'Statkuškės k., Švenčionėliai_NV'!F19,'Antavilių g. 29, Vilnius VS'!F19,'Lazdinėlių g. 23, Vilnius'!F19,'G.Baravyko 3 , Vilnius NS'!F19)</f>
        <v>30759.729999999996</v>
      </c>
    </row>
    <row r="7" spans="2:5" x14ac:dyDescent="0.3">
      <c r="B7" s="39" t="s">
        <v>8</v>
      </c>
      <c r="C7" s="39"/>
      <c r="D7" s="41"/>
      <c r="E7" s="6">
        <f>ROUND(E6*0.21,2)</f>
        <v>6459.54</v>
      </c>
    </row>
    <row r="8" spans="2:5" x14ac:dyDescent="0.3">
      <c r="B8" s="39" t="s">
        <v>9</v>
      </c>
      <c r="C8" s="39"/>
      <c r="D8" s="41"/>
      <c r="E8" s="34">
        <f>SUM(E6:E7)</f>
        <v>37219.269999999997</v>
      </c>
    </row>
    <row r="10" spans="2:5" x14ac:dyDescent="0.3">
      <c r="B10" s="45" t="s">
        <v>12</v>
      </c>
      <c r="C10" s="46"/>
      <c r="D10" s="46"/>
      <c r="E10" s="47"/>
    </row>
    <row r="11" spans="2:5" x14ac:dyDescent="0.3">
      <c r="B11" s="38" t="s">
        <v>7</v>
      </c>
      <c r="C11" s="48"/>
      <c r="D11" s="48"/>
      <c r="E11" s="33">
        <f>SUM('Tuputiškės Pavil. 50 VS'!F24,'M.K.Čiurlionio g. 116 VS '!F24,'Gilužio g. 17, Vilnius'!F24,'Rytų g. 36, Vilnius VS'!F24,'Kirtimų g. 6a, Vilnius VS'!F24,'Eišiškių pl.42, Vilnius VS'!F24,'Kovo 11 osios  34A, Vilnius VS'!F24,'Tiškevičiaus g. 4C, VS'!F24,'Vilniaus g. 2B, Grigiškės VS'!F24,'Vaikų g. 15A, Salininkai VS'!F24,'Juodupio g. 5, Vilnius VS'!G24,'Gaukštonių k., Nemenčinė NVĮ '!F24,'Aklės k., Eišiškės, NVĮ '!F24,'Statkuškės k., Švenčionėliai_NV'!F24,'Antavilių g. 29, Vilnius VS'!F24,'Lazdinėlių g. 23, Vilnius'!F24,'G.Baravyko 3 , Vilnius NS'!F24)</f>
        <v>170</v>
      </c>
    </row>
    <row r="12" spans="2:5" x14ac:dyDescent="0.3">
      <c r="B12" s="38" t="s">
        <v>8</v>
      </c>
      <c r="C12" s="39"/>
      <c r="D12" s="39"/>
      <c r="E12" s="33">
        <f>E11*0.21</f>
        <v>35.699999999999996</v>
      </c>
    </row>
    <row r="13" spans="2:5" x14ac:dyDescent="0.3">
      <c r="B13" s="38" t="s">
        <v>9</v>
      </c>
      <c r="C13" s="39"/>
      <c r="D13" s="39"/>
      <c r="E13" s="33">
        <f>SUM(E11,E12)</f>
        <v>205.7</v>
      </c>
    </row>
    <row r="15" spans="2:5" x14ac:dyDescent="0.3">
      <c r="B15" s="49" t="s">
        <v>14</v>
      </c>
      <c r="C15" s="50"/>
      <c r="D15" s="50"/>
      <c r="E15" s="51"/>
    </row>
    <row r="16" spans="2:5" x14ac:dyDescent="0.3">
      <c r="B16" s="38" t="s">
        <v>7</v>
      </c>
      <c r="C16" s="39"/>
      <c r="D16" s="41"/>
      <c r="E16" s="34">
        <f>SUM(E6,E11)</f>
        <v>30929.729999999996</v>
      </c>
    </row>
    <row r="17" spans="2:5" x14ac:dyDescent="0.3">
      <c r="B17" s="38" t="s">
        <v>8</v>
      </c>
      <c r="C17" s="39"/>
      <c r="D17" s="41"/>
      <c r="E17" s="6">
        <f>ROUND(E16*0.21,2)</f>
        <v>6495.24</v>
      </c>
    </row>
    <row r="18" spans="2:5" x14ac:dyDescent="0.3">
      <c r="B18" s="38" t="s">
        <v>9</v>
      </c>
      <c r="C18" s="39"/>
      <c r="D18" s="41"/>
      <c r="E18" s="34">
        <f>SUM(E16,E17)</f>
        <v>37424.969999999994</v>
      </c>
    </row>
  </sheetData>
  <mergeCells count="12">
    <mergeCell ref="B18:D18"/>
    <mergeCell ref="B5:E5"/>
    <mergeCell ref="B6:D6"/>
    <mergeCell ref="B7:D7"/>
    <mergeCell ref="B8:D8"/>
    <mergeCell ref="B10:E10"/>
    <mergeCell ref="B11:D11"/>
    <mergeCell ref="B12:D12"/>
    <mergeCell ref="B13:D13"/>
    <mergeCell ref="B15:E15"/>
    <mergeCell ref="B16:D16"/>
    <mergeCell ref="B17:D1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39C04-604D-4B5E-89F0-924F7C697B7D}">
  <dimension ref="A1:H31"/>
  <sheetViews>
    <sheetView topLeftCell="A19" workbookViewId="0">
      <selection activeCell="I32" sqref="G1:I32"/>
    </sheetView>
  </sheetViews>
  <sheetFormatPr defaultColWidth="8.77734375" defaultRowHeight="14.4" x14ac:dyDescent="0.3"/>
  <cols>
    <col min="2" max="2" width="49.44140625" customWidth="1"/>
    <col min="4" max="4" width="13" customWidth="1"/>
    <col min="5" max="5" width="17.77734375" customWidth="1"/>
    <col min="6" max="6" width="15" customWidth="1"/>
    <col min="7" max="8" width="8.77734375" style="26"/>
  </cols>
  <sheetData>
    <row r="1" spans="1:6" ht="43.8" thickBot="1" x14ac:dyDescent="0.35">
      <c r="A1" s="2" t="s">
        <v>0</v>
      </c>
      <c r="B1" s="3" t="s">
        <v>1</v>
      </c>
      <c r="C1" s="3" t="s">
        <v>2</v>
      </c>
      <c r="D1" s="3" t="s">
        <v>36</v>
      </c>
      <c r="E1" s="3" t="s">
        <v>3</v>
      </c>
      <c r="F1" s="3" t="s">
        <v>4</v>
      </c>
    </row>
    <row r="2" spans="1:6" ht="18.45" customHeight="1" x14ac:dyDescent="0.3">
      <c r="A2" s="17">
        <v>1</v>
      </c>
      <c r="B2" s="16" t="s">
        <v>24</v>
      </c>
      <c r="C2" s="17" t="s">
        <v>5</v>
      </c>
      <c r="D2" s="17">
        <v>1</v>
      </c>
      <c r="E2" s="27">
        <v>670.95</v>
      </c>
      <c r="F2" s="30">
        <f>D2*E2</f>
        <v>670.95</v>
      </c>
    </row>
    <row r="3" spans="1:6" x14ac:dyDescent="0.3">
      <c r="A3" s="14">
        <v>2</v>
      </c>
      <c r="B3" s="13" t="s">
        <v>25</v>
      </c>
      <c r="C3" s="14" t="s">
        <v>5</v>
      </c>
      <c r="D3" s="14">
        <v>1</v>
      </c>
      <c r="E3" s="28">
        <v>71.099999999999994</v>
      </c>
      <c r="F3" s="35">
        <f t="shared" ref="F3:F18" si="0">D3*E3</f>
        <v>71.099999999999994</v>
      </c>
    </row>
    <row r="4" spans="1:6" x14ac:dyDescent="0.3">
      <c r="A4" s="14">
        <v>3</v>
      </c>
      <c r="B4" s="13" t="s">
        <v>11</v>
      </c>
      <c r="C4" s="14" t="s">
        <v>5</v>
      </c>
      <c r="D4" s="14">
        <v>1</v>
      </c>
      <c r="E4" s="28">
        <v>67.349999999999994</v>
      </c>
      <c r="F4" s="35">
        <f t="shared" si="0"/>
        <v>67.349999999999994</v>
      </c>
    </row>
    <row r="5" spans="1:6" x14ac:dyDescent="0.3">
      <c r="A5" s="14">
        <v>4</v>
      </c>
      <c r="B5" s="13" t="s">
        <v>26</v>
      </c>
      <c r="C5" s="14" t="s">
        <v>5</v>
      </c>
      <c r="D5" s="14">
        <v>1</v>
      </c>
      <c r="E5" s="28">
        <v>66.150000000000006</v>
      </c>
      <c r="F5" s="35">
        <f t="shared" si="0"/>
        <v>66.150000000000006</v>
      </c>
    </row>
    <row r="6" spans="1:6" x14ac:dyDescent="0.3">
      <c r="A6" s="14">
        <v>5</v>
      </c>
      <c r="B6" s="13" t="s">
        <v>23</v>
      </c>
      <c r="C6" s="14" t="s">
        <v>5</v>
      </c>
      <c r="D6" s="14">
        <v>1</v>
      </c>
      <c r="E6" s="29">
        <v>110.1</v>
      </c>
      <c r="F6" s="35">
        <f t="shared" si="0"/>
        <v>110.1</v>
      </c>
    </row>
    <row r="7" spans="1:6" x14ac:dyDescent="0.3">
      <c r="A7" s="14">
        <v>6</v>
      </c>
      <c r="B7" s="13" t="s">
        <v>10</v>
      </c>
      <c r="C7" s="14" t="s">
        <v>5</v>
      </c>
      <c r="D7" s="14">
        <v>1</v>
      </c>
      <c r="E7" s="29">
        <v>120</v>
      </c>
      <c r="F7" s="35">
        <f t="shared" si="0"/>
        <v>120</v>
      </c>
    </row>
    <row r="8" spans="1:6" x14ac:dyDescent="0.3">
      <c r="A8" s="14">
        <v>7</v>
      </c>
      <c r="B8" s="18" t="s">
        <v>20</v>
      </c>
      <c r="C8" s="14" t="s">
        <v>5</v>
      </c>
      <c r="D8" s="14">
        <v>1</v>
      </c>
      <c r="E8" s="29">
        <v>68.099999999999994</v>
      </c>
      <c r="F8" s="35">
        <f t="shared" si="0"/>
        <v>68.099999999999994</v>
      </c>
    </row>
    <row r="9" spans="1:6" x14ac:dyDescent="0.3">
      <c r="A9" s="14">
        <v>8</v>
      </c>
      <c r="B9" s="18" t="s">
        <v>28</v>
      </c>
      <c r="C9" s="14" t="s">
        <v>5</v>
      </c>
      <c r="D9" s="14">
        <v>1</v>
      </c>
      <c r="E9" s="29">
        <v>108.5</v>
      </c>
      <c r="F9" s="35">
        <f t="shared" si="0"/>
        <v>108.5</v>
      </c>
    </row>
    <row r="10" spans="1:6" x14ac:dyDescent="0.3">
      <c r="A10" s="14">
        <v>9</v>
      </c>
      <c r="B10" s="18" t="s">
        <v>29</v>
      </c>
      <c r="C10" s="14" t="s">
        <v>5</v>
      </c>
      <c r="D10" s="14">
        <v>1</v>
      </c>
      <c r="E10" s="29">
        <v>66.77</v>
      </c>
      <c r="F10" s="35">
        <f t="shared" si="0"/>
        <v>66.77</v>
      </c>
    </row>
    <row r="11" spans="1:6" ht="28.8" x14ac:dyDescent="0.3">
      <c r="A11" s="14">
        <v>10</v>
      </c>
      <c r="B11" s="19" t="s">
        <v>30</v>
      </c>
      <c r="C11" s="14" t="s">
        <v>5</v>
      </c>
      <c r="D11" s="14">
        <v>1</v>
      </c>
      <c r="E11" s="29">
        <v>20.66</v>
      </c>
      <c r="F11" s="35">
        <f t="shared" si="0"/>
        <v>20.66</v>
      </c>
    </row>
    <row r="12" spans="1:6" x14ac:dyDescent="0.3">
      <c r="A12" s="14">
        <v>11</v>
      </c>
      <c r="B12" s="19" t="s">
        <v>19</v>
      </c>
      <c r="C12" s="14" t="s">
        <v>5</v>
      </c>
      <c r="D12" s="14">
        <v>1</v>
      </c>
      <c r="E12" s="29">
        <v>36.86</v>
      </c>
      <c r="F12" s="35">
        <f t="shared" si="0"/>
        <v>36.86</v>
      </c>
    </row>
    <row r="13" spans="1:6" x14ac:dyDescent="0.3">
      <c r="A13" s="14">
        <v>12</v>
      </c>
      <c r="B13" s="19" t="s">
        <v>22</v>
      </c>
      <c r="C13" s="14" t="s">
        <v>5</v>
      </c>
      <c r="D13" s="14">
        <v>1</v>
      </c>
      <c r="E13" s="29">
        <v>60.31</v>
      </c>
      <c r="F13" s="35">
        <f t="shared" si="0"/>
        <v>60.31</v>
      </c>
    </row>
    <row r="14" spans="1:6" x14ac:dyDescent="0.3">
      <c r="A14" s="14">
        <v>13</v>
      </c>
      <c r="B14" s="18" t="s">
        <v>32</v>
      </c>
      <c r="C14" s="14" t="s">
        <v>6</v>
      </c>
      <c r="D14" s="14">
        <v>10</v>
      </c>
      <c r="E14" s="29">
        <v>1.32</v>
      </c>
      <c r="F14" s="35">
        <f t="shared" si="0"/>
        <v>13.200000000000001</v>
      </c>
    </row>
    <row r="15" spans="1:6" x14ac:dyDescent="0.3">
      <c r="A15" s="14">
        <v>14</v>
      </c>
      <c r="B15" s="18" t="s">
        <v>21</v>
      </c>
      <c r="C15" s="14" t="s">
        <v>6</v>
      </c>
      <c r="D15" s="14">
        <v>10</v>
      </c>
      <c r="E15" s="29">
        <v>1.43</v>
      </c>
      <c r="F15" s="35">
        <f t="shared" si="0"/>
        <v>14.299999999999999</v>
      </c>
    </row>
    <row r="16" spans="1:6" x14ac:dyDescent="0.3">
      <c r="A16" s="14">
        <v>15</v>
      </c>
      <c r="B16" s="18" t="s">
        <v>15</v>
      </c>
      <c r="C16" s="14" t="s">
        <v>6</v>
      </c>
      <c r="D16" s="14">
        <v>30</v>
      </c>
      <c r="E16" s="29">
        <v>1.27</v>
      </c>
      <c r="F16" s="35">
        <f t="shared" si="0"/>
        <v>38.1</v>
      </c>
    </row>
    <row r="17" spans="1:7" ht="13.8" customHeight="1" x14ac:dyDescent="0.3">
      <c r="A17" s="14">
        <v>16</v>
      </c>
      <c r="B17" s="19" t="s">
        <v>16</v>
      </c>
      <c r="C17" s="14" t="s">
        <v>6</v>
      </c>
      <c r="D17" s="14">
        <v>5</v>
      </c>
      <c r="E17" s="29">
        <v>1.31</v>
      </c>
      <c r="F17" s="35">
        <f t="shared" si="0"/>
        <v>6.5500000000000007</v>
      </c>
    </row>
    <row r="18" spans="1:7" x14ac:dyDescent="0.3">
      <c r="A18" s="14">
        <v>17</v>
      </c>
      <c r="B18" s="18" t="s">
        <v>17</v>
      </c>
      <c r="C18" s="14" t="s">
        <v>6</v>
      </c>
      <c r="D18" s="14">
        <v>10</v>
      </c>
      <c r="E18" s="29">
        <v>1.45</v>
      </c>
      <c r="F18" s="35">
        <f t="shared" si="0"/>
        <v>14.5</v>
      </c>
    </row>
    <row r="19" spans="1:7" x14ac:dyDescent="0.3">
      <c r="A19" s="1"/>
      <c r="C19" s="40" t="s">
        <v>7</v>
      </c>
      <c r="D19" s="40"/>
      <c r="E19" s="40"/>
      <c r="F19" s="6">
        <f>ROUND(SUM(F2:F18),2)</f>
        <v>1553.5</v>
      </c>
      <c r="G19" s="37"/>
    </row>
    <row r="20" spans="1:7" x14ac:dyDescent="0.3">
      <c r="A20" s="1"/>
      <c r="C20" s="40" t="s">
        <v>8</v>
      </c>
      <c r="D20" s="40"/>
      <c r="E20" s="40"/>
      <c r="F20" s="6">
        <f>ROUND(F19*0.21,2)</f>
        <v>326.24</v>
      </c>
    </row>
    <row r="21" spans="1:7" x14ac:dyDescent="0.3">
      <c r="A21" s="1"/>
      <c r="C21" s="40" t="s">
        <v>9</v>
      </c>
      <c r="D21" s="40"/>
      <c r="E21" s="40"/>
      <c r="F21" s="6">
        <f>SUM(F19,F20)</f>
        <v>1879.74</v>
      </c>
    </row>
    <row r="24" spans="1:7" x14ac:dyDescent="0.3">
      <c r="B24" s="6" t="s">
        <v>12</v>
      </c>
      <c r="C24" s="38" t="s">
        <v>7</v>
      </c>
      <c r="D24" s="39"/>
      <c r="E24" s="39"/>
      <c r="F24" s="34">
        <v>10</v>
      </c>
    </row>
    <row r="25" spans="1:7" x14ac:dyDescent="0.3">
      <c r="B25" s="20"/>
      <c r="C25" s="38" t="s">
        <v>8</v>
      </c>
      <c r="D25" s="39"/>
      <c r="E25" s="39"/>
      <c r="F25" s="33">
        <f>F24*0.21</f>
        <v>2.1</v>
      </c>
    </row>
    <row r="26" spans="1:7" x14ac:dyDescent="0.3">
      <c r="B26" s="20"/>
      <c r="C26" s="38" t="s">
        <v>9</v>
      </c>
      <c r="D26" s="39"/>
      <c r="E26" s="39"/>
      <c r="F26" s="33">
        <f>SUM(F24,F25)</f>
        <v>12.1</v>
      </c>
    </row>
    <row r="29" spans="1:7" ht="28.8" x14ac:dyDescent="0.3">
      <c r="B29" s="22" t="s">
        <v>13</v>
      </c>
      <c r="C29" s="38" t="s">
        <v>7</v>
      </c>
      <c r="D29" s="39"/>
      <c r="E29" s="39"/>
      <c r="F29" s="33">
        <f>SUM(F19,F24)</f>
        <v>1563.5</v>
      </c>
    </row>
    <row r="30" spans="1:7" x14ac:dyDescent="0.3">
      <c r="C30" s="38" t="s">
        <v>8</v>
      </c>
      <c r="D30" s="39"/>
      <c r="E30" s="39"/>
      <c r="F30" s="29">
        <f>ROUND(F29*0.21,2)</f>
        <v>328.34</v>
      </c>
    </row>
    <row r="31" spans="1:7" x14ac:dyDescent="0.3">
      <c r="C31" s="38" t="s">
        <v>9</v>
      </c>
      <c r="D31" s="39"/>
      <c r="E31" s="39"/>
      <c r="F31" s="29">
        <f>F29+F30</f>
        <v>1891.84</v>
      </c>
    </row>
  </sheetData>
  <mergeCells count="9">
    <mergeCell ref="C19:E19"/>
    <mergeCell ref="C20:E20"/>
    <mergeCell ref="C30:E30"/>
    <mergeCell ref="C31:E31"/>
    <mergeCell ref="C21:E21"/>
    <mergeCell ref="C24:E24"/>
    <mergeCell ref="C25:E25"/>
    <mergeCell ref="C26:E26"/>
    <mergeCell ref="C29:E2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4646C-63FA-43C7-BCBA-960FA23502D6}">
  <dimension ref="A1:I31"/>
  <sheetViews>
    <sheetView topLeftCell="A21" workbookViewId="0">
      <selection activeCell="J34" sqref="G1:J34"/>
    </sheetView>
  </sheetViews>
  <sheetFormatPr defaultColWidth="8.77734375" defaultRowHeight="14.4" x14ac:dyDescent="0.3"/>
  <cols>
    <col min="2" max="2" width="49.44140625" customWidth="1"/>
    <col min="4" max="4" width="13.77734375" customWidth="1"/>
    <col min="5" max="5" width="17.109375" customWidth="1"/>
    <col min="6" max="6" width="15.44140625" customWidth="1"/>
    <col min="7" max="9" width="8.77734375" style="26"/>
  </cols>
  <sheetData>
    <row r="1" spans="1:6" ht="48.45" customHeight="1" thickBot="1" x14ac:dyDescent="0.35">
      <c r="A1" s="2" t="s">
        <v>0</v>
      </c>
      <c r="B1" s="3" t="s">
        <v>1</v>
      </c>
      <c r="C1" s="3" t="s">
        <v>2</v>
      </c>
      <c r="D1" s="3" t="s">
        <v>36</v>
      </c>
      <c r="E1" s="3" t="s">
        <v>3</v>
      </c>
      <c r="F1" s="3" t="s">
        <v>4</v>
      </c>
    </row>
    <row r="2" spans="1:6" ht="17.55" customHeight="1" x14ac:dyDescent="0.3">
      <c r="A2" s="4">
        <v>1</v>
      </c>
      <c r="B2" s="16" t="s">
        <v>24</v>
      </c>
      <c r="C2" s="17" t="s">
        <v>5</v>
      </c>
      <c r="D2" s="17">
        <v>1</v>
      </c>
      <c r="E2" s="27">
        <v>670.95</v>
      </c>
      <c r="F2" s="30">
        <f>D2*E2</f>
        <v>670.95</v>
      </c>
    </row>
    <row r="3" spans="1:6" ht="16.2" customHeight="1" x14ac:dyDescent="0.3">
      <c r="A3" s="5">
        <v>2</v>
      </c>
      <c r="B3" s="13" t="s">
        <v>25</v>
      </c>
      <c r="C3" s="14" t="s">
        <v>5</v>
      </c>
      <c r="D3" s="14">
        <v>1</v>
      </c>
      <c r="E3" s="28">
        <v>71.099999999999994</v>
      </c>
      <c r="F3" s="35">
        <f>D3*E3</f>
        <v>71.099999999999994</v>
      </c>
    </row>
    <row r="4" spans="1:6" ht="15.45" customHeight="1" x14ac:dyDescent="0.3">
      <c r="A4" s="5">
        <v>3</v>
      </c>
      <c r="B4" s="13" t="s">
        <v>11</v>
      </c>
      <c r="C4" s="14" t="s">
        <v>5</v>
      </c>
      <c r="D4" s="14">
        <v>1</v>
      </c>
      <c r="E4" s="28">
        <v>67.349999999999994</v>
      </c>
      <c r="F4" s="35">
        <f>D4*E4</f>
        <v>67.349999999999994</v>
      </c>
    </row>
    <row r="5" spans="1:6" ht="16.2" customHeight="1" x14ac:dyDescent="0.3">
      <c r="A5" s="5">
        <v>4</v>
      </c>
      <c r="B5" s="13" t="s">
        <v>26</v>
      </c>
      <c r="C5" s="14" t="s">
        <v>5</v>
      </c>
      <c r="D5" s="14">
        <v>1</v>
      </c>
      <c r="E5" s="28">
        <v>66.150000000000006</v>
      </c>
      <c r="F5" s="35">
        <f>D5*E5</f>
        <v>66.150000000000006</v>
      </c>
    </row>
    <row r="6" spans="1:6" ht="15" customHeight="1" x14ac:dyDescent="0.3">
      <c r="A6" s="5">
        <v>5</v>
      </c>
      <c r="B6" s="13" t="s">
        <v>23</v>
      </c>
      <c r="C6" s="14" t="s">
        <v>5</v>
      </c>
      <c r="D6" s="14">
        <v>1</v>
      </c>
      <c r="E6" s="29">
        <v>110.1</v>
      </c>
      <c r="F6" s="35">
        <f t="shared" ref="F6:F18" si="0">D6*E6</f>
        <v>110.1</v>
      </c>
    </row>
    <row r="7" spans="1:6" ht="16.8" customHeight="1" x14ac:dyDescent="0.3">
      <c r="A7" s="5">
        <v>6</v>
      </c>
      <c r="B7" s="13" t="s">
        <v>10</v>
      </c>
      <c r="C7" s="14" t="s">
        <v>5</v>
      </c>
      <c r="D7" s="14">
        <v>1</v>
      </c>
      <c r="E7" s="29">
        <v>120</v>
      </c>
      <c r="F7" s="35">
        <f t="shared" si="0"/>
        <v>120</v>
      </c>
    </row>
    <row r="8" spans="1:6" ht="14.55" customHeight="1" x14ac:dyDescent="0.3">
      <c r="A8" s="5">
        <v>7</v>
      </c>
      <c r="B8" s="18" t="s">
        <v>20</v>
      </c>
      <c r="C8" s="14" t="s">
        <v>5</v>
      </c>
      <c r="D8" s="14">
        <v>1</v>
      </c>
      <c r="E8" s="29">
        <v>68.099999999999994</v>
      </c>
      <c r="F8" s="35">
        <f t="shared" si="0"/>
        <v>68.099999999999994</v>
      </c>
    </row>
    <row r="9" spans="1:6" x14ac:dyDescent="0.3">
      <c r="A9" s="5">
        <v>8</v>
      </c>
      <c r="B9" s="18" t="s">
        <v>28</v>
      </c>
      <c r="C9" s="14" t="s">
        <v>5</v>
      </c>
      <c r="D9" s="14">
        <v>1</v>
      </c>
      <c r="E9" s="29">
        <v>108.5</v>
      </c>
      <c r="F9" s="35">
        <f t="shared" si="0"/>
        <v>108.5</v>
      </c>
    </row>
    <row r="10" spans="1:6" x14ac:dyDescent="0.3">
      <c r="A10" s="5">
        <v>9</v>
      </c>
      <c r="B10" s="18" t="s">
        <v>29</v>
      </c>
      <c r="C10" s="14" t="s">
        <v>5</v>
      </c>
      <c r="D10" s="14">
        <v>1</v>
      </c>
      <c r="E10" s="29">
        <v>66.77</v>
      </c>
      <c r="F10" s="35">
        <f t="shared" si="0"/>
        <v>66.77</v>
      </c>
    </row>
    <row r="11" spans="1:6" ht="33.450000000000003" customHeight="1" x14ac:dyDescent="0.3">
      <c r="A11" s="5">
        <v>10</v>
      </c>
      <c r="B11" s="19" t="s">
        <v>30</v>
      </c>
      <c r="C11" s="14" t="s">
        <v>5</v>
      </c>
      <c r="D11" s="14">
        <v>1</v>
      </c>
      <c r="E11" s="29">
        <v>20.66</v>
      </c>
      <c r="F11" s="35">
        <f t="shared" si="0"/>
        <v>20.66</v>
      </c>
    </row>
    <row r="12" spans="1:6" ht="17.55" customHeight="1" x14ac:dyDescent="0.3">
      <c r="A12" s="5">
        <v>11</v>
      </c>
      <c r="B12" s="19" t="s">
        <v>19</v>
      </c>
      <c r="C12" s="14" t="s">
        <v>5</v>
      </c>
      <c r="D12" s="14">
        <v>1</v>
      </c>
      <c r="E12" s="29">
        <v>36.86</v>
      </c>
      <c r="F12" s="35">
        <f t="shared" si="0"/>
        <v>36.86</v>
      </c>
    </row>
    <row r="13" spans="1:6" ht="17.55" customHeight="1" x14ac:dyDescent="0.3">
      <c r="A13" s="5">
        <v>12</v>
      </c>
      <c r="B13" s="19" t="s">
        <v>22</v>
      </c>
      <c r="C13" s="14" t="s">
        <v>5</v>
      </c>
      <c r="D13" s="14">
        <v>1</v>
      </c>
      <c r="E13" s="29">
        <v>60.31</v>
      </c>
      <c r="F13" s="35">
        <f t="shared" si="0"/>
        <v>60.31</v>
      </c>
    </row>
    <row r="14" spans="1:6" x14ac:dyDescent="0.3">
      <c r="A14" s="5">
        <v>13</v>
      </c>
      <c r="B14" s="18" t="s">
        <v>32</v>
      </c>
      <c r="C14" s="14" t="s">
        <v>6</v>
      </c>
      <c r="D14" s="14">
        <v>60</v>
      </c>
      <c r="E14" s="29">
        <v>1.32</v>
      </c>
      <c r="F14" s="35">
        <f t="shared" si="0"/>
        <v>79.2</v>
      </c>
    </row>
    <row r="15" spans="1:6" x14ac:dyDescent="0.3">
      <c r="A15" s="5">
        <v>14</v>
      </c>
      <c r="B15" s="18" t="s">
        <v>21</v>
      </c>
      <c r="C15" s="14" t="s">
        <v>6</v>
      </c>
      <c r="D15" s="14">
        <v>60</v>
      </c>
      <c r="E15" s="29">
        <v>1.43</v>
      </c>
      <c r="F15" s="35">
        <f t="shared" si="0"/>
        <v>85.8</v>
      </c>
    </row>
    <row r="16" spans="1:6" x14ac:dyDescent="0.3">
      <c r="A16" s="5">
        <v>15</v>
      </c>
      <c r="B16" s="18" t="s">
        <v>15</v>
      </c>
      <c r="C16" s="14" t="s">
        <v>6</v>
      </c>
      <c r="D16" s="14">
        <v>30</v>
      </c>
      <c r="E16" s="29">
        <v>1.27</v>
      </c>
      <c r="F16" s="35">
        <f t="shared" si="0"/>
        <v>38.1</v>
      </c>
    </row>
    <row r="17" spans="1:7" ht="15.45" customHeight="1" x14ac:dyDescent="0.3">
      <c r="A17" s="5">
        <v>16</v>
      </c>
      <c r="B17" s="19" t="s">
        <v>16</v>
      </c>
      <c r="C17" s="14" t="s">
        <v>6</v>
      </c>
      <c r="D17" s="14">
        <v>50</v>
      </c>
      <c r="E17" s="29">
        <v>1.31</v>
      </c>
      <c r="F17" s="35">
        <f t="shared" si="0"/>
        <v>65.5</v>
      </c>
    </row>
    <row r="18" spans="1:7" x14ac:dyDescent="0.3">
      <c r="A18" s="5">
        <v>17</v>
      </c>
      <c r="B18" s="18" t="s">
        <v>17</v>
      </c>
      <c r="C18" s="14" t="s">
        <v>6</v>
      </c>
      <c r="D18" s="14">
        <v>10</v>
      </c>
      <c r="E18" s="29">
        <v>1.45</v>
      </c>
      <c r="F18" s="35">
        <f t="shared" si="0"/>
        <v>14.5</v>
      </c>
    </row>
    <row r="19" spans="1:7" x14ac:dyDescent="0.3">
      <c r="A19" s="1"/>
      <c r="C19" s="40" t="s">
        <v>7</v>
      </c>
      <c r="D19" s="40"/>
      <c r="E19" s="40"/>
      <c r="F19" s="34">
        <f>ROUND(SUM(F2:F18),2)</f>
        <v>1749.95</v>
      </c>
      <c r="G19" s="37"/>
    </row>
    <row r="20" spans="1:7" x14ac:dyDescent="0.3">
      <c r="A20" s="1"/>
      <c r="C20" s="40" t="s">
        <v>8</v>
      </c>
      <c r="D20" s="40"/>
      <c r="E20" s="40"/>
      <c r="F20" s="6">
        <f>ROUND(F19*0.21,2)</f>
        <v>367.49</v>
      </c>
    </row>
    <row r="21" spans="1:7" x14ac:dyDescent="0.3">
      <c r="A21" s="1"/>
      <c r="C21" s="40" t="s">
        <v>9</v>
      </c>
      <c r="D21" s="40"/>
      <c r="E21" s="40"/>
      <c r="F21" s="34">
        <f>SUM(F19,F20)</f>
        <v>2117.44</v>
      </c>
    </row>
    <row r="24" spans="1:7" x14ac:dyDescent="0.3">
      <c r="B24" s="6" t="s">
        <v>12</v>
      </c>
      <c r="C24" s="38" t="s">
        <v>7</v>
      </c>
      <c r="D24" s="39"/>
      <c r="E24" s="39"/>
      <c r="F24" s="34">
        <v>10</v>
      </c>
    </row>
    <row r="25" spans="1:7" x14ac:dyDescent="0.3">
      <c r="B25" s="20"/>
      <c r="C25" s="38" t="s">
        <v>8</v>
      </c>
      <c r="D25" s="39"/>
      <c r="E25" s="39"/>
      <c r="F25" s="33">
        <f>F24*0.21</f>
        <v>2.1</v>
      </c>
    </row>
    <row r="26" spans="1:7" x14ac:dyDescent="0.3">
      <c r="B26" s="20"/>
      <c r="C26" s="38" t="s">
        <v>9</v>
      </c>
      <c r="D26" s="39"/>
      <c r="E26" s="39"/>
      <c r="F26" s="33">
        <f>SUM(F24,F25)</f>
        <v>12.1</v>
      </c>
    </row>
    <row r="29" spans="1:7" ht="28.8" x14ac:dyDescent="0.3">
      <c r="B29" s="22" t="s">
        <v>13</v>
      </c>
      <c r="C29" s="38" t="s">
        <v>7</v>
      </c>
      <c r="D29" s="39"/>
      <c r="E29" s="39"/>
      <c r="F29" s="33">
        <f>SUM(F19,F24)</f>
        <v>1759.95</v>
      </c>
    </row>
    <row r="30" spans="1:7" x14ac:dyDescent="0.3">
      <c r="C30" s="38" t="s">
        <v>8</v>
      </c>
      <c r="D30" s="39"/>
      <c r="E30" s="39"/>
      <c r="F30" s="10">
        <f>ROUND(F29*0.21,2)</f>
        <v>369.59</v>
      </c>
    </row>
    <row r="31" spans="1:7" x14ac:dyDescent="0.3">
      <c r="C31" s="38" t="s">
        <v>9</v>
      </c>
      <c r="D31" s="39"/>
      <c r="E31" s="39"/>
      <c r="F31" s="29">
        <f>F29+F30</f>
        <v>2129.54</v>
      </c>
    </row>
  </sheetData>
  <mergeCells count="9">
    <mergeCell ref="C29:E29"/>
    <mergeCell ref="C30:E30"/>
    <mergeCell ref="C31:E31"/>
    <mergeCell ref="C19:E19"/>
    <mergeCell ref="C20:E20"/>
    <mergeCell ref="C21:E21"/>
    <mergeCell ref="C24:E24"/>
    <mergeCell ref="C25:E25"/>
    <mergeCell ref="C26:E2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3334B-3A06-43ED-A8EA-B17356278930}">
  <dimension ref="A1:H31"/>
  <sheetViews>
    <sheetView topLeftCell="A21" zoomScale="109" workbookViewId="0">
      <selection activeCell="I33" sqref="G1:I33"/>
    </sheetView>
  </sheetViews>
  <sheetFormatPr defaultColWidth="8.77734375" defaultRowHeight="14.4" x14ac:dyDescent="0.3"/>
  <cols>
    <col min="2" max="2" width="50.44140625" customWidth="1"/>
    <col min="4" max="5" width="11.77734375" customWidth="1"/>
    <col min="6" max="6" width="16.33203125" customWidth="1"/>
    <col min="7" max="8" width="8.77734375" style="26"/>
  </cols>
  <sheetData>
    <row r="1" spans="1:6" ht="43.8" thickBot="1" x14ac:dyDescent="0.35">
      <c r="A1" s="2" t="s">
        <v>0</v>
      </c>
      <c r="B1" s="3" t="s">
        <v>1</v>
      </c>
      <c r="C1" s="3" t="s">
        <v>2</v>
      </c>
      <c r="D1" s="3" t="s">
        <v>36</v>
      </c>
      <c r="E1" s="3" t="s">
        <v>3</v>
      </c>
      <c r="F1" s="3" t="s">
        <v>4</v>
      </c>
    </row>
    <row r="2" spans="1:6" ht="15" customHeight="1" x14ac:dyDescent="0.3">
      <c r="A2" s="17">
        <v>1</v>
      </c>
      <c r="B2" s="16" t="s">
        <v>24</v>
      </c>
      <c r="C2" s="17" t="s">
        <v>5</v>
      </c>
      <c r="D2" s="17">
        <v>1</v>
      </c>
      <c r="E2" s="27">
        <v>670.95</v>
      </c>
      <c r="F2" s="30">
        <f>D2*E2</f>
        <v>670.95</v>
      </c>
    </row>
    <row r="3" spans="1:6" ht="15" customHeight="1" x14ac:dyDescent="0.3">
      <c r="A3" s="14">
        <v>2</v>
      </c>
      <c r="B3" s="13" t="s">
        <v>25</v>
      </c>
      <c r="C3" s="14" t="s">
        <v>5</v>
      </c>
      <c r="D3" s="14">
        <v>1</v>
      </c>
      <c r="E3" s="28">
        <v>71.099999999999994</v>
      </c>
      <c r="F3" s="35">
        <f t="shared" ref="F3:F18" si="0">D3*E3</f>
        <v>71.099999999999994</v>
      </c>
    </row>
    <row r="4" spans="1:6" x14ac:dyDescent="0.3">
      <c r="A4" s="14">
        <v>3</v>
      </c>
      <c r="B4" s="13" t="s">
        <v>11</v>
      </c>
      <c r="C4" s="14" t="s">
        <v>5</v>
      </c>
      <c r="D4" s="14">
        <v>1</v>
      </c>
      <c r="E4" s="28">
        <v>67.349999999999994</v>
      </c>
      <c r="F4" s="35">
        <f t="shared" si="0"/>
        <v>67.349999999999994</v>
      </c>
    </row>
    <row r="5" spans="1:6" x14ac:dyDescent="0.3">
      <c r="A5" s="14">
        <v>4</v>
      </c>
      <c r="B5" s="13" t="s">
        <v>26</v>
      </c>
      <c r="C5" s="14" t="s">
        <v>5</v>
      </c>
      <c r="D5" s="14">
        <v>1</v>
      </c>
      <c r="E5" s="28">
        <v>66.150000000000006</v>
      </c>
      <c r="F5" s="35">
        <f t="shared" si="0"/>
        <v>66.150000000000006</v>
      </c>
    </row>
    <row r="6" spans="1:6" x14ac:dyDescent="0.3">
      <c r="A6" s="14">
        <v>5</v>
      </c>
      <c r="B6" s="13" t="s">
        <v>23</v>
      </c>
      <c r="C6" s="14" t="s">
        <v>5</v>
      </c>
      <c r="D6" s="14">
        <v>1</v>
      </c>
      <c r="E6" s="29">
        <v>110.1</v>
      </c>
      <c r="F6" s="35">
        <f t="shared" si="0"/>
        <v>110.1</v>
      </c>
    </row>
    <row r="7" spans="1:6" x14ac:dyDescent="0.3">
      <c r="A7" s="14">
        <v>6</v>
      </c>
      <c r="B7" s="13" t="s">
        <v>10</v>
      </c>
      <c r="C7" s="14" t="s">
        <v>5</v>
      </c>
      <c r="D7" s="14">
        <v>1</v>
      </c>
      <c r="E7" s="29">
        <v>120</v>
      </c>
      <c r="F7" s="35">
        <f t="shared" si="0"/>
        <v>120</v>
      </c>
    </row>
    <row r="8" spans="1:6" x14ac:dyDescent="0.3">
      <c r="A8" s="14">
        <v>7</v>
      </c>
      <c r="B8" s="18" t="s">
        <v>20</v>
      </c>
      <c r="C8" s="14" t="s">
        <v>5</v>
      </c>
      <c r="D8" s="14">
        <v>2</v>
      </c>
      <c r="E8" s="29">
        <v>68.099999999999994</v>
      </c>
      <c r="F8" s="35">
        <f t="shared" si="0"/>
        <v>136.19999999999999</v>
      </c>
    </row>
    <row r="9" spans="1:6" x14ac:dyDescent="0.3">
      <c r="A9" s="14">
        <v>8</v>
      </c>
      <c r="B9" s="18" t="s">
        <v>28</v>
      </c>
      <c r="C9" s="14" t="s">
        <v>5</v>
      </c>
      <c r="D9" s="14">
        <v>2</v>
      </c>
      <c r="E9" s="29">
        <v>108.5</v>
      </c>
      <c r="F9" s="35">
        <f t="shared" si="0"/>
        <v>217</v>
      </c>
    </row>
    <row r="10" spans="1:6" x14ac:dyDescent="0.3">
      <c r="A10" s="14">
        <v>9</v>
      </c>
      <c r="B10" s="18" t="s">
        <v>29</v>
      </c>
      <c r="C10" s="14" t="s">
        <v>5</v>
      </c>
      <c r="D10" s="14">
        <v>2</v>
      </c>
      <c r="E10" s="29">
        <v>66.77</v>
      </c>
      <c r="F10" s="35">
        <f t="shared" si="0"/>
        <v>133.54</v>
      </c>
    </row>
    <row r="11" spans="1:6" ht="28.8" x14ac:dyDescent="0.3">
      <c r="A11" s="14">
        <v>10</v>
      </c>
      <c r="B11" s="19" t="s">
        <v>30</v>
      </c>
      <c r="C11" s="14" t="s">
        <v>5</v>
      </c>
      <c r="D11" s="14">
        <v>2</v>
      </c>
      <c r="E11" s="29">
        <v>20.66</v>
      </c>
      <c r="F11" s="35">
        <f t="shared" si="0"/>
        <v>41.32</v>
      </c>
    </row>
    <row r="12" spans="1:6" ht="14.55" customHeight="1" x14ac:dyDescent="0.3">
      <c r="A12" s="14">
        <v>11</v>
      </c>
      <c r="B12" s="19" t="s">
        <v>19</v>
      </c>
      <c r="C12" s="14" t="s">
        <v>5</v>
      </c>
      <c r="D12" s="14">
        <v>2</v>
      </c>
      <c r="E12" s="29">
        <v>36.86</v>
      </c>
      <c r="F12" s="35">
        <f t="shared" si="0"/>
        <v>73.72</v>
      </c>
    </row>
    <row r="13" spans="1:6" ht="14.55" customHeight="1" x14ac:dyDescent="0.3">
      <c r="A13" s="14">
        <v>12</v>
      </c>
      <c r="B13" s="19" t="s">
        <v>22</v>
      </c>
      <c r="C13" s="14" t="s">
        <v>5</v>
      </c>
      <c r="D13" s="14">
        <v>1</v>
      </c>
      <c r="E13" s="29">
        <v>60.31</v>
      </c>
      <c r="F13" s="35">
        <f t="shared" si="0"/>
        <v>60.31</v>
      </c>
    </row>
    <row r="14" spans="1:6" x14ac:dyDescent="0.3">
      <c r="A14" s="14">
        <v>13</v>
      </c>
      <c r="B14" s="18" t="s">
        <v>32</v>
      </c>
      <c r="C14" s="14" t="s">
        <v>6</v>
      </c>
      <c r="D14" s="14">
        <v>50</v>
      </c>
      <c r="E14" s="29">
        <v>1.32</v>
      </c>
      <c r="F14" s="35">
        <f t="shared" si="0"/>
        <v>66</v>
      </c>
    </row>
    <row r="15" spans="1:6" x14ac:dyDescent="0.3">
      <c r="A15" s="14">
        <v>14</v>
      </c>
      <c r="B15" s="18" t="s">
        <v>21</v>
      </c>
      <c r="C15" s="14" t="s">
        <v>6</v>
      </c>
      <c r="D15" s="14">
        <v>50</v>
      </c>
      <c r="E15" s="29">
        <v>1.43</v>
      </c>
      <c r="F15" s="35">
        <f t="shared" si="0"/>
        <v>71.5</v>
      </c>
    </row>
    <row r="16" spans="1:6" x14ac:dyDescent="0.3">
      <c r="A16" s="14">
        <v>15</v>
      </c>
      <c r="B16" s="18" t="s">
        <v>15</v>
      </c>
      <c r="C16" s="14" t="s">
        <v>6</v>
      </c>
      <c r="D16" s="14">
        <v>20</v>
      </c>
      <c r="E16" s="29">
        <v>1.27</v>
      </c>
      <c r="F16" s="35">
        <f t="shared" si="0"/>
        <v>25.4</v>
      </c>
    </row>
    <row r="17" spans="1:7" ht="14.55" customHeight="1" x14ac:dyDescent="0.3">
      <c r="A17" s="14">
        <v>16</v>
      </c>
      <c r="B17" s="19" t="s">
        <v>16</v>
      </c>
      <c r="C17" s="14" t="s">
        <v>6</v>
      </c>
      <c r="D17" s="14">
        <v>25</v>
      </c>
      <c r="E17" s="29">
        <v>1.31</v>
      </c>
      <c r="F17" s="35">
        <f t="shared" si="0"/>
        <v>32.75</v>
      </c>
    </row>
    <row r="18" spans="1:7" x14ac:dyDescent="0.3">
      <c r="A18" s="14">
        <v>17</v>
      </c>
      <c r="B18" s="19" t="s">
        <v>17</v>
      </c>
      <c r="C18" s="14" t="s">
        <v>6</v>
      </c>
      <c r="D18" s="14">
        <v>20</v>
      </c>
      <c r="E18" s="29">
        <v>1.45</v>
      </c>
      <c r="F18" s="35">
        <f t="shared" si="0"/>
        <v>29</v>
      </c>
    </row>
    <row r="19" spans="1:7" x14ac:dyDescent="0.3">
      <c r="A19" s="1"/>
      <c r="C19" s="40" t="s">
        <v>7</v>
      </c>
      <c r="D19" s="40"/>
      <c r="E19" s="40"/>
      <c r="F19" s="6">
        <f>ROUND(SUM(F2:F18),2)</f>
        <v>1992.39</v>
      </c>
      <c r="G19" s="37"/>
    </row>
    <row r="20" spans="1:7" x14ac:dyDescent="0.3">
      <c r="A20" s="1"/>
      <c r="C20" s="40" t="s">
        <v>8</v>
      </c>
      <c r="D20" s="40"/>
      <c r="E20" s="40"/>
      <c r="F20" s="6">
        <f>ROUND(F19*0.21,2)</f>
        <v>418.4</v>
      </c>
    </row>
    <row r="21" spans="1:7" x14ac:dyDescent="0.3">
      <c r="A21" s="1"/>
      <c r="C21" s="40" t="s">
        <v>9</v>
      </c>
      <c r="D21" s="40"/>
      <c r="E21" s="40"/>
      <c r="F21" s="6">
        <f>SUM(F19,F20)</f>
        <v>2410.79</v>
      </c>
    </row>
    <row r="24" spans="1:7" x14ac:dyDescent="0.3">
      <c r="B24" s="6" t="s">
        <v>12</v>
      </c>
      <c r="C24" s="38" t="s">
        <v>7</v>
      </c>
      <c r="D24" s="39"/>
      <c r="E24" s="39"/>
      <c r="F24" s="34">
        <v>10</v>
      </c>
    </row>
    <row r="25" spans="1:7" x14ac:dyDescent="0.3">
      <c r="B25" s="20"/>
      <c r="C25" s="38" t="s">
        <v>8</v>
      </c>
      <c r="D25" s="39"/>
      <c r="E25" s="39"/>
      <c r="F25" s="33">
        <f>F24*0.21</f>
        <v>2.1</v>
      </c>
    </row>
    <row r="26" spans="1:7" x14ac:dyDescent="0.3">
      <c r="B26" s="20"/>
      <c r="C26" s="38" t="s">
        <v>9</v>
      </c>
      <c r="D26" s="39"/>
      <c r="E26" s="39"/>
      <c r="F26" s="33">
        <f>SUM(F24,F25)</f>
        <v>12.1</v>
      </c>
    </row>
    <row r="29" spans="1:7" ht="28.8" x14ac:dyDescent="0.3">
      <c r="B29" s="22" t="s">
        <v>13</v>
      </c>
      <c r="C29" s="38" t="s">
        <v>7</v>
      </c>
      <c r="D29" s="39"/>
      <c r="E29" s="39"/>
      <c r="F29" s="33">
        <f>SUM(F19,F24)</f>
        <v>2002.39</v>
      </c>
    </row>
    <row r="30" spans="1:7" x14ac:dyDescent="0.3">
      <c r="C30" s="38" t="s">
        <v>8</v>
      </c>
      <c r="D30" s="39"/>
      <c r="E30" s="39"/>
      <c r="F30" s="10">
        <f>ROUND(F29*0.21,2)</f>
        <v>420.5</v>
      </c>
    </row>
    <row r="31" spans="1:7" x14ac:dyDescent="0.3">
      <c r="C31" s="38" t="s">
        <v>9</v>
      </c>
      <c r="D31" s="39"/>
      <c r="E31" s="39"/>
      <c r="F31" s="29">
        <f>F29+F30</f>
        <v>2422.8900000000003</v>
      </c>
    </row>
  </sheetData>
  <mergeCells count="9">
    <mergeCell ref="C19:E19"/>
    <mergeCell ref="C20:E20"/>
    <mergeCell ref="C30:E30"/>
    <mergeCell ref="C31:E31"/>
    <mergeCell ref="C21:E21"/>
    <mergeCell ref="C24:E24"/>
    <mergeCell ref="C25:E25"/>
    <mergeCell ref="C26:E26"/>
    <mergeCell ref="C29:E2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ACAF2-C542-4518-B0DE-FA437F85155A}">
  <dimension ref="A1:I31"/>
  <sheetViews>
    <sheetView topLeftCell="A19" workbookViewId="0">
      <selection activeCell="J32" sqref="G1:J32"/>
    </sheetView>
  </sheetViews>
  <sheetFormatPr defaultColWidth="8.77734375" defaultRowHeight="14.4" x14ac:dyDescent="0.3"/>
  <cols>
    <col min="2" max="2" width="49.77734375" customWidth="1"/>
    <col min="4" max="4" width="13.44140625" customWidth="1"/>
    <col min="5" max="5" width="16.77734375" customWidth="1"/>
    <col min="6" max="6" width="15.44140625" customWidth="1"/>
    <col min="7" max="9" width="8.77734375" style="26"/>
  </cols>
  <sheetData>
    <row r="1" spans="1:6" ht="41.55" customHeight="1" thickBot="1" x14ac:dyDescent="0.35">
      <c r="A1" s="2" t="s">
        <v>0</v>
      </c>
      <c r="B1" s="3" t="s">
        <v>1</v>
      </c>
      <c r="C1" s="3" t="s">
        <v>2</v>
      </c>
      <c r="D1" s="3" t="s">
        <v>36</v>
      </c>
      <c r="E1" s="3" t="s">
        <v>3</v>
      </c>
      <c r="F1" s="3" t="s">
        <v>4</v>
      </c>
    </row>
    <row r="2" spans="1:6" ht="16.2" customHeight="1" x14ac:dyDescent="0.3">
      <c r="A2" s="17">
        <v>1</v>
      </c>
      <c r="B2" s="16" t="s">
        <v>24</v>
      </c>
      <c r="C2" s="17" t="s">
        <v>5</v>
      </c>
      <c r="D2" s="17">
        <v>1</v>
      </c>
      <c r="E2" s="27">
        <v>670.95</v>
      </c>
      <c r="F2" s="30">
        <f>D2*E2</f>
        <v>670.95</v>
      </c>
    </row>
    <row r="3" spans="1:6" ht="15" customHeight="1" x14ac:dyDescent="0.3">
      <c r="A3" s="14">
        <v>2</v>
      </c>
      <c r="B3" s="13" t="s">
        <v>25</v>
      </c>
      <c r="C3" s="14" t="s">
        <v>5</v>
      </c>
      <c r="D3" s="14">
        <v>1</v>
      </c>
      <c r="E3" s="28">
        <v>71.099999999999994</v>
      </c>
      <c r="F3" s="35">
        <f t="shared" ref="F3:F18" si="0">D3*E3</f>
        <v>71.099999999999994</v>
      </c>
    </row>
    <row r="4" spans="1:6" x14ac:dyDescent="0.3">
      <c r="A4" s="14">
        <v>3</v>
      </c>
      <c r="B4" s="13" t="s">
        <v>11</v>
      </c>
      <c r="C4" s="14" t="s">
        <v>5</v>
      </c>
      <c r="D4" s="14">
        <v>1</v>
      </c>
      <c r="E4" s="28">
        <v>67.349999999999994</v>
      </c>
      <c r="F4" s="35">
        <f t="shared" si="0"/>
        <v>67.349999999999994</v>
      </c>
    </row>
    <row r="5" spans="1:6" x14ac:dyDescent="0.3">
      <c r="A5" s="14">
        <v>4</v>
      </c>
      <c r="B5" s="13" t="s">
        <v>26</v>
      </c>
      <c r="C5" s="14" t="s">
        <v>5</v>
      </c>
      <c r="D5" s="14">
        <v>1</v>
      </c>
      <c r="E5" s="28">
        <v>66.150000000000006</v>
      </c>
      <c r="F5" s="35">
        <f t="shared" si="0"/>
        <v>66.150000000000006</v>
      </c>
    </row>
    <row r="6" spans="1:6" x14ac:dyDescent="0.3">
      <c r="A6" s="14">
        <v>5</v>
      </c>
      <c r="B6" s="13" t="s">
        <v>23</v>
      </c>
      <c r="C6" s="14" t="s">
        <v>5</v>
      </c>
      <c r="D6" s="14">
        <v>1</v>
      </c>
      <c r="E6" s="29">
        <v>110.1</v>
      </c>
      <c r="F6" s="35">
        <f t="shared" si="0"/>
        <v>110.1</v>
      </c>
    </row>
    <row r="7" spans="1:6" x14ac:dyDescent="0.3">
      <c r="A7" s="14">
        <v>6</v>
      </c>
      <c r="B7" s="13" t="s">
        <v>10</v>
      </c>
      <c r="C7" s="14" t="s">
        <v>5</v>
      </c>
      <c r="D7" s="14">
        <v>1</v>
      </c>
      <c r="E7" s="29">
        <v>120</v>
      </c>
      <c r="F7" s="35">
        <f t="shared" si="0"/>
        <v>120</v>
      </c>
    </row>
    <row r="8" spans="1:6" x14ac:dyDescent="0.3">
      <c r="A8" s="14">
        <v>7</v>
      </c>
      <c r="B8" s="18" t="s">
        <v>20</v>
      </c>
      <c r="C8" s="14" t="s">
        <v>5</v>
      </c>
      <c r="D8" s="14">
        <v>1</v>
      </c>
      <c r="E8" s="29">
        <v>68.099999999999994</v>
      </c>
      <c r="F8" s="35">
        <f t="shared" si="0"/>
        <v>68.099999999999994</v>
      </c>
    </row>
    <row r="9" spans="1:6" x14ac:dyDescent="0.3">
      <c r="A9" s="14">
        <v>8</v>
      </c>
      <c r="B9" s="18" t="s">
        <v>28</v>
      </c>
      <c r="C9" s="14" t="s">
        <v>5</v>
      </c>
      <c r="D9" s="14">
        <v>1</v>
      </c>
      <c r="E9" s="29">
        <v>108.5</v>
      </c>
      <c r="F9" s="35">
        <f t="shared" si="0"/>
        <v>108.5</v>
      </c>
    </row>
    <row r="10" spans="1:6" x14ac:dyDescent="0.3">
      <c r="A10" s="14">
        <v>9</v>
      </c>
      <c r="B10" s="18" t="s">
        <v>29</v>
      </c>
      <c r="C10" s="14" t="s">
        <v>5</v>
      </c>
      <c r="D10" s="14">
        <v>1</v>
      </c>
      <c r="E10" s="29">
        <v>66.77</v>
      </c>
      <c r="F10" s="35">
        <f t="shared" si="0"/>
        <v>66.77</v>
      </c>
    </row>
    <row r="11" spans="1:6" ht="28.8" x14ac:dyDescent="0.3">
      <c r="A11" s="14">
        <v>10</v>
      </c>
      <c r="B11" s="19" t="s">
        <v>30</v>
      </c>
      <c r="C11" s="14" t="s">
        <v>5</v>
      </c>
      <c r="D11" s="14">
        <v>1</v>
      </c>
      <c r="E11" s="29">
        <v>20.66</v>
      </c>
      <c r="F11" s="35">
        <f t="shared" si="0"/>
        <v>20.66</v>
      </c>
    </row>
    <row r="12" spans="1:6" ht="15.45" customHeight="1" x14ac:dyDescent="0.3">
      <c r="A12" s="14">
        <v>11</v>
      </c>
      <c r="B12" s="19" t="s">
        <v>19</v>
      </c>
      <c r="C12" s="14" t="s">
        <v>5</v>
      </c>
      <c r="D12" s="14">
        <v>1</v>
      </c>
      <c r="E12" s="29">
        <v>36.86</v>
      </c>
      <c r="F12" s="35">
        <f t="shared" si="0"/>
        <v>36.86</v>
      </c>
    </row>
    <row r="13" spans="1:6" ht="15.45" customHeight="1" x14ac:dyDescent="0.3">
      <c r="A13" s="14">
        <v>12</v>
      </c>
      <c r="B13" s="19" t="s">
        <v>22</v>
      </c>
      <c r="C13" s="14" t="s">
        <v>5</v>
      </c>
      <c r="D13" s="14">
        <v>1</v>
      </c>
      <c r="E13" s="29">
        <v>60.31</v>
      </c>
      <c r="F13" s="35">
        <f t="shared" si="0"/>
        <v>60.31</v>
      </c>
    </row>
    <row r="14" spans="1:6" x14ac:dyDescent="0.3">
      <c r="A14" s="14">
        <v>13</v>
      </c>
      <c r="B14" s="18" t="s">
        <v>32</v>
      </c>
      <c r="C14" s="14" t="s">
        <v>6</v>
      </c>
      <c r="D14" s="14">
        <v>10</v>
      </c>
      <c r="E14" s="29">
        <v>1.32</v>
      </c>
      <c r="F14" s="35">
        <f t="shared" si="0"/>
        <v>13.200000000000001</v>
      </c>
    </row>
    <row r="15" spans="1:6" x14ac:dyDescent="0.3">
      <c r="A15" s="14">
        <v>14</v>
      </c>
      <c r="B15" s="18" t="s">
        <v>21</v>
      </c>
      <c r="C15" s="14" t="s">
        <v>6</v>
      </c>
      <c r="D15" s="14">
        <v>10</v>
      </c>
      <c r="E15" s="29">
        <v>1.43</v>
      </c>
      <c r="F15" s="35">
        <f t="shared" si="0"/>
        <v>14.299999999999999</v>
      </c>
    </row>
    <row r="16" spans="1:6" x14ac:dyDescent="0.3">
      <c r="A16" s="14">
        <v>15</v>
      </c>
      <c r="B16" s="18" t="s">
        <v>15</v>
      </c>
      <c r="C16" s="14" t="s">
        <v>6</v>
      </c>
      <c r="D16" s="14">
        <v>30</v>
      </c>
      <c r="E16" s="29">
        <v>1.27</v>
      </c>
      <c r="F16" s="35">
        <f t="shared" si="0"/>
        <v>38.1</v>
      </c>
    </row>
    <row r="17" spans="1:7" ht="14.55" customHeight="1" x14ac:dyDescent="0.3">
      <c r="A17" s="14">
        <v>16</v>
      </c>
      <c r="B17" s="19" t="s">
        <v>16</v>
      </c>
      <c r="C17" s="14" t="s">
        <v>6</v>
      </c>
      <c r="D17" s="14">
        <v>5</v>
      </c>
      <c r="E17" s="29">
        <v>1.31</v>
      </c>
      <c r="F17" s="35">
        <f t="shared" si="0"/>
        <v>6.5500000000000007</v>
      </c>
    </row>
    <row r="18" spans="1:7" x14ac:dyDescent="0.3">
      <c r="A18" s="14">
        <v>17</v>
      </c>
      <c r="B18" s="18" t="s">
        <v>17</v>
      </c>
      <c r="C18" s="14" t="s">
        <v>6</v>
      </c>
      <c r="D18" s="14">
        <v>10</v>
      </c>
      <c r="E18" s="29">
        <v>1.45</v>
      </c>
      <c r="F18" s="35">
        <f t="shared" si="0"/>
        <v>14.5</v>
      </c>
    </row>
    <row r="19" spans="1:7" x14ac:dyDescent="0.3">
      <c r="A19" s="1"/>
      <c r="C19" s="40" t="s">
        <v>7</v>
      </c>
      <c r="D19" s="40"/>
      <c r="E19" s="40"/>
      <c r="F19" s="34">
        <f>ROUND(SUM(F2:F18),2)</f>
        <v>1553.5</v>
      </c>
      <c r="G19" s="37"/>
    </row>
    <row r="20" spans="1:7" x14ac:dyDescent="0.3">
      <c r="A20" s="1"/>
      <c r="C20" s="40" t="s">
        <v>8</v>
      </c>
      <c r="D20" s="40"/>
      <c r="E20" s="40"/>
      <c r="F20" s="6">
        <f>ROUND(F19*0.21,2)</f>
        <v>326.24</v>
      </c>
    </row>
    <row r="21" spans="1:7" x14ac:dyDescent="0.3">
      <c r="A21" s="1"/>
      <c r="C21" s="40" t="s">
        <v>9</v>
      </c>
      <c r="D21" s="40"/>
      <c r="E21" s="40"/>
      <c r="F21" s="34">
        <f>SUM(F19,F20)</f>
        <v>1879.74</v>
      </c>
    </row>
    <row r="23" spans="1:7" x14ac:dyDescent="0.3">
      <c r="F23" s="26"/>
    </row>
    <row r="24" spans="1:7" x14ac:dyDescent="0.3">
      <c r="B24" s="6" t="s">
        <v>12</v>
      </c>
      <c r="C24" s="38" t="s">
        <v>7</v>
      </c>
      <c r="D24" s="39"/>
      <c r="E24" s="39"/>
      <c r="F24" s="34">
        <v>10</v>
      </c>
    </row>
    <row r="25" spans="1:7" x14ac:dyDescent="0.3">
      <c r="B25" s="20"/>
      <c r="C25" s="38" t="s">
        <v>8</v>
      </c>
      <c r="D25" s="39"/>
      <c r="E25" s="39"/>
      <c r="F25" s="33">
        <f>F24*0.21</f>
        <v>2.1</v>
      </c>
    </row>
    <row r="26" spans="1:7" x14ac:dyDescent="0.3">
      <c r="B26" s="20"/>
      <c r="C26" s="38" t="s">
        <v>9</v>
      </c>
      <c r="D26" s="39"/>
      <c r="E26" s="39"/>
      <c r="F26" s="33">
        <f>SUM(F24,F25)</f>
        <v>12.1</v>
      </c>
    </row>
    <row r="29" spans="1:7" ht="28.8" x14ac:dyDescent="0.3">
      <c r="B29" s="22" t="s">
        <v>13</v>
      </c>
      <c r="C29" s="38" t="s">
        <v>7</v>
      </c>
      <c r="D29" s="39"/>
      <c r="E29" s="39"/>
      <c r="F29" s="33">
        <f>SUM(F19,F24)</f>
        <v>1563.5</v>
      </c>
    </row>
    <row r="30" spans="1:7" x14ac:dyDescent="0.3">
      <c r="C30" s="38" t="s">
        <v>8</v>
      </c>
      <c r="D30" s="39"/>
      <c r="E30" s="39"/>
      <c r="F30" s="10">
        <f>ROUND(F29*0.21,2)</f>
        <v>328.34</v>
      </c>
    </row>
    <row r="31" spans="1:7" x14ac:dyDescent="0.3">
      <c r="C31" s="38" t="s">
        <v>9</v>
      </c>
      <c r="D31" s="39"/>
      <c r="E31" s="39"/>
      <c r="F31" s="29">
        <f>F29+F30</f>
        <v>1891.84</v>
      </c>
    </row>
  </sheetData>
  <mergeCells count="9">
    <mergeCell ref="C19:E19"/>
    <mergeCell ref="C20:E20"/>
    <mergeCell ref="C30:E30"/>
    <mergeCell ref="C31:E31"/>
    <mergeCell ref="C21:E21"/>
    <mergeCell ref="C24:E24"/>
    <mergeCell ref="C25:E25"/>
    <mergeCell ref="C26:E26"/>
    <mergeCell ref="C29:E2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0C862-951F-4F26-AB03-CFD41AA3EFB4}">
  <dimension ref="A1:I31"/>
  <sheetViews>
    <sheetView topLeftCell="A19" workbookViewId="0">
      <selection activeCell="J32" sqref="G1:J32"/>
    </sheetView>
  </sheetViews>
  <sheetFormatPr defaultColWidth="8.77734375" defaultRowHeight="14.4" x14ac:dyDescent="0.3"/>
  <cols>
    <col min="2" max="2" width="49.44140625" customWidth="1"/>
    <col min="4" max="4" width="12.33203125" customWidth="1"/>
    <col min="5" max="5" width="16.109375" customWidth="1"/>
    <col min="6" max="6" width="15" customWidth="1"/>
    <col min="7" max="9" width="8.77734375" style="26"/>
  </cols>
  <sheetData>
    <row r="1" spans="1:6" ht="43.8" thickBot="1" x14ac:dyDescent="0.35">
      <c r="A1" s="2" t="s">
        <v>0</v>
      </c>
      <c r="B1" s="3" t="s">
        <v>1</v>
      </c>
      <c r="C1" s="3" t="s">
        <v>2</v>
      </c>
      <c r="D1" s="3" t="s">
        <v>36</v>
      </c>
      <c r="E1" s="3" t="s">
        <v>3</v>
      </c>
      <c r="F1" s="3" t="s">
        <v>4</v>
      </c>
    </row>
    <row r="2" spans="1:6" ht="16.8" customHeight="1" x14ac:dyDescent="0.3">
      <c r="A2" s="17">
        <v>1</v>
      </c>
      <c r="B2" s="16" t="s">
        <v>24</v>
      </c>
      <c r="C2" s="17" t="s">
        <v>5</v>
      </c>
      <c r="D2" s="17">
        <v>1</v>
      </c>
      <c r="E2" s="27">
        <v>670.95</v>
      </c>
      <c r="F2" s="30">
        <f>D2*E2</f>
        <v>670.95</v>
      </c>
    </row>
    <row r="3" spans="1:6" x14ac:dyDescent="0.3">
      <c r="A3" s="14">
        <v>2</v>
      </c>
      <c r="B3" s="13" t="s">
        <v>25</v>
      </c>
      <c r="C3" s="14" t="s">
        <v>5</v>
      </c>
      <c r="D3" s="14">
        <v>1</v>
      </c>
      <c r="E3" s="28">
        <v>71.099999999999994</v>
      </c>
      <c r="F3" s="35">
        <f t="shared" ref="F3:F18" si="0">D3*E3</f>
        <v>71.099999999999994</v>
      </c>
    </row>
    <row r="4" spans="1:6" x14ac:dyDescent="0.3">
      <c r="A4" s="14">
        <v>3</v>
      </c>
      <c r="B4" s="13" t="s">
        <v>11</v>
      </c>
      <c r="C4" s="14" t="s">
        <v>5</v>
      </c>
      <c r="D4" s="14">
        <v>1</v>
      </c>
      <c r="E4" s="28">
        <v>67.349999999999994</v>
      </c>
      <c r="F4" s="35">
        <f t="shared" si="0"/>
        <v>67.349999999999994</v>
      </c>
    </row>
    <row r="5" spans="1:6" x14ac:dyDescent="0.3">
      <c r="A5" s="14">
        <v>4</v>
      </c>
      <c r="B5" s="13" t="s">
        <v>26</v>
      </c>
      <c r="C5" s="14" t="s">
        <v>5</v>
      </c>
      <c r="D5" s="14">
        <v>1</v>
      </c>
      <c r="E5" s="28">
        <v>66.150000000000006</v>
      </c>
      <c r="F5" s="35">
        <f t="shared" si="0"/>
        <v>66.150000000000006</v>
      </c>
    </row>
    <row r="6" spans="1:6" x14ac:dyDescent="0.3">
      <c r="A6" s="14">
        <v>5</v>
      </c>
      <c r="B6" s="13" t="s">
        <v>23</v>
      </c>
      <c r="C6" s="14" t="s">
        <v>5</v>
      </c>
      <c r="D6" s="14">
        <v>1</v>
      </c>
      <c r="E6" s="29">
        <v>110.1</v>
      </c>
      <c r="F6" s="35">
        <f t="shared" si="0"/>
        <v>110.1</v>
      </c>
    </row>
    <row r="7" spans="1:6" x14ac:dyDescent="0.3">
      <c r="A7" s="14">
        <v>6</v>
      </c>
      <c r="B7" s="13" t="s">
        <v>10</v>
      </c>
      <c r="C7" s="14" t="s">
        <v>5</v>
      </c>
      <c r="D7" s="14">
        <v>1</v>
      </c>
      <c r="E7" s="29">
        <v>120</v>
      </c>
      <c r="F7" s="35">
        <f t="shared" si="0"/>
        <v>120</v>
      </c>
    </row>
    <row r="8" spans="1:6" x14ac:dyDescent="0.3">
      <c r="A8" s="14">
        <v>7</v>
      </c>
      <c r="B8" s="18" t="s">
        <v>20</v>
      </c>
      <c r="C8" s="14" t="s">
        <v>5</v>
      </c>
      <c r="D8" s="14">
        <v>1</v>
      </c>
      <c r="E8" s="29">
        <v>68.099999999999994</v>
      </c>
      <c r="F8" s="35">
        <f t="shared" si="0"/>
        <v>68.099999999999994</v>
      </c>
    </row>
    <row r="9" spans="1:6" x14ac:dyDescent="0.3">
      <c r="A9" s="14">
        <v>8</v>
      </c>
      <c r="B9" s="18" t="s">
        <v>28</v>
      </c>
      <c r="C9" s="14" t="s">
        <v>5</v>
      </c>
      <c r="D9" s="14">
        <v>1</v>
      </c>
      <c r="E9" s="29">
        <v>108.5</v>
      </c>
      <c r="F9" s="35">
        <f t="shared" si="0"/>
        <v>108.5</v>
      </c>
    </row>
    <row r="10" spans="1:6" x14ac:dyDescent="0.3">
      <c r="A10" s="14">
        <v>9</v>
      </c>
      <c r="B10" s="18" t="s">
        <v>29</v>
      </c>
      <c r="C10" s="14" t="s">
        <v>5</v>
      </c>
      <c r="D10" s="14">
        <v>1</v>
      </c>
      <c r="E10" s="29">
        <v>66.77</v>
      </c>
      <c r="F10" s="35">
        <f t="shared" si="0"/>
        <v>66.77</v>
      </c>
    </row>
    <row r="11" spans="1:6" ht="28.8" x14ac:dyDescent="0.3">
      <c r="A11" s="14">
        <v>10</v>
      </c>
      <c r="B11" s="19" t="s">
        <v>30</v>
      </c>
      <c r="C11" s="14" t="s">
        <v>5</v>
      </c>
      <c r="D11" s="14">
        <v>1</v>
      </c>
      <c r="E11" s="29">
        <v>20.66</v>
      </c>
      <c r="F11" s="35">
        <f t="shared" si="0"/>
        <v>20.66</v>
      </c>
    </row>
    <row r="12" spans="1:6" x14ac:dyDescent="0.3">
      <c r="A12" s="14">
        <v>11</v>
      </c>
      <c r="B12" s="19" t="s">
        <v>19</v>
      </c>
      <c r="C12" s="14" t="s">
        <v>5</v>
      </c>
      <c r="D12" s="14">
        <v>1</v>
      </c>
      <c r="E12" s="29">
        <v>36.86</v>
      </c>
      <c r="F12" s="35">
        <f t="shared" si="0"/>
        <v>36.86</v>
      </c>
    </row>
    <row r="13" spans="1:6" x14ac:dyDescent="0.3">
      <c r="A13" s="14">
        <v>12</v>
      </c>
      <c r="B13" s="19" t="s">
        <v>22</v>
      </c>
      <c r="C13" s="14" t="s">
        <v>5</v>
      </c>
      <c r="D13" s="14">
        <v>1</v>
      </c>
      <c r="E13" s="29">
        <v>60.31</v>
      </c>
      <c r="F13" s="35">
        <f t="shared" si="0"/>
        <v>60.31</v>
      </c>
    </row>
    <row r="14" spans="1:6" x14ac:dyDescent="0.3">
      <c r="A14" s="14">
        <v>13</v>
      </c>
      <c r="B14" s="18" t="s">
        <v>33</v>
      </c>
      <c r="C14" s="14" t="s">
        <v>6</v>
      </c>
      <c r="D14" s="14">
        <v>25</v>
      </c>
      <c r="E14" s="29">
        <v>1.32</v>
      </c>
      <c r="F14" s="35">
        <f t="shared" si="0"/>
        <v>33</v>
      </c>
    </row>
    <row r="15" spans="1:6" x14ac:dyDescent="0.3">
      <c r="A15" s="14">
        <v>14</v>
      </c>
      <c r="B15" s="18" t="s">
        <v>21</v>
      </c>
      <c r="C15" s="14" t="s">
        <v>6</v>
      </c>
      <c r="D15" s="14">
        <v>25</v>
      </c>
      <c r="E15" s="29">
        <v>1.43</v>
      </c>
      <c r="F15" s="35">
        <f t="shared" si="0"/>
        <v>35.75</v>
      </c>
    </row>
    <row r="16" spans="1:6" x14ac:dyDescent="0.3">
      <c r="A16" s="14">
        <v>15</v>
      </c>
      <c r="B16" s="18" t="s">
        <v>15</v>
      </c>
      <c r="C16" s="14" t="s">
        <v>6</v>
      </c>
      <c r="D16" s="14">
        <v>20</v>
      </c>
      <c r="E16" s="29">
        <v>1.27</v>
      </c>
      <c r="F16" s="35">
        <f t="shared" si="0"/>
        <v>25.4</v>
      </c>
    </row>
    <row r="17" spans="1:7" ht="14.55" customHeight="1" x14ac:dyDescent="0.3">
      <c r="A17" s="14">
        <v>16</v>
      </c>
      <c r="B17" s="19" t="s">
        <v>16</v>
      </c>
      <c r="C17" s="14" t="s">
        <v>6</v>
      </c>
      <c r="D17" s="14">
        <v>20</v>
      </c>
      <c r="E17" s="29">
        <v>1.31</v>
      </c>
      <c r="F17" s="35">
        <f t="shared" si="0"/>
        <v>26.200000000000003</v>
      </c>
    </row>
    <row r="18" spans="1:7" x14ac:dyDescent="0.3">
      <c r="A18" s="14">
        <v>17</v>
      </c>
      <c r="B18" s="18" t="s">
        <v>17</v>
      </c>
      <c r="C18" s="14" t="s">
        <v>6</v>
      </c>
      <c r="D18" s="14">
        <v>5</v>
      </c>
      <c r="E18" s="29">
        <v>1.45</v>
      </c>
      <c r="F18" s="35">
        <f t="shared" si="0"/>
        <v>7.25</v>
      </c>
    </row>
    <row r="19" spans="1:7" x14ac:dyDescent="0.3">
      <c r="A19" s="1"/>
      <c r="C19" s="40" t="s">
        <v>7</v>
      </c>
      <c r="D19" s="40"/>
      <c r="E19" s="40"/>
      <c r="F19" s="6">
        <f>ROUND(SUM(F2:F18),2)</f>
        <v>1594.45</v>
      </c>
      <c r="G19" s="37"/>
    </row>
    <row r="20" spans="1:7" x14ac:dyDescent="0.3">
      <c r="A20" s="1"/>
      <c r="C20" s="40" t="s">
        <v>8</v>
      </c>
      <c r="D20" s="40"/>
      <c r="E20" s="40"/>
      <c r="F20" s="6">
        <f>ROUND(F19*0.21,2)</f>
        <v>334.83</v>
      </c>
    </row>
    <row r="21" spans="1:7" x14ac:dyDescent="0.3">
      <c r="A21" s="1"/>
      <c r="C21" s="40" t="s">
        <v>9</v>
      </c>
      <c r="D21" s="40"/>
      <c r="E21" s="40"/>
      <c r="F21" s="6">
        <f>SUM(F19,F20)</f>
        <v>1929.28</v>
      </c>
    </row>
    <row r="24" spans="1:7" x14ac:dyDescent="0.3">
      <c r="B24" s="6" t="s">
        <v>12</v>
      </c>
      <c r="C24" s="38" t="s">
        <v>7</v>
      </c>
      <c r="D24" s="39"/>
      <c r="E24" s="39"/>
      <c r="F24" s="34">
        <v>10</v>
      </c>
    </row>
    <row r="25" spans="1:7" x14ac:dyDescent="0.3">
      <c r="B25" s="20"/>
      <c r="C25" s="38" t="s">
        <v>8</v>
      </c>
      <c r="D25" s="39"/>
      <c r="E25" s="39"/>
      <c r="F25" s="33">
        <f>F24*0.21</f>
        <v>2.1</v>
      </c>
    </row>
    <row r="26" spans="1:7" x14ac:dyDescent="0.3">
      <c r="B26" s="20"/>
      <c r="C26" s="38" t="s">
        <v>9</v>
      </c>
      <c r="D26" s="39"/>
      <c r="E26" s="39"/>
      <c r="F26" s="33">
        <f>SUM(F24,F25)</f>
        <v>12.1</v>
      </c>
    </row>
    <row r="29" spans="1:7" ht="28.8" x14ac:dyDescent="0.3">
      <c r="B29" s="22" t="s">
        <v>13</v>
      </c>
      <c r="C29" s="38" t="s">
        <v>7</v>
      </c>
      <c r="D29" s="39"/>
      <c r="E29" s="39"/>
      <c r="F29" s="33">
        <f>SUM(F19,F24)</f>
        <v>1604.45</v>
      </c>
    </row>
    <row r="30" spans="1:7" x14ac:dyDescent="0.3">
      <c r="C30" s="38" t="s">
        <v>8</v>
      </c>
      <c r="D30" s="39"/>
      <c r="E30" s="39"/>
      <c r="F30" s="10">
        <f>ROUND(F29*0.21,2)</f>
        <v>336.93</v>
      </c>
    </row>
    <row r="31" spans="1:7" x14ac:dyDescent="0.3">
      <c r="C31" s="38" t="s">
        <v>9</v>
      </c>
      <c r="D31" s="39"/>
      <c r="E31" s="39"/>
      <c r="F31" s="29">
        <f>F29+F30</f>
        <v>1941.38</v>
      </c>
    </row>
  </sheetData>
  <mergeCells count="9">
    <mergeCell ref="C19:E19"/>
    <mergeCell ref="C20:E20"/>
    <mergeCell ref="C30:E30"/>
    <mergeCell ref="C31:E31"/>
    <mergeCell ref="C21:E21"/>
    <mergeCell ref="C24:E24"/>
    <mergeCell ref="C25:E25"/>
    <mergeCell ref="C26:E26"/>
    <mergeCell ref="C29:E2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A7E3A-398A-49E3-A811-F45BDA892EF0}">
  <dimension ref="A1:H31"/>
  <sheetViews>
    <sheetView topLeftCell="A21" workbookViewId="0">
      <selection activeCell="J34" sqref="G1:J34"/>
    </sheetView>
  </sheetViews>
  <sheetFormatPr defaultColWidth="8.77734375" defaultRowHeight="14.4" x14ac:dyDescent="0.3"/>
  <cols>
    <col min="2" max="2" width="50.33203125" customWidth="1"/>
    <col min="4" max="4" width="13" customWidth="1"/>
    <col min="5" max="5" width="16.44140625" customWidth="1"/>
    <col min="6" max="6" width="15.6640625" customWidth="1"/>
    <col min="7" max="8" width="8.77734375" style="26"/>
  </cols>
  <sheetData>
    <row r="1" spans="1:6" ht="42" customHeight="1" thickBot="1" x14ac:dyDescent="0.35">
      <c r="A1" s="2" t="s">
        <v>0</v>
      </c>
      <c r="B1" s="3" t="s">
        <v>1</v>
      </c>
      <c r="C1" s="3" t="s">
        <v>2</v>
      </c>
      <c r="D1" s="3" t="s">
        <v>36</v>
      </c>
      <c r="E1" s="3" t="s">
        <v>3</v>
      </c>
      <c r="F1" s="3" t="s">
        <v>4</v>
      </c>
    </row>
    <row r="2" spans="1:6" ht="16.8" customHeight="1" x14ac:dyDescent="0.3">
      <c r="A2" s="17">
        <v>1</v>
      </c>
      <c r="B2" s="16" t="s">
        <v>34</v>
      </c>
      <c r="C2" s="17" t="s">
        <v>5</v>
      </c>
      <c r="D2" s="17">
        <v>1</v>
      </c>
      <c r="E2" s="30">
        <v>577.79999999999995</v>
      </c>
      <c r="F2" s="30">
        <f>D2*E2</f>
        <v>577.79999999999995</v>
      </c>
    </row>
    <row r="3" spans="1:6" x14ac:dyDescent="0.3">
      <c r="A3" s="14">
        <v>2</v>
      </c>
      <c r="B3" s="13" t="s">
        <v>25</v>
      </c>
      <c r="C3" s="14" t="s">
        <v>5</v>
      </c>
      <c r="D3" s="14">
        <v>1</v>
      </c>
      <c r="E3" s="28">
        <v>71.099999999999994</v>
      </c>
      <c r="F3" s="35">
        <f t="shared" ref="F3:F18" si="0">D3*E3</f>
        <v>71.099999999999994</v>
      </c>
    </row>
    <row r="4" spans="1:6" x14ac:dyDescent="0.3">
      <c r="A4" s="14">
        <v>3</v>
      </c>
      <c r="B4" s="13" t="s">
        <v>11</v>
      </c>
      <c r="C4" s="14" t="s">
        <v>5</v>
      </c>
      <c r="D4" s="14">
        <v>1</v>
      </c>
      <c r="E4" s="28">
        <v>67.349999999999994</v>
      </c>
      <c r="F4" s="35">
        <f t="shared" si="0"/>
        <v>67.349999999999994</v>
      </c>
    </row>
    <row r="5" spans="1:6" x14ac:dyDescent="0.3">
      <c r="A5" s="14">
        <v>4</v>
      </c>
      <c r="B5" s="13" t="s">
        <v>26</v>
      </c>
      <c r="C5" s="14" t="s">
        <v>5</v>
      </c>
      <c r="D5" s="14">
        <v>1</v>
      </c>
      <c r="E5" s="28">
        <v>66.150000000000006</v>
      </c>
      <c r="F5" s="35">
        <f t="shared" si="0"/>
        <v>66.150000000000006</v>
      </c>
    </row>
    <row r="6" spans="1:6" x14ac:dyDescent="0.3">
      <c r="A6" s="14">
        <v>5</v>
      </c>
      <c r="B6" s="13" t="s">
        <v>23</v>
      </c>
      <c r="C6" s="14" t="s">
        <v>5</v>
      </c>
      <c r="D6" s="14">
        <v>1</v>
      </c>
      <c r="E6" s="29">
        <v>110.1</v>
      </c>
      <c r="F6" s="35">
        <f t="shared" si="0"/>
        <v>110.1</v>
      </c>
    </row>
    <row r="7" spans="1:6" x14ac:dyDescent="0.3">
      <c r="A7" s="14">
        <v>6</v>
      </c>
      <c r="B7" s="13" t="s">
        <v>10</v>
      </c>
      <c r="C7" s="14" t="s">
        <v>5</v>
      </c>
      <c r="D7" s="14">
        <v>1</v>
      </c>
      <c r="E7" s="29">
        <v>120</v>
      </c>
      <c r="F7" s="35">
        <f t="shared" si="0"/>
        <v>120</v>
      </c>
    </row>
    <row r="8" spans="1:6" x14ac:dyDescent="0.3">
      <c r="A8" s="14">
        <v>7</v>
      </c>
      <c r="B8" s="18" t="s">
        <v>20</v>
      </c>
      <c r="C8" s="14" t="s">
        <v>5</v>
      </c>
      <c r="D8" s="14">
        <v>1</v>
      </c>
      <c r="E8" s="29">
        <v>68.099999999999994</v>
      </c>
      <c r="F8" s="35">
        <f t="shared" si="0"/>
        <v>68.099999999999994</v>
      </c>
    </row>
    <row r="9" spans="1:6" x14ac:dyDescent="0.3">
      <c r="A9" s="14">
        <v>8</v>
      </c>
      <c r="B9" s="18" t="s">
        <v>28</v>
      </c>
      <c r="C9" s="14" t="s">
        <v>5</v>
      </c>
      <c r="D9" s="14">
        <v>1</v>
      </c>
      <c r="E9" s="29">
        <v>108.5</v>
      </c>
      <c r="F9" s="35">
        <f t="shared" si="0"/>
        <v>108.5</v>
      </c>
    </row>
    <row r="10" spans="1:6" x14ac:dyDescent="0.3">
      <c r="A10" s="14">
        <v>9</v>
      </c>
      <c r="B10" s="18" t="s">
        <v>29</v>
      </c>
      <c r="C10" s="14" t="s">
        <v>5</v>
      </c>
      <c r="D10" s="14">
        <v>1</v>
      </c>
      <c r="E10" s="29">
        <v>66.77</v>
      </c>
      <c r="F10" s="35">
        <f t="shared" si="0"/>
        <v>66.77</v>
      </c>
    </row>
    <row r="11" spans="1:6" ht="28.8" x14ac:dyDescent="0.3">
      <c r="A11" s="14">
        <v>10</v>
      </c>
      <c r="B11" s="19" t="s">
        <v>30</v>
      </c>
      <c r="C11" s="14" t="s">
        <v>5</v>
      </c>
      <c r="D11" s="14">
        <v>1</v>
      </c>
      <c r="E11" s="29">
        <v>20.66</v>
      </c>
      <c r="F11" s="35">
        <f t="shared" si="0"/>
        <v>20.66</v>
      </c>
    </row>
    <row r="12" spans="1:6" x14ac:dyDescent="0.3">
      <c r="A12" s="14">
        <v>11</v>
      </c>
      <c r="B12" s="19" t="s">
        <v>19</v>
      </c>
      <c r="C12" s="14" t="s">
        <v>5</v>
      </c>
      <c r="D12" s="14">
        <v>1</v>
      </c>
      <c r="E12" s="29">
        <v>36.86</v>
      </c>
      <c r="F12" s="35">
        <f t="shared" si="0"/>
        <v>36.86</v>
      </c>
    </row>
    <row r="13" spans="1:6" x14ac:dyDescent="0.3">
      <c r="A13" s="14">
        <v>12</v>
      </c>
      <c r="B13" s="19" t="s">
        <v>22</v>
      </c>
      <c r="C13" s="14" t="s">
        <v>5</v>
      </c>
      <c r="D13" s="14">
        <v>1</v>
      </c>
      <c r="E13" s="29">
        <v>60.31</v>
      </c>
      <c r="F13" s="35">
        <f t="shared" si="0"/>
        <v>60.31</v>
      </c>
    </row>
    <row r="14" spans="1:6" x14ac:dyDescent="0.3">
      <c r="A14" s="14">
        <v>13</v>
      </c>
      <c r="B14" s="18" t="s">
        <v>32</v>
      </c>
      <c r="C14" s="14" t="s">
        <v>6</v>
      </c>
      <c r="D14" s="14">
        <v>35</v>
      </c>
      <c r="E14" s="29">
        <v>1.32</v>
      </c>
      <c r="F14" s="35">
        <f t="shared" si="0"/>
        <v>46.2</v>
      </c>
    </row>
    <row r="15" spans="1:6" x14ac:dyDescent="0.3">
      <c r="A15" s="14">
        <v>14</v>
      </c>
      <c r="B15" s="18" t="s">
        <v>21</v>
      </c>
      <c r="C15" s="14" t="s">
        <v>6</v>
      </c>
      <c r="D15" s="14">
        <v>35</v>
      </c>
      <c r="E15" s="29">
        <v>1.43</v>
      </c>
      <c r="F15" s="35">
        <f t="shared" si="0"/>
        <v>50.05</v>
      </c>
    </row>
    <row r="16" spans="1:6" x14ac:dyDescent="0.3">
      <c r="A16" s="14">
        <v>15</v>
      </c>
      <c r="B16" s="18" t="s">
        <v>15</v>
      </c>
      <c r="C16" s="14" t="s">
        <v>6</v>
      </c>
      <c r="D16" s="14">
        <v>30</v>
      </c>
      <c r="E16" s="29">
        <v>1.27</v>
      </c>
      <c r="F16" s="35">
        <f t="shared" si="0"/>
        <v>38.1</v>
      </c>
    </row>
    <row r="17" spans="1:7" ht="15.45" customHeight="1" x14ac:dyDescent="0.3">
      <c r="A17" s="14">
        <v>16</v>
      </c>
      <c r="B17" s="19" t="s">
        <v>16</v>
      </c>
      <c r="C17" s="14" t="s">
        <v>6</v>
      </c>
      <c r="D17" s="14">
        <v>25</v>
      </c>
      <c r="E17" s="29">
        <v>1.31</v>
      </c>
      <c r="F17" s="35">
        <f t="shared" si="0"/>
        <v>32.75</v>
      </c>
    </row>
    <row r="18" spans="1:7" x14ac:dyDescent="0.3">
      <c r="A18" s="14">
        <v>17</v>
      </c>
      <c r="B18" s="18" t="s">
        <v>17</v>
      </c>
      <c r="C18" s="14" t="s">
        <v>6</v>
      </c>
      <c r="D18" s="14">
        <v>5</v>
      </c>
      <c r="E18" s="29">
        <v>1.45</v>
      </c>
      <c r="F18" s="35">
        <f t="shared" si="0"/>
        <v>7.25</v>
      </c>
    </row>
    <row r="19" spans="1:7" x14ac:dyDescent="0.3">
      <c r="A19" s="1"/>
      <c r="C19" s="40" t="s">
        <v>7</v>
      </c>
      <c r="D19" s="40"/>
      <c r="E19" s="40"/>
      <c r="F19" s="34">
        <f>ROUND(SUM(F2:F18),2)</f>
        <v>1548.05</v>
      </c>
      <c r="G19" s="37"/>
    </row>
    <row r="20" spans="1:7" x14ac:dyDescent="0.3">
      <c r="A20" s="1"/>
      <c r="C20" s="40" t="s">
        <v>8</v>
      </c>
      <c r="D20" s="40"/>
      <c r="E20" s="40"/>
      <c r="F20" s="6">
        <f>ROUND(F19*0.21,2)</f>
        <v>325.08999999999997</v>
      </c>
    </row>
    <row r="21" spans="1:7" x14ac:dyDescent="0.3">
      <c r="A21" s="1"/>
      <c r="C21" s="40" t="s">
        <v>9</v>
      </c>
      <c r="D21" s="40"/>
      <c r="E21" s="40"/>
      <c r="F21" s="34">
        <f>SUM(F19,F20)</f>
        <v>1873.1399999999999</v>
      </c>
    </row>
    <row r="24" spans="1:7" x14ac:dyDescent="0.3">
      <c r="B24" s="6" t="s">
        <v>12</v>
      </c>
      <c r="C24" s="38" t="s">
        <v>7</v>
      </c>
      <c r="D24" s="39"/>
      <c r="E24" s="39"/>
      <c r="F24" s="34">
        <v>10</v>
      </c>
    </row>
    <row r="25" spans="1:7" x14ac:dyDescent="0.3">
      <c r="B25" s="20"/>
      <c r="C25" s="38" t="s">
        <v>8</v>
      </c>
      <c r="D25" s="39"/>
      <c r="E25" s="39"/>
      <c r="F25" s="33">
        <f>F24*0.21</f>
        <v>2.1</v>
      </c>
    </row>
    <row r="26" spans="1:7" x14ac:dyDescent="0.3">
      <c r="B26" s="20"/>
      <c r="C26" s="38" t="s">
        <v>9</v>
      </c>
      <c r="D26" s="39"/>
      <c r="E26" s="39"/>
      <c r="F26" s="33">
        <f>SUM(F24,F25)</f>
        <v>12.1</v>
      </c>
    </row>
    <row r="29" spans="1:7" ht="28.8" x14ac:dyDescent="0.3">
      <c r="B29" s="22" t="s">
        <v>13</v>
      </c>
      <c r="C29" s="38" t="s">
        <v>7</v>
      </c>
      <c r="D29" s="39"/>
      <c r="E29" s="39"/>
      <c r="F29" s="33">
        <f>SUM(F19,F24)</f>
        <v>1558.05</v>
      </c>
    </row>
    <row r="30" spans="1:7" x14ac:dyDescent="0.3">
      <c r="C30" s="38" t="s">
        <v>8</v>
      </c>
      <c r="D30" s="39"/>
      <c r="E30" s="39"/>
      <c r="F30" s="10">
        <f>ROUND(F29*0.21,2)</f>
        <v>327.19</v>
      </c>
    </row>
    <row r="31" spans="1:7" x14ac:dyDescent="0.3">
      <c r="C31" s="38" t="s">
        <v>9</v>
      </c>
      <c r="D31" s="39"/>
      <c r="E31" s="39"/>
      <c r="F31" s="29">
        <f>F29+F30</f>
        <v>1885.24</v>
      </c>
    </row>
  </sheetData>
  <mergeCells count="9">
    <mergeCell ref="C19:E19"/>
    <mergeCell ref="C20:E20"/>
    <mergeCell ref="C30:E30"/>
    <mergeCell ref="C31:E31"/>
    <mergeCell ref="C21:E21"/>
    <mergeCell ref="C24:E24"/>
    <mergeCell ref="C25:E25"/>
    <mergeCell ref="C26:E26"/>
    <mergeCell ref="C29:E2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5959F-18D0-469D-B23F-A3365A8E4F96}">
  <dimension ref="A1:J31"/>
  <sheetViews>
    <sheetView topLeftCell="A23" workbookViewId="0">
      <selection activeCell="K36" sqref="G1:K36"/>
    </sheetView>
  </sheetViews>
  <sheetFormatPr defaultColWidth="8.77734375" defaultRowHeight="14.4" x14ac:dyDescent="0.3"/>
  <cols>
    <col min="2" max="2" width="50.33203125" customWidth="1"/>
    <col min="4" max="4" width="12.109375" customWidth="1"/>
    <col min="5" max="6" width="17.109375" customWidth="1"/>
    <col min="7" max="10" width="8.77734375" style="26"/>
  </cols>
  <sheetData>
    <row r="1" spans="1:6" ht="43.8" thickBot="1" x14ac:dyDescent="0.35">
      <c r="A1" s="2" t="s">
        <v>0</v>
      </c>
      <c r="B1" s="3" t="s">
        <v>1</v>
      </c>
      <c r="C1" s="3" t="s">
        <v>2</v>
      </c>
      <c r="D1" s="3" t="s">
        <v>36</v>
      </c>
      <c r="E1" s="3" t="s">
        <v>3</v>
      </c>
      <c r="F1" s="3" t="s">
        <v>4</v>
      </c>
    </row>
    <row r="2" spans="1:6" ht="15.45" customHeight="1" x14ac:dyDescent="0.3">
      <c r="A2" s="17">
        <v>1</v>
      </c>
      <c r="B2" s="16" t="s">
        <v>24</v>
      </c>
      <c r="C2" s="17" t="s">
        <v>5</v>
      </c>
      <c r="D2" s="17">
        <v>1</v>
      </c>
      <c r="E2" s="27">
        <v>670.95</v>
      </c>
      <c r="F2" s="30">
        <f>D2*E2</f>
        <v>670.95</v>
      </c>
    </row>
    <row r="3" spans="1:6" ht="15" customHeight="1" x14ac:dyDescent="0.3">
      <c r="A3" s="14">
        <v>2</v>
      </c>
      <c r="B3" s="13" t="s">
        <v>25</v>
      </c>
      <c r="C3" s="14" t="s">
        <v>5</v>
      </c>
      <c r="D3" s="14">
        <v>1</v>
      </c>
      <c r="E3" s="28">
        <v>71.099999999999994</v>
      </c>
      <c r="F3" s="35">
        <f t="shared" ref="F3:F18" si="0">D3*E3</f>
        <v>71.099999999999994</v>
      </c>
    </row>
    <row r="4" spans="1:6" x14ac:dyDescent="0.3">
      <c r="A4" s="14">
        <v>3</v>
      </c>
      <c r="B4" s="13" t="s">
        <v>11</v>
      </c>
      <c r="C4" s="14" t="s">
        <v>5</v>
      </c>
      <c r="D4" s="14">
        <v>1</v>
      </c>
      <c r="E4" s="28">
        <v>67.349999999999994</v>
      </c>
      <c r="F4" s="35">
        <f t="shared" si="0"/>
        <v>67.349999999999994</v>
      </c>
    </row>
    <row r="5" spans="1:6" x14ac:dyDescent="0.3">
      <c r="A5" s="14">
        <v>4</v>
      </c>
      <c r="B5" s="13" t="s">
        <v>26</v>
      </c>
      <c r="C5" s="14" t="s">
        <v>5</v>
      </c>
      <c r="D5" s="14">
        <v>1</v>
      </c>
      <c r="E5" s="28">
        <v>66.150000000000006</v>
      </c>
      <c r="F5" s="35">
        <f t="shared" si="0"/>
        <v>66.150000000000006</v>
      </c>
    </row>
    <row r="6" spans="1:6" x14ac:dyDescent="0.3">
      <c r="A6" s="14">
        <v>5</v>
      </c>
      <c r="B6" s="13" t="s">
        <v>23</v>
      </c>
      <c r="C6" s="14" t="s">
        <v>5</v>
      </c>
      <c r="D6" s="14">
        <v>2</v>
      </c>
      <c r="E6" s="29">
        <v>110.1</v>
      </c>
      <c r="F6" s="35">
        <f t="shared" si="0"/>
        <v>220.2</v>
      </c>
    </row>
    <row r="7" spans="1:6" x14ac:dyDescent="0.3">
      <c r="A7" s="14">
        <v>6</v>
      </c>
      <c r="B7" s="13" t="s">
        <v>10</v>
      </c>
      <c r="C7" s="14" t="s">
        <v>5</v>
      </c>
      <c r="D7" s="14">
        <v>1</v>
      </c>
      <c r="E7" s="29">
        <v>120</v>
      </c>
      <c r="F7" s="35">
        <f t="shared" si="0"/>
        <v>120</v>
      </c>
    </row>
    <row r="8" spans="1:6" x14ac:dyDescent="0.3">
      <c r="A8" s="14">
        <v>7</v>
      </c>
      <c r="B8" s="18" t="s">
        <v>20</v>
      </c>
      <c r="C8" s="14" t="s">
        <v>5</v>
      </c>
      <c r="D8" s="14">
        <v>1</v>
      </c>
      <c r="E8" s="29">
        <v>68.099999999999994</v>
      </c>
      <c r="F8" s="35">
        <f t="shared" si="0"/>
        <v>68.099999999999994</v>
      </c>
    </row>
    <row r="9" spans="1:6" x14ac:dyDescent="0.3">
      <c r="A9" s="14">
        <v>8</v>
      </c>
      <c r="B9" s="18" t="s">
        <v>28</v>
      </c>
      <c r="C9" s="14" t="s">
        <v>5</v>
      </c>
      <c r="D9" s="14">
        <v>1</v>
      </c>
      <c r="E9" s="29">
        <v>108.5</v>
      </c>
      <c r="F9" s="35">
        <f t="shared" si="0"/>
        <v>108.5</v>
      </c>
    </row>
    <row r="10" spans="1:6" x14ac:dyDescent="0.3">
      <c r="A10" s="14">
        <v>9</v>
      </c>
      <c r="B10" s="18" t="s">
        <v>29</v>
      </c>
      <c r="C10" s="14" t="s">
        <v>5</v>
      </c>
      <c r="D10" s="14">
        <v>1</v>
      </c>
      <c r="E10" s="29">
        <v>66.77</v>
      </c>
      <c r="F10" s="35">
        <f t="shared" si="0"/>
        <v>66.77</v>
      </c>
    </row>
    <row r="11" spans="1:6" ht="28.8" x14ac:dyDescent="0.3">
      <c r="A11" s="14">
        <v>10</v>
      </c>
      <c r="B11" s="19" t="s">
        <v>30</v>
      </c>
      <c r="C11" s="14" t="s">
        <v>5</v>
      </c>
      <c r="D11" s="14">
        <v>1</v>
      </c>
      <c r="E11" s="29">
        <v>20.66</v>
      </c>
      <c r="F11" s="35">
        <f t="shared" si="0"/>
        <v>20.66</v>
      </c>
    </row>
    <row r="12" spans="1:6" x14ac:dyDescent="0.3">
      <c r="A12" s="14">
        <v>11</v>
      </c>
      <c r="B12" s="19" t="s">
        <v>19</v>
      </c>
      <c r="C12" s="14" t="s">
        <v>5</v>
      </c>
      <c r="D12" s="14">
        <v>1</v>
      </c>
      <c r="E12" s="29">
        <v>36.86</v>
      </c>
      <c r="F12" s="35">
        <f t="shared" si="0"/>
        <v>36.86</v>
      </c>
    </row>
    <row r="13" spans="1:6" x14ac:dyDescent="0.3">
      <c r="A13" s="14">
        <v>12</v>
      </c>
      <c r="B13" s="19" t="s">
        <v>22</v>
      </c>
      <c r="C13" s="14" t="s">
        <v>5</v>
      </c>
      <c r="D13" s="14">
        <v>1</v>
      </c>
      <c r="E13" s="29">
        <v>60.31</v>
      </c>
      <c r="F13" s="35">
        <f t="shared" si="0"/>
        <v>60.31</v>
      </c>
    </row>
    <row r="14" spans="1:6" x14ac:dyDescent="0.3">
      <c r="A14" s="14">
        <v>13</v>
      </c>
      <c r="B14" s="18" t="s">
        <v>32</v>
      </c>
      <c r="C14" s="14" t="s">
        <v>6</v>
      </c>
      <c r="D14" s="14">
        <v>15</v>
      </c>
      <c r="E14" s="29">
        <v>1.32</v>
      </c>
      <c r="F14" s="35">
        <f t="shared" si="0"/>
        <v>19.8</v>
      </c>
    </row>
    <row r="15" spans="1:6" x14ac:dyDescent="0.3">
      <c r="A15" s="14">
        <v>14</v>
      </c>
      <c r="B15" s="18" t="s">
        <v>21</v>
      </c>
      <c r="C15" s="14" t="s">
        <v>6</v>
      </c>
      <c r="D15" s="14">
        <v>15</v>
      </c>
      <c r="E15" s="29">
        <v>1.43</v>
      </c>
      <c r="F15" s="35">
        <f t="shared" si="0"/>
        <v>21.45</v>
      </c>
    </row>
    <row r="16" spans="1:6" x14ac:dyDescent="0.3">
      <c r="A16" s="14">
        <v>15</v>
      </c>
      <c r="B16" s="18" t="s">
        <v>15</v>
      </c>
      <c r="C16" s="14" t="s">
        <v>6</v>
      </c>
      <c r="D16" s="14">
        <v>25</v>
      </c>
      <c r="E16" s="29">
        <v>1.27</v>
      </c>
      <c r="F16" s="35">
        <f t="shared" si="0"/>
        <v>31.75</v>
      </c>
    </row>
    <row r="17" spans="1:7" ht="15.45" customHeight="1" x14ac:dyDescent="0.3">
      <c r="A17" s="14">
        <v>16</v>
      </c>
      <c r="B17" s="19" t="s">
        <v>16</v>
      </c>
      <c r="C17" s="14" t="s">
        <v>6</v>
      </c>
      <c r="D17" s="14">
        <v>10</v>
      </c>
      <c r="E17" s="29">
        <v>1.31</v>
      </c>
      <c r="F17" s="35">
        <f t="shared" si="0"/>
        <v>13.100000000000001</v>
      </c>
    </row>
    <row r="18" spans="1:7" x14ac:dyDescent="0.3">
      <c r="A18" s="14">
        <v>17</v>
      </c>
      <c r="B18" s="18" t="s">
        <v>17</v>
      </c>
      <c r="C18" s="14" t="s">
        <v>6</v>
      </c>
      <c r="D18" s="14">
        <v>15</v>
      </c>
      <c r="E18" s="29">
        <v>1.45</v>
      </c>
      <c r="F18" s="35">
        <f t="shared" si="0"/>
        <v>21.75</v>
      </c>
    </row>
    <row r="19" spans="1:7" x14ac:dyDescent="0.3">
      <c r="A19" s="1"/>
      <c r="C19" s="40" t="s">
        <v>7</v>
      </c>
      <c r="D19" s="40"/>
      <c r="E19" s="40"/>
      <c r="F19" s="34">
        <f>ROUND(SUM(F2:F18),2)</f>
        <v>1684.8</v>
      </c>
      <c r="G19" s="37"/>
    </row>
    <row r="20" spans="1:7" x14ac:dyDescent="0.3">
      <c r="A20" s="1"/>
      <c r="C20" s="40" t="s">
        <v>8</v>
      </c>
      <c r="D20" s="40"/>
      <c r="E20" s="40"/>
      <c r="F20" s="6">
        <f>ROUND(F19*0.21,2)</f>
        <v>353.81</v>
      </c>
    </row>
    <row r="21" spans="1:7" x14ac:dyDescent="0.3">
      <c r="A21" s="1"/>
      <c r="C21" s="40" t="s">
        <v>9</v>
      </c>
      <c r="D21" s="40"/>
      <c r="E21" s="40"/>
      <c r="F21" s="34">
        <f>SUM(F19,F20)</f>
        <v>2038.61</v>
      </c>
    </row>
    <row r="24" spans="1:7" x14ac:dyDescent="0.3">
      <c r="B24" s="6" t="s">
        <v>12</v>
      </c>
      <c r="C24" s="38" t="s">
        <v>7</v>
      </c>
      <c r="D24" s="39"/>
      <c r="E24" s="39"/>
      <c r="F24" s="34">
        <v>10</v>
      </c>
    </row>
    <row r="25" spans="1:7" x14ac:dyDescent="0.3">
      <c r="B25" s="20"/>
      <c r="C25" s="38" t="s">
        <v>8</v>
      </c>
      <c r="D25" s="39"/>
      <c r="E25" s="39"/>
      <c r="F25" s="33">
        <f>F24*0.21</f>
        <v>2.1</v>
      </c>
    </row>
    <row r="26" spans="1:7" x14ac:dyDescent="0.3">
      <c r="B26" s="20"/>
      <c r="C26" s="38" t="s">
        <v>9</v>
      </c>
      <c r="D26" s="39"/>
      <c r="E26" s="39"/>
      <c r="F26" s="33">
        <f>SUM(F24,F25)</f>
        <v>12.1</v>
      </c>
    </row>
    <row r="29" spans="1:7" ht="28.8" x14ac:dyDescent="0.3">
      <c r="B29" s="22" t="s">
        <v>13</v>
      </c>
      <c r="C29" s="38" t="s">
        <v>7</v>
      </c>
      <c r="D29" s="39"/>
      <c r="E29" s="39"/>
      <c r="F29" s="33">
        <f>SUM(F19,F24)</f>
        <v>1694.8</v>
      </c>
    </row>
    <row r="30" spans="1:7" x14ac:dyDescent="0.3">
      <c r="C30" s="38" t="s">
        <v>8</v>
      </c>
      <c r="D30" s="39"/>
      <c r="E30" s="39"/>
      <c r="F30" s="10">
        <f>ROUND(F29*0.21,2)</f>
        <v>355.91</v>
      </c>
    </row>
    <row r="31" spans="1:7" x14ac:dyDescent="0.3">
      <c r="C31" s="38" t="s">
        <v>9</v>
      </c>
      <c r="D31" s="39"/>
      <c r="E31" s="39"/>
      <c r="F31" s="29">
        <f>F29+F30</f>
        <v>2050.71</v>
      </c>
    </row>
  </sheetData>
  <mergeCells count="9">
    <mergeCell ref="C19:E19"/>
    <mergeCell ref="C20:E20"/>
    <mergeCell ref="C30:E30"/>
    <mergeCell ref="C31:E31"/>
    <mergeCell ref="C21:E21"/>
    <mergeCell ref="C24:E24"/>
    <mergeCell ref="C25:E25"/>
    <mergeCell ref="C26:E26"/>
    <mergeCell ref="C29:E2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FC688-E5BD-47D6-8C8F-28BFEFA22AA8}">
  <dimension ref="A1:H31"/>
  <sheetViews>
    <sheetView topLeftCell="A21" zoomScale="112" zoomScaleNormal="78" workbookViewId="0">
      <selection activeCell="I32" sqref="G1:I32"/>
    </sheetView>
  </sheetViews>
  <sheetFormatPr defaultColWidth="8.77734375" defaultRowHeight="14.4" x14ac:dyDescent="0.3"/>
  <cols>
    <col min="1" max="1" width="7.77734375" customWidth="1"/>
    <col min="2" max="2" width="50.44140625" customWidth="1"/>
    <col min="4" max="4" width="12.6640625" customWidth="1"/>
    <col min="5" max="6" width="17.44140625" customWidth="1"/>
    <col min="7" max="8" width="8.77734375" style="26"/>
  </cols>
  <sheetData>
    <row r="1" spans="1:6" ht="43.8" thickBot="1" x14ac:dyDescent="0.35">
      <c r="A1" s="2" t="s">
        <v>0</v>
      </c>
      <c r="B1" s="3" t="s">
        <v>1</v>
      </c>
      <c r="C1" s="3" t="s">
        <v>2</v>
      </c>
      <c r="D1" s="3" t="s">
        <v>36</v>
      </c>
      <c r="E1" s="3" t="s">
        <v>3</v>
      </c>
      <c r="F1" s="3" t="s">
        <v>4</v>
      </c>
    </row>
    <row r="2" spans="1:6" ht="16.8" customHeight="1" x14ac:dyDescent="0.3">
      <c r="A2" s="17">
        <v>1</v>
      </c>
      <c r="B2" s="16" t="s">
        <v>34</v>
      </c>
      <c r="C2" s="17" t="s">
        <v>5</v>
      </c>
      <c r="D2" s="17">
        <v>1</v>
      </c>
      <c r="E2" s="30">
        <v>577.79999999999995</v>
      </c>
      <c r="F2" s="30">
        <f>D2*E2</f>
        <v>577.79999999999995</v>
      </c>
    </row>
    <row r="3" spans="1:6" x14ac:dyDescent="0.3">
      <c r="A3" s="14">
        <v>2</v>
      </c>
      <c r="B3" s="13" t="s">
        <v>25</v>
      </c>
      <c r="C3" s="14" t="s">
        <v>5</v>
      </c>
      <c r="D3" s="14">
        <v>1</v>
      </c>
      <c r="E3" s="28">
        <v>71.099999999999994</v>
      </c>
      <c r="F3" s="35">
        <f t="shared" ref="F3:F18" si="0">D3*E3</f>
        <v>71.099999999999994</v>
      </c>
    </row>
    <row r="4" spans="1:6" x14ac:dyDescent="0.3">
      <c r="A4" s="14">
        <v>3</v>
      </c>
      <c r="B4" s="13" t="s">
        <v>11</v>
      </c>
      <c r="C4" s="14" t="s">
        <v>5</v>
      </c>
      <c r="D4" s="14">
        <v>1</v>
      </c>
      <c r="E4" s="28">
        <v>67.349999999999994</v>
      </c>
      <c r="F4" s="35">
        <f t="shared" si="0"/>
        <v>67.349999999999994</v>
      </c>
    </row>
    <row r="5" spans="1:6" x14ac:dyDescent="0.3">
      <c r="A5" s="14">
        <v>4</v>
      </c>
      <c r="B5" s="13" t="s">
        <v>26</v>
      </c>
      <c r="C5" s="14" t="s">
        <v>5</v>
      </c>
      <c r="D5" s="14">
        <v>1</v>
      </c>
      <c r="E5" s="28">
        <v>66.150000000000006</v>
      </c>
      <c r="F5" s="35">
        <f t="shared" si="0"/>
        <v>66.150000000000006</v>
      </c>
    </row>
    <row r="6" spans="1:6" x14ac:dyDescent="0.3">
      <c r="A6" s="14">
        <v>5</v>
      </c>
      <c r="B6" s="13" t="s">
        <v>23</v>
      </c>
      <c r="C6" s="14" t="s">
        <v>5</v>
      </c>
      <c r="D6" s="14">
        <v>1</v>
      </c>
      <c r="E6" s="29">
        <v>110.1</v>
      </c>
      <c r="F6" s="35">
        <f t="shared" si="0"/>
        <v>110.1</v>
      </c>
    </row>
    <row r="7" spans="1:6" x14ac:dyDescent="0.3">
      <c r="A7" s="14">
        <v>6</v>
      </c>
      <c r="B7" s="13" t="s">
        <v>10</v>
      </c>
      <c r="C7" s="14" t="s">
        <v>5</v>
      </c>
      <c r="D7" s="14">
        <v>1</v>
      </c>
      <c r="E7" s="29">
        <v>120</v>
      </c>
      <c r="F7" s="35">
        <f t="shared" si="0"/>
        <v>120</v>
      </c>
    </row>
    <row r="8" spans="1:6" x14ac:dyDescent="0.3">
      <c r="A8" s="14">
        <v>7</v>
      </c>
      <c r="B8" s="18" t="s">
        <v>20</v>
      </c>
      <c r="C8" s="14" t="s">
        <v>5</v>
      </c>
      <c r="D8" s="14">
        <v>1</v>
      </c>
      <c r="E8" s="29">
        <v>68.099999999999994</v>
      </c>
      <c r="F8" s="35">
        <f t="shared" si="0"/>
        <v>68.099999999999994</v>
      </c>
    </row>
    <row r="9" spans="1:6" x14ac:dyDescent="0.3">
      <c r="A9" s="14">
        <v>8</v>
      </c>
      <c r="B9" s="18" t="s">
        <v>28</v>
      </c>
      <c r="C9" s="14" t="s">
        <v>5</v>
      </c>
      <c r="D9" s="14">
        <v>1</v>
      </c>
      <c r="E9" s="29">
        <v>108.5</v>
      </c>
      <c r="F9" s="35">
        <f t="shared" si="0"/>
        <v>108.5</v>
      </c>
    </row>
    <row r="10" spans="1:6" x14ac:dyDescent="0.3">
      <c r="A10" s="14">
        <v>9</v>
      </c>
      <c r="B10" s="18" t="s">
        <v>29</v>
      </c>
      <c r="C10" s="14" t="s">
        <v>5</v>
      </c>
      <c r="D10" s="14">
        <v>1</v>
      </c>
      <c r="E10" s="29">
        <v>66.77</v>
      </c>
      <c r="F10" s="35">
        <f t="shared" si="0"/>
        <v>66.77</v>
      </c>
    </row>
    <row r="11" spans="1:6" ht="28.8" x14ac:dyDescent="0.3">
      <c r="A11" s="14">
        <v>10</v>
      </c>
      <c r="B11" s="19" t="s">
        <v>30</v>
      </c>
      <c r="C11" s="14" t="s">
        <v>5</v>
      </c>
      <c r="D11" s="14">
        <v>1</v>
      </c>
      <c r="E11" s="29">
        <v>20.66</v>
      </c>
      <c r="F11" s="35">
        <f t="shared" si="0"/>
        <v>20.66</v>
      </c>
    </row>
    <row r="12" spans="1:6" x14ac:dyDescent="0.3">
      <c r="A12" s="14">
        <v>11</v>
      </c>
      <c r="B12" s="19" t="s">
        <v>19</v>
      </c>
      <c r="C12" s="14" t="s">
        <v>5</v>
      </c>
      <c r="D12" s="14">
        <v>1</v>
      </c>
      <c r="E12" s="29">
        <v>36.86</v>
      </c>
      <c r="F12" s="35">
        <f t="shared" si="0"/>
        <v>36.86</v>
      </c>
    </row>
    <row r="13" spans="1:6" x14ac:dyDescent="0.3">
      <c r="A13" s="14">
        <v>12</v>
      </c>
      <c r="B13" s="19" t="s">
        <v>22</v>
      </c>
      <c r="C13" s="14" t="s">
        <v>5</v>
      </c>
      <c r="D13" s="14">
        <v>1</v>
      </c>
      <c r="E13" s="29">
        <v>60.31</v>
      </c>
      <c r="F13" s="35">
        <f t="shared" si="0"/>
        <v>60.31</v>
      </c>
    </row>
    <row r="14" spans="1:6" x14ac:dyDescent="0.3">
      <c r="A14" s="14">
        <v>13</v>
      </c>
      <c r="B14" s="18" t="s">
        <v>32</v>
      </c>
      <c r="C14" s="14" t="s">
        <v>6</v>
      </c>
      <c r="D14" s="14">
        <v>25</v>
      </c>
      <c r="E14" s="29">
        <v>1.32</v>
      </c>
      <c r="F14" s="35">
        <f t="shared" si="0"/>
        <v>33</v>
      </c>
    </row>
    <row r="15" spans="1:6" x14ac:dyDescent="0.3">
      <c r="A15" s="14">
        <v>14</v>
      </c>
      <c r="B15" s="18" t="s">
        <v>21</v>
      </c>
      <c r="C15" s="14" t="s">
        <v>6</v>
      </c>
      <c r="D15" s="14">
        <v>25</v>
      </c>
      <c r="E15" s="29">
        <v>1.43</v>
      </c>
      <c r="F15" s="35">
        <f t="shared" si="0"/>
        <v>35.75</v>
      </c>
    </row>
    <row r="16" spans="1:6" x14ac:dyDescent="0.3">
      <c r="A16" s="14">
        <v>15</v>
      </c>
      <c r="B16" s="18" t="s">
        <v>15</v>
      </c>
      <c r="C16" s="14" t="s">
        <v>6</v>
      </c>
      <c r="D16" s="14">
        <v>25</v>
      </c>
      <c r="E16" s="29">
        <v>1.27</v>
      </c>
      <c r="F16" s="35">
        <f t="shared" si="0"/>
        <v>31.75</v>
      </c>
    </row>
    <row r="17" spans="1:7" ht="15.45" customHeight="1" x14ac:dyDescent="0.3">
      <c r="A17" s="14">
        <v>16</v>
      </c>
      <c r="B17" s="19" t="s">
        <v>16</v>
      </c>
      <c r="C17" s="14" t="s">
        <v>6</v>
      </c>
      <c r="D17" s="14">
        <v>20</v>
      </c>
      <c r="E17" s="29">
        <v>1.31</v>
      </c>
      <c r="F17" s="35">
        <f t="shared" si="0"/>
        <v>26.200000000000003</v>
      </c>
    </row>
    <row r="18" spans="1:7" x14ac:dyDescent="0.3">
      <c r="A18" s="14">
        <v>17</v>
      </c>
      <c r="B18" s="18" t="s">
        <v>17</v>
      </c>
      <c r="C18" s="14" t="s">
        <v>6</v>
      </c>
      <c r="D18" s="14">
        <v>5</v>
      </c>
      <c r="E18" s="29">
        <v>1.45</v>
      </c>
      <c r="F18" s="35">
        <f t="shared" si="0"/>
        <v>7.25</v>
      </c>
    </row>
    <row r="19" spans="1:7" x14ac:dyDescent="0.3">
      <c r="A19" s="1"/>
      <c r="C19" s="40" t="s">
        <v>7</v>
      </c>
      <c r="D19" s="40"/>
      <c r="E19" s="40"/>
      <c r="F19" s="34">
        <f>ROUND(SUM(F2:F18),2)</f>
        <v>1507.65</v>
      </c>
      <c r="G19" s="37"/>
    </row>
    <row r="20" spans="1:7" x14ac:dyDescent="0.3">
      <c r="A20" s="1"/>
      <c r="C20" s="40" t="s">
        <v>8</v>
      </c>
      <c r="D20" s="40"/>
      <c r="E20" s="40"/>
      <c r="F20" s="6">
        <f>ROUND(F19*0.21,2)</f>
        <v>316.61</v>
      </c>
    </row>
    <row r="21" spans="1:7" x14ac:dyDescent="0.3">
      <c r="A21" s="1"/>
      <c r="C21" s="40" t="s">
        <v>9</v>
      </c>
      <c r="D21" s="40"/>
      <c r="E21" s="40"/>
      <c r="F21" s="34">
        <f>SUM(F19,F20)</f>
        <v>1824.2600000000002</v>
      </c>
    </row>
    <row r="24" spans="1:7" x14ac:dyDescent="0.3">
      <c r="B24" s="6" t="s">
        <v>12</v>
      </c>
      <c r="C24" s="38" t="s">
        <v>7</v>
      </c>
      <c r="D24" s="39"/>
      <c r="E24" s="39"/>
      <c r="F24" s="34">
        <v>10</v>
      </c>
    </row>
    <row r="25" spans="1:7" x14ac:dyDescent="0.3">
      <c r="B25" s="20"/>
      <c r="C25" s="38" t="s">
        <v>8</v>
      </c>
      <c r="D25" s="39"/>
      <c r="E25" s="39"/>
      <c r="F25" s="33">
        <f>F24*0.21</f>
        <v>2.1</v>
      </c>
    </row>
    <row r="26" spans="1:7" x14ac:dyDescent="0.3">
      <c r="B26" s="20"/>
      <c r="C26" s="38" t="s">
        <v>9</v>
      </c>
      <c r="D26" s="39"/>
      <c r="E26" s="39"/>
      <c r="F26" s="33">
        <f>SUM(F24,F25)</f>
        <v>12.1</v>
      </c>
    </row>
    <row r="29" spans="1:7" ht="28.8" x14ac:dyDescent="0.3">
      <c r="B29" s="22" t="s">
        <v>13</v>
      </c>
      <c r="C29" s="38" t="s">
        <v>7</v>
      </c>
      <c r="D29" s="39"/>
      <c r="E29" s="39"/>
      <c r="F29" s="33">
        <f>SUM(F19,F24)</f>
        <v>1517.65</v>
      </c>
    </row>
    <row r="30" spans="1:7" x14ac:dyDescent="0.3">
      <c r="C30" s="38" t="s">
        <v>8</v>
      </c>
      <c r="D30" s="39"/>
      <c r="E30" s="39"/>
      <c r="F30" s="10">
        <f>ROUND(F29*0.21,2)</f>
        <v>318.70999999999998</v>
      </c>
    </row>
    <row r="31" spans="1:7" x14ac:dyDescent="0.3">
      <c r="C31" s="38" t="s">
        <v>9</v>
      </c>
      <c r="D31" s="39"/>
      <c r="E31" s="39"/>
      <c r="F31" s="29">
        <f>F29+F30</f>
        <v>1836.3600000000001</v>
      </c>
    </row>
  </sheetData>
  <mergeCells count="9">
    <mergeCell ref="C19:E19"/>
    <mergeCell ref="C20:E20"/>
    <mergeCell ref="C30:E30"/>
    <mergeCell ref="C31:E31"/>
    <mergeCell ref="C21:E21"/>
    <mergeCell ref="C24:E24"/>
    <mergeCell ref="C25:E25"/>
    <mergeCell ref="C26:E26"/>
    <mergeCell ref="C29:E2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Tuputiškės Pavil. 50 VS</vt:lpstr>
      <vt:lpstr>M.K.Čiurlionio g. 116 VS </vt:lpstr>
      <vt:lpstr>Gilužio g. 17, Vilnius</vt:lpstr>
      <vt:lpstr>Rytų g. 36, Vilnius VS</vt:lpstr>
      <vt:lpstr>Kirtimų g. 6a, Vilnius VS</vt:lpstr>
      <vt:lpstr>Eišiškių pl.42, Vilnius VS</vt:lpstr>
      <vt:lpstr>Kovo 11 osios  34A, Vilnius VS</vt:lpstr>
      <vt:lpstr>Tiškevičiaus g. 4C, VS</vt:lpstr>
      <vt:lpstr>Vilniaus g. 2B, Grigiškės VS</vt:lpstr>
      <vt:lpstr>Vaikų g. 15A, Salininkai VS</vt:lpstr>
      <vt:lpstr>Juodupio g. 5, Vilnius VS</vt:lpstr>
      <vt:lpstr>Gaukštonių k., Nemenčinė NVĮ </vt:lpstr>
      <vt:lpstr>Aklės k., Eišiškės, NVĮ </vt:lpstr>
      <vt:lpstr>Statkuškės k., Švenčionėliai_NV</vt:lpstr>
      <vt:lpstr>Antavilių g. 29, Vilnius VS</vt:lpstr>
      <vt:lpstr>Lazdinėlių g. 23, Vilnius</vt:lpstr>
      <vt:lpstr>G.Baravyko 3 , Vilnius NS</vt:lpstr>
      <vt:lpstr>Bendra kaina sudėjus visus obje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Tadeuš Aleksandrovič</dc:creator>
  <cp:lastModifiedBy>Simona Kiudyte</cp:lastModifiedBy>
  <cp:lastPrinted>2021-02-19T14:07:23Z</cp:lastPrinted>
  <dcterms:created xsi:type="dcterms:W3CDTF">2015-06-05T18:17:20Z</dcterms:created>
  <dcterms:modified xsi:type="dcterms:W3CDTF">2021-06-14T12:31:41Z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af4f1a9-ae13-4e26-ac6c-11f4c8a2f064_Enabled">
    <vt:lpwstr>true</vt:lpwstr>
  </property>
  <property fmtid="{D5CDD505-2E9C-101B-9397-08002B2CF9AE}" pid="3" name="MSIP_Label_5af4f1a9-ae13-4e26-ac6c-11f4c8a2f064_SetDate">
    <vt:lpwstr>2021-05-03T06:29:49Z</vt:lpwstr>
  </property>
  <property fmtid="{D5CDD505-2E9C-101B-9397-08002B2CF9AE}" pid="4" name="MSIP_Label_5af4f1a9-ae13-4e26-ac6c-11f4c8a2f064_Method">
    <vt:lpwstr>Privileged</vt:lpwstr>
  </property>
  <property fmtid="{D5CDD505-2E9C-101B-9397-08002B2CF9AE}" pid="5" name="MSIP_Label_5af4f1a9-ae13-4e26-ac6c-11f4c8a2f064_Name">
    <vt:lpwstr>5af4f1a9-ae13-4e26-ac6c-11f4c8a2f064</vt:lpwstr>
  </property>
  <property fmtid="{D5CDD505-2E9C-101B-9397-08002B2CF9AE}" pid="6" name="MSIP_Label_5af4f1a9-ae13-4e26-ac6c-11f4c8a2f064_SiteId">
    <vt:lpwstr>65f51067-7d65-4aa9-b996-4cc43a0d7111</vt:lpwstr>
  </property>
  <property fmtid="{D5CDD505-2E9C-101B-9397-08002B2CF9AE}" pid="7" name="MSIP_Label_5af4f1a9-ae13-4e26-ac6c-11f4c8a2f064_ActionId">
    <vt:lpwstr>ec5824e1-7041-4f0d-aa3a-5749a2b69e57</vt:lpwstr>
  </property>
  <property fmtid="{D5CDD505-2E9C-101B-9397-08002B2CF9AE}" pid="8" name="MSIP_Label_5af4f1a9-ae13-4e26-ac6c-11f4c8a2f064_ContentBits">
    <vt:lpwstr>0</vt:lpwstr>
  </property>
</Properties>
</file>