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Šios_darbaknygės" defaultThemeVersion="166925"/>
  <mc:AlternateContent xmlns:mc="http://schemas.openxmlformats.org/markup-compatibility/2006">
    <mc:Choice Requires="x15">
      <x15ac:absPath xmlns:x15ac="http://schemas.microsoft.com/office/spreadsheetml/2010/11/ac" url="https://fegdos.sharepoint.com/sites/rinkodara/Bendrai naudojami dokumentai/1FEGDA/samatos/2025/2025.08/22. VIA LIETUVA - Kelio Nr. 102 Vilnius-Švenčionys-Zarasai rekonstravimas/4. Sąmata_DKŽ/"/>
    </mc:Choice>
  </mc:AlternateContent>
  <xr:revisionPtr revIDLastSave="15" documentId="8_{15A62951-090E-4C28-8413-6705BE8C10E9}" xr6:coauthVersionLast="47" xr6:coauthVersionMax="47" xr10:uidLastSave="{8F8F0ECC-391A-4DA6-870F-629798C9789E}"/>
  <bookViews>
    <workbookView xWindow="-120" yWindow="-120" windowWidth="38640" windowHeight="21120" tabRatio="866" activeTab="4" xr2:uid="{6BC1EAF5-0D01-43F1-AE22-A39552859E42}"/>
  </bookViews>
  <sheets>
    <sheet name="1. S" sheetId="12" r:id="rId1"/>
    <sheet name="2. VN" sheetId="14" r:id="rId2"/>
    <sheet name="3. E01" sheetId="15" r:id="rId3"/>
    <sheet name="5. ER" sheetId="17" r:id="rId4"/>
    <sheet name="SANTRAUKA" sheetId="13" r:id="rId5"/>
  </sheets>
  <definedNames>
    <definedName name="_Hlk148616549" localSheetId="0">'1. S'!#REF!</definedName>
    <definedName name="_Hlk148616549" localSheetId="1">'2. VN'!#REF!</definedName>
    <definedName name="_Hlk148616549" localSheetId="2">'3. E01'!#REF!</definedName>
    <definedName name="_Hlk148616549" localSheetId="3">'5. 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2" i="12" l="1"/>
  <c r="G80" i="12"/>
  <c r="G16" i="12"/>
  <c r="G18" i="12"/>
  <c r="G123" i="12"/>
  <c r="G15" i="17"/>
  <c r="G16" i="17"/>
  <c r="G17" i="17"/>
  <c r="G18" i="17"/>
  <c r="G19" i="17"/>
  <c r="G20" i="17"/>
  <c r="G21" i="17"/>
  <c r="G22" i="17"/>
  <c r="G23" i="17"/>
  <c r="G24" i="17"/>
  <c r="G5" i="17"/>
  <c r="G6" i="17"/>
  <c r="G7" i="17"/>
  <c r="G8" i="17"/>
  <c r="G9" i="17"/>
  <c r="G10" i="17"/>
  <c r="G25" i="17"/>
  <c r="G14" i="17"/>
  <c r="G13" i="17"/>
  <c r="G12" i="17"/>
  <c r="G11" i="17"/>
  <c r="G126" i="15"/>
  <c r="G127" i="15"/>
  <c r="G128" i="15"/>
  <c r="G129" i="15"/>
  <c r="G130" i="15"/>
  <c r="G131" i="15"/>
  <c r="G132" i="15"/>
  <c r="G133" i="15"/>
  <c r="G121" i="15"/>
  <c r="G122" i="15"/>
  <c r="G123" i="15"/>
  <c r="G124" i="15"/>
  <c r="G125"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79" i="15"/>
  <c r="G80" i="15"/>
  <c r="G81" i="15"/>
  <c r="G82" i="15"/>
  <c r="G83" i="15"/>
  <c r="G84" i="15"/>
  <c r="G85" i="15"/>
  <c r="G86" i="15"/>
  <c r="G87" i="15"/>
  <c r="G88" i="15"/>
  <c r="G89" i="15"/>
  <c r="G90" i="15"/>
  <c r="G91" i="15"/>
  <c r="G92" i="15"/>
  <c r="G93" i="15"/>
  <c r="G94" i="15"/>
  <c r="G95" i="15"/>
  <c r="G96" i="15"/>
  <c r="G97" i="15"/>
  <c r="G64" i="15"/>
  <c r="G65" i="15"/>
  <c r="G66" i="15"/>
  <c r="G67" i="15"/>
  <c r="G68" i="15"/>
  <c r="G69" i="15"/>
  <c r="G70" i="15"/>
  <c r="G71" i="15"/>
  <c r="G72" i="15"/>
  <c r="G73" i="15"/>
  <c r="G74" i="15"/>
  <c r="G75" i="15"/>
  <c r="G76" i="15"/>
  <c r="G77" i="15"/>
  <c r="G78" i="15"/>
  <c r="G51" i="15"/>
  <c r="G52" i="15"/>
  <c r="G53" i="15"/>
  <c r="G54" i="15"/>
  <c r="G55" i="15"/>
  <c r="G56" i="15"/>
  <c r="G57" i="15"/>
  <c r="G58" i="15"/>
  <c r="G59" i="15"/>
  <c r="G60" i="15"/>
  <c r="G61" i="15"/>
  <c r="G36" i="15"/>
  <c r="G37" i="15"/>
  <c r="G38" i="15"/>
  <c r="G39" i="15"/>
  <c r="G40" i="15"/>
  <c r="G41" i="15"/>
  <c r="G42" i="15"/>
  <c r="G43" i="15"/>
  <c r="G44" i="15"/>
  <c r="G45" i="15"/>
  <c r="G46" i="15"/>
  <c r="G47" i="15"/>
  <c r="G48" i="15"/>
  <c r="G49" i="15"/>
  <c r="G50" i="15"/>
  <c r="G20" i="15"/>
  <c r="G21" i="15"/>
  <c r="G22" i="15"/>
  <c r="G23" i="15"/>
  <c r="G24" i="15"/>
  <c r="G25" i="15"/>
  <c r="G26" i="15"/>
  <c r="G27" i="15"/>
  <c r="G28" i="15"/>
  <c r="G29" i="15"/>
  <c r="G30" i="15"/>
  <c r="G31" i="15"/>
  <c r="G32" i="15"/>
  <c r="G33" i="15"/>
  <c r="G34" i="15"/>
  <c r="G35" i="15"/>
  <c r="G135" i="15"/>
  <c r="G134" i="15"/>
  <c r="G63" i="15"/>
  <c r="G62" i="15"/>
  <c r="G19" i="15"/>
  <c r="G18" i="15"/>
  <c r="G17" i="15"/>
  <c r="G16" i="15"/>
  <c r="G15" i="15"/>
  <c r="G14" i="15"/>
  <c r="G13" i="15"/>
  <c r="G12" i="15"/>
  <c r="G11" i="15"/>
  <c r="G10" i="15"/>
  <c r="G9" i="15"/>
  <c r="G8" i="15"/>
  <c r="G7" i="15"/>
  <c r="G6" i="15"/>
  <c r="G5" i="15"/>
  <c r="G19" i="14"/>
  <c r="G9" i="14"/>
  <c r="G10" i="14"/>
  <c r="G11" i="14"/>
  <c r="G12" i="14"/>
  <c r="G13" i="14"/>
  <c r="G14" i="14"/>
  <c r="G15" i="14"/>
  <c r="G16" i="14"/>
  <c r="G17" i="14"/>
  <c r="G18" i="14"/>
  <c r="G20" i="14"/>
  <c r="G21" i="14"/>
  <c r="G22" i="14"/>
  <c r="G23" i="14"/>
  <c r="G24" i="14"/>
  <c r="G25" i="14"/>
  <c r="G26" i="14"/>
  <c r="G27" i="14"/>
  <c r="G28" i="14"/>
  <c r="G29" i="14"/>
  <c r="G30" i="14"/>
  <c r="G31" i="14"/>
  <c r="G32" i="14"/>
  <c r="G33" i="14"/>
  <c r="G34" i="14"/>
  <c r="G35" i="14"/>
  <c r="G36" i="14"/>
  <c r="G47" i="14"/>
  <c r="G46" i="14"/>
  <c r="G45" i="14"/>
  <c r="G44" i="14"/>
  <c r="G43" i="14"/>
  <c r="G42" i="14"/>
  <c r="G41" i="14"/>
  <c r="G40" i="14"/>
  <c r="G39" i="14"/>
  <c r="G38" i="14"/>
  <c r="G37" i="14"/>
  <c r="G8" i="14"/>
  <c r="G7" i="14"/>
  <c r="G6" i="14"/>
  <c r="G5" i="14"/>
  <c r="G150" i="12"/>
  <c r="G151" i="12"/>
  <c r="G152" i="12"/>
  <c r="G153" i="12"/>
  <c r="G154" i="12"/>
  <c r="G145" i="12"/>
  <c r="G144" i="12"/>
  <c r="G143" i="12"/>
  <c r="G141" i="12"/>
  <c r="G140" i="12"/>
  <c r="G139" i="12"/>
  <c r="G138" i="12"/>
  <c r="G133" i="12"/>
  <c r="G134" i="12"/>
  <c r="G135" i="12"/>
  <c r="G136" i="12"/>
  <c r="G137" i="12"/>
  <c r="G146" i="12"/>
  <c r="G147" i="12"/>
  <c r="G148" i="12"/>
  <c r="G149" i="12"/>
  <c r="G130" i="12"/>
  <c r="G129" i="12"/>
  <c r="G128" i="12"/>
  <c r="G127" i="12"/>
  <c r="G126" i="12"/>
  <c r="G125" i="12"/>
  <c r="G124"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87" i="12"/>
  <c r="G86" i="12"/>
  <c r="G85" i="12"/>
  <c r="G84" i="12"/>
  <c r="G83" i="12"/>
  <c r="G82" i="12"/>
  <c r="G81"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43" i="12"/>
  <c r="G42" i="12"/>
  <c r="G41" i="12"/>
  <c r="G40" i="12"/>
  <c r="G39" i="12"/>
  <c r="G38" i="12"/>
  <c r="G37" i="12"/>
  <c r="G36" i="12"/>
  <c r="G35" i="12"/>
  <c r="G34" i="12"/>
  <c r="G25" i="12"/>
  <c r="G26" i="12"/>
  <c r="G27" i="12"/>
  <c r="G28" i="12"/>
  <c r="G29" i="12"/>
  <c r="G20" i="12"/>
  <c r="G21" i="12"/>
  <c r="G22" i="12"/>
  <c r="G23" i="12"/>
  <c r="G24" i="12"/>
  <c r="G5" i="12"/>
  <c r="G6" i="12"/>
  <c r="I11" i="17" l="1"/>
  <c r="I24" i="17"/>
  <c r="G26" i="17"/>
  <c r="C8" i="13" s="1"/>
  <c r="I134" i="15"/>
  <c r="I124" i="15"/>
  <c r="G136" i="15"/>
  <c r="C6" i="13" s="1"/>
  <c r="I60" i="15"/>
  <c r="I46" i="14"/>
  <c r="I34" i="14"/>
  <c r="G48" i="14"/>
  <c r="C5" i="13" s="1"/>
  <c r="G88" i="12"/>
  <c r="G95" i="12"/>
  <c r="G94" i="12"/>
  <c r="G93" i="12"/>
  <c r="G92" i="12"/>
  <c r="G91" i="12"/>
  <c r="G90" i="12"/>
  <c r="G89" i="12"/>
  <c r="G10" i="12"/>
  <c r="G8" i="12"/>
  <c r="G46" i="12" l="1"/>
  <c r="G14" i="12"/>
  <c r="G52" i="12"/>
  <c r="G50" i="12"/>
  <c r="G51" i="12"/>
  <c r="G47" i="12"/>
  <c r="G45" i="12"/>
  <c r="G155" i="12"/>
  <c r="I155" i="12" s="1"/>
  <c r="G132" i="12"/>
  <c r="G131" i="12"/>
  <c r="I148" i="12" s="1"/>
  <c r="G49" i="12"/>
  <c r="G48" i="12"/>
  <c r="G44" i="12"/>
  <c r="G33" i="12"/>
  <c r="G32" i="12"/>
  <c r="G31" i="12"/>
  <c r="G30" i="12"/>
  <c r="G12" i="12"/>
  <c r="G9" i="12"/>
  <c r="G7" i="12"/>
  <c r="I28" i="12" l="1"/>
  <c r="I43" i="12"/>
  <c r="I130" i="12"/>
  <c r="G156" i="12"/>
  <c r="C4" i="13" s="1"/>
  <c r="C9" i="13" s="1"/>
</calcChain>
</file>

<file path=xl/sharedStrings.xml><?xml version="1.0" encoding="utf-8"?>
<sst xmlns="http://schemas.openxmlformats.org/spreadsheetml/2006/main" count="1436" uniqueCount="552">
  <si>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</si>
  <si>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</si>
  <si>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</si>
  <si>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</si>
  <si>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</si>
  <si>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</si>
  <si>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</si>
  <si>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</si>
  <si>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</si>
  <si>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</si>
  <si>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km</t>
  </si>
  <si>
    <t>1.2</t>
  </si>
  <si>
    <t>vnt.</t>
  </si>
  <si>
    <t>1.3</t>
  </si>
  <si>
    <t>1.4</t>
  </si>
  <si>
    <t>1.5</t>
  </si>
  <si>
    <t>kompl.</t>
  </si>
  <si>
    <t>1.6</t>
  </si>
  <si>
    <t>m²</t>
  </si>
  <si>
    <t>1.7</t>
  </si>
  <si>
    <t>1.8</t>
  </si>
  <si>
    <t>1.9</t>
  </si>
  <si>
    <t>m</t>
  </si>
  <si>
    <t>1.10</t>
  </si>
  <si>
    <t>1.11</t>
  </si>
  <si>
    <t>1.12</t>
  </si>
  <si>
    <t>Iš viso skyriuje 1, 
Eur be PVM</t>
  </si>
  <si>
    <t>2. Žemės sankasa</t>
  </si>
  <si>
    <t>2.1</t>
  </si>
  <si>
    <t>2.2</t>
  </si>
  <si>
    <t>m³</t>
  </si>
  <si>
    <t>2.3</t>
  </si>
  <si>
    <t>2.4</t>
  </si>
  <si>
    <t>2.5</t>
  </si>
  <si>
    <t>2.6</t>
  </si>
  <si>
    <t>Iš viso skyriuje 2, 
Eur be PVM</t>
  </si>
  <si>
    <t>3. Dangos konstrukcijos įrengimas (I variantas)</t>
  </si>
  <si>
    <t>3.1</t>
  </si>
  <si>
    <t>Pastaba: Rangovas pildo pasirinktinai I arba II konstrukcijos variantą</t>
  </si>
  <si>
    <t>3.2</t>
  </si>
  <si>
    <t>3.3</t>
  </si>
  <si>
    <t>3.4</t>
  </si>
  <si>
    <t>3.5</t>
  </si>
  <si>
    <t>3.6</t>
  </si>
  <si>
    <t>3.7</t>
  </si>
  <si>
    <t>3.8</t>
  </si>
  <si>
    <t>3.9</t>
  </si>
  <si>
    <t>3.10</t>
  </si>
  <si>
    <t>3.11</t>
  </si>
  <si>
    <t>3.12</t>
  </si>
  <si>
    <t>3.13</t>
  </si>
  <si>
    <t>3.14</t>
  </si>
  <si>
    <t>3.15</t>
  </si>
  <si>
    <t>3. Dangos konstrukcijos įrengimas (II variantas)</t>
  </si>
  <si>
    <t>Iš viso skyriuje 3, 
Eur be PVM</t>
  </si>
  <si>
    <t>4.1</t>
  </si>
  <si>
    <t>4.2</t>
  </si>
  <si>
    <t>4.3</t>
  </si>
  <si>
    <t>4.4</t>
  </si>
  <si>
    <t>4.5</t>
  </si>
  <si>
    <t>4.6</t>
  </si>
  <si>
    <t>4.7</t>
  </si>
  <si>
    <t>4.8</t>
  </si>
  <si>
    <t>4.9</t>
  </si>
  <si>
    <t>Iš viso skyriuje 4, 
Eur be PVM</t>
  </si>
  <si>
    <t>5.1</t>
  </si>
  <si>
    <t>5.2</t>
  </si>
  <si>
    <t>5.3</t>
  </si>
  <si>
    <t>5.4</t>
  </si>
  <si>
    <t>5.5</t>
  </si>
  <si>
    <t>Iš viso skyriuje 5, 
Eur be PVM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</si>
  <si>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</si>
  <si>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ŽINIARAŠTYJE 1, EUR BE PVM</t>
  </si>
  <si>
    <t>DARBŲ KIEKIŲ ŽINIARAŠČIŲ SANTRAUKA</t>
  </si>
  <si>
    <t>Darbų kiekių žin. Nr.</t>
  </si>
  <si>
    <t>Žiniaraščio pavadinimas</t>
  </si>
  <si>
    <t>Vertė, EUR be PVM</t>
  </si>
  <si>
    <t>Susisiekimo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</si>
  <si>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</si>
  <si>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</si>
  <si>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pateikimą tvirtinti bei įregistravimą Lietuvos Respublikos statybos įstatymo nustatyta tvarka).</t>
  </si>
  <si>
    <t>Žiniaraščio priedas</t>
  </si>
  <si>
    <r>
      <rPr>
        <b/>
        <sz val="10"/>
        <color rgb="FF000000"/>
        <rFont val="Times New Roman"/>
        <family val="1"/>
        <charset val="186"/>
      </rPr>
      <t xml:space="preserve">Negrąžinamos medžiagos
</t>
    </r>
    <r>
      <rPr>
        <sz val="10"/>
        <color rgb="FF000000"/>
        <rFont val="Times New Roman"/>
        <family val="1"/>
        <charset val="186"/>
      </rPr>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</si>
  <si>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color rgb="FF000000"/>
        <rFont val="Times New Roman"/>
        <family val="1"/>
        <charset val="186"/>
      </rPr>
      <t xml:space="preserve">Statybinės atliekos
</t>
    </r>
    <r>
      <rPr>
        <sz val="10"/>
        <color rgb="FF000000"/>
        <rFont val="Times New Roman"/>
        <family val="1"/>
        <charset val="186"/>
      </rPr>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</si>
  <si>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Valstybinės reikšmės krašto kelio Nr. 102 Vilnius-Švenčionys-Zarasai ruožo nuo 46,235 iki 47,854 km rekonstravimas, sutvarkant pėsčiųjų ir dviračių takus</t>
  </si>
  <si>
    <t>Žvalgybiniai archeologiniai tyrinėjimai su visa reikalinga dokumentacija</t>
  </si>
  <si>
    <t>Geodezinis trasos nužymėjimas</t>
  </si>
  <si>
    <t>Minkštų veislių medžių ≥0,32 m skersmens kirtimas, kelmų šalinimas Rangovo pasirinktu būdu</t>
  </si>
  <si>
    <t>Krūmų pjovimas, smulkinimas ir išvežimas rangovo pasirinktu atstumu</t>
  </si>
  <si>
    <t>ha</t>
  </si>
  <si>
    <t>t</t>
  </si>
  <si>
    <t>Asfalto dangos frezavimas</t>
  </si>
  <si>
    <t xml:space="preserve">Dirvožemio pašalinimas, išvežimas į laikiną sandėliavimo aikštelę rangovo pasirinktu atstumu </t>
  </si>
  <si>
    <t xml:space="preserve">Dirvožemio pašalinimas ir išvežimas rangovo pasirinktu atstumu (perteklinio) </t>
  </si>
  <si>
    <t>1.13</t>
  </si>
  <si>
    <t>1.14</t>
  </si>
  <si>
    <t>1.15</t>
  </si>
  <si>
    <t>1.16</t>
  </si>
  <si>
    <t>1.17</t>
  </si>
  <si>
    <t>1.18</t>
  </si>
  <si>
    <t>1.19</t>
  </si>
  <si>
    <t>1.20</t>
  </si>
  <si>
    <t>1.21</t>
  </si>
  <si>
    <t>Esamo pagrindo iš nesurištųjų mineralinių medžiagų (skaldos) išardymas</t>
  </si>
  <si>
    <t>Grunto kasimas, pakrovimas ir išvežimas rangovo pasirinktu atstumu į sandėliavimo aikštelę</t>
  </si>
  <si>
    <t>Grunto kasimas, pakrovimas ir išvežimas rangovo pasirinktu atstumu (perteklinio)</t>
  </si>
  <si>
    <t>Žemės sankasos įrengimas, panaudojant esamą gruntą iš iškasų</t>
  </si>
  <si>
    <t>Žemės sankasos gruntų sustiprinimas h=0,30 m pagal MN GPSR 12</t>
  </si>
  <si>
    <t>Drenažo įrengimas d 113/126, drenažinis vamzdis su kokoso plaušų filtru</t>
  </si>
  <si>
    <t>Geotekstilė drenažui (150 g/m²)</t>
  </si>
  <si>
    <t>Skaldelė drenažui 5/8</t>
  </si>
  <si>
    <t>Skaldelė drenažui 11/16</t>
  </si>
  <si>
    <t>Naujų plastikinių drenažo apžiūros šulinėlių, d315 mm skersmens, iki 1,50 m gylio, su visomis jungtimis bei atramomis tiekimas ir sumontavimas</t>
  </si>
  <si>
    <t xml:space="preserve">Žemės sankasos planiravimas ir tankinimas mechanizuotu būdu (h=0,30m) </t>
  </si>
  <si>
    <t xml:space="preserve">Žemės sankasos planiravimas ir tankinimas rankiniu būdu (h=0,30m) </t>
  </si>
  <si>
    <t>Šlaitų ir griovio dugno planiravimas mechanizuotu būdu</t>
  </si>
  <si>
    <t>Šlaitų ir griovio dugno planiravimas rankiniu būdu</t>
  </si>
  <si>
    <t>2.7</t>
  </si>
  <si>
    <t>2.8</t>
  </si>
  <si>
    <t>2.9</t>
  </si>
  <si>
    <t>2.10</t>
  </si>
  <si>
    <t>2.11</t>
  </si>
  <si>
    <t>2.12</t>
  </si>
  <si>
    <t>2.13</t>
  </si>
  <si>
    <t>2.14</t>
  </si>
  <si>
    <t>2.15</t>
  </si>
  <si>
    <t>Apsauginio šalčiui atsparaus sluoksnio įrengimas saugos salelėse k≥1,5×10-5 m/s, EV2 ≥120 MPa hmin=0,52 m</t>
  </si>
  <si>
    <t>Šalčiui nejautrių medžiagų sluoksnio įrengimas pėsčiųjų ir dviračių takuose k≥1,0×10-5 m/s hmin=0,29 m</t>
  </si>
  <si>
    <t>Šalčiui nejautrių medžiagų sluoksnio įrengimas nuovažose su 10 cm trinkelių danga k≥1,0×10-5 m/s h=0,47 m</t>
  </si>
  <si>
    <t>Šalčiui nejautrių medžiagų sluoksnio įrengimas nuovažose su 8 cm trinkelių danga k≥1,0×10-5 m/s h=0,49 m</t>
  </si>
  <si>
    <t>Šalčiui nejautrių medžiagų sluoksnio įrengimas atstatomose saugos salelėse su asfalto danga k≥1,5×10-5 m/s h=0,40 m</t>
  </si>
  <si>
    <t xml:space="preserve">Skaldos pagrindo sluoknio iš nesurišto mineralinių medžiagų mišinio fr. 0/45 įrengimas po pėsčiųjų ir dviračių takais, EV2 ≥100 MPa, h=0,15 m </t>
  </si>
  <si>
    <t xml:space="preserve">Skaldos pagrindo sluoknio iš nesurišto mineralinių medžiagų mišinio fr. 0/45 įrengimas nuovažose, EV2 ≥120 MPa, h=0,25 m </t>
  </si>
  <si>
    <t xml:space="preserve">Skaldos pagrindo sluoknio iš nesurišto mineralinių medžiagų mišinio fr. 0/45 įrengimas saugos salelėse su trinkelių danga, EV2 ≥180 MPa, h=0,25 m </t>
  </si>
  <si>
    <t>Šalčiui nejautrių medžiagų sluoksnio įrengimas nuovažose su 10 cm trinkelių danga k≥1,0×10-5 m/s h=0,42 m</t>
  </si>
  <si>
    <t>Šalčiui nejautrių medžiagų sluoksnio įrengimas nuovažose su 8 cm trinkelių danga k≥1,0×10-5 m/s h=0,44 m</t>
  </si>
  <si>
    <t>Šalčiui nejautrių medžiagų sluoksnio įrengimas saugos salelėse su trinkelių danga k≥1,5×10-5 m/s hmin=0,47 m</t>
  </si>
  <si>
    <t>Šalčiui nejautrių medžiagų sluoksnio įrengimas atstatomose saugos salelėse su asfalto danga k≥1,5×10-5 m/s h=0,30 m</t>
  </si>
  <si>
    <t xml:space="preserve">Skaldos pagrindo sluoknio iš nesurišto mineralinių medžiagų mišinio fr. 0/45 įrengimas saugos salelėse su trinkelių danga, EV2 ≥180 MPa, h=0,30 m </t>
  </si>
  <si>
    <t xml:space="preserve">Žvyro pagrindo sluoknio iš nesurišto mineralinių medžiagų mišinio fr. 0/45 įrengimas po pėsčiųjų ir dviračių takais EV2 ≥100 MPa h=0,2 m </t>
  </si>
  <si>
    <t xml:space="preserve">Žvyro pagrindo sluoknio iš nesurišto mineralinių medžiagų mišinio fr. 0/45 įrengimas po nuovažomis EV2 ≥120 MPa h=0,30 m </t>
  </si>
  <si>
    <t xml:space="preserve">Žvyro pagrindo sluoknio iš nesurišto mineralinių medžiagų mišinio fr. 0/45 įrengimas atstatomose saugos salelėse su asfalto danga EV2 ≥150 MPa h=0,4 m </t>
  </si>
  <si>
    <t>Griovio užpylimas piltiniu vandeniui laidžiu gruntu</t>
  </si>
  <si>
    <t>Apsauginio šalčiui atsparaus sluoksnio įrengimas kolektoriaus duobių vietose k≥1,5×10-5 m/s, h=0,43 m</t>
  </si>
  <si>
    <t>Apsauginio šalčiui atsparaus sluoksnio įrengimas dangų atstatyme šalia kelio bortų k≥1,5×10-5 m/s, h=0,44 m</t>
  </si>
  <si>
    <t>Skaldos pagrindo sluoknio iš nesurišto mineralinių medžiagų mišinio fr. 0/45 įrengimas atstatomose asfalto dangose kolektoriaus įrengimo vietose h=0,2 m</t>
  </si>
  <si>
    <t xml:space="preserve">Skaldos pagrindo sluoknio iš nesurišto mineralinių medžiagų mišinio fr. 0/45 įrengimas atstatomose asfalto dangose šalia kelio bortų, h=0,20 m </t>
  </si>
  <si>
    <t>Pasluoksnis iš nesurištų mineralinių medžiagų fr. 0/5 h=0,03m</t>
  </si>
  <si>
    <t>Betoninių trinkelių 200x100x80 dangos įrengimas (pilkos)</t>
  </si>
  <si>
    <t>Betoninių trinkelių 200x100x80 dangos įrengimas (raudonos)</t>
  </si>
  <si>
    <t>Betoninių trinkelių 200x100x100 dangos įrengimas (raudonos)</t>
  </si>
  <si>
    <t xml:space="preserve">Granitinių trinkelių 100x100x100 dangos įrengimas </t>
  </si>
  <si>
    <t>Betoninių trinkelių 200x100x80 dangos įrengimas (reljefinė danga silpnaregiams taškeliai, geltonos)</t>
  </si>
  <si>
    <t>Betoninių trinkelių 200x100x80 dangos įrengimas (reljefinė danga silpnaregiams juostelės, geltonos)</t>
  </si>
  <si>
    <t>Grubiai skeltų granitinių trinkelių saugos salelėse 100x100x100 įrengimas</t>
  </si>
  <si>
    <t>Esamų betoninių trinkelių/plytelių perklojimas/atstatymas esamomis medžiagomis</t>
  </si>
  <si>
    <t>Betoninių bordiūrų 1000x150x300 įrengimas ant betono pagrindo</t>
  </si>
  <si>
    <t>Skeltų betoninių bordiūrų 1000x150x220 įrengimas ant betono pagrindo</t>
  </si>
  <si>
    <t>Betoninių bordiūrų 1000x80x200 įrengimas ant betono pagrindo</t>
  </si>
  <si>
    <t>Granitinių bordiūrų 1000x150x300 įrengimas ant betono pagrindo</t>
  </si>
  <si>
    <t>Asfaltbetonio pagrindo sluoksnio įrengimas iš mišinio AC 22 PS, h=0,1 m</t>
  </si>
  <si>
    <t>Apatinio asfaltbetonio sluoksnio įrengimas iš mišinio AC 16 AS, h=0,06 m</t>
  </si>
  <si>
    <t>Apatinio asfaltbetonio sluoksnio įrengimas iš mišinio AC 16 AS, h=0,04 m</t>
  </si>
  <si>
    <t>Asfalto sluoknsių pagruntavimas polimerais modifikuota bitumine emulsija C60BP4-S</t>
  </si>
  <si>
    <t>Viršutinio asfaltbetonio sluoksnio įrengimas iš mišinio AC 11 VS, h=0,03 m</t>
  </si>
  <si>
    <t>Viršutinio asfaltbetonio sluoksnio įrengimas iš mišinio AC 11 VS, h=0,04 m</t>
  </si>
  <si>
    <t>Skersinių ir išilginių siūlių pagruntavimas karštu bitumu 50/70</t>
  </si>
  <si>
    <t>Sandūrų izoliavimas sandariklio juostomis</t>
  </si>
  <si>
    <t>Betoninių vandens latakų įrengimas</t>
  </si>
  <si>
    <t>Žvirgždo sluoksnio fr. 5/22 įrengimas šalia esamos tvoros h=0,25 m</t>
  </si>
  <si>
    <t>Apsauginės segmentinės tvorelės įrengimas su betoniniais pagrindais</t>
  </si>
  <si>
    <t>Laikinos žvyro dangos važiuojamosios dalies platinimo vietose įrengimas h=0,15m</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</si>
  <si>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</si>
  <si>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</si>
  <si>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</si>
  <si>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</si>
  <si>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</si>
  <si>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</si>
  <si>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</si>
  <si>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</si>
  <si>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</si>
  <si>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</si>
  <si>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</si>
  <si>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</si>
  <si>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</si>
  <si>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</si>
  <si>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</si>
  <si>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</si>
  <si>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</si>
  <si>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</si>
  <si>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</si>
  <si>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</si>
  <si>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</si>
  <si>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</si>
  <si>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</si>
  <si>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</si>
  <si>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</si>
  <si>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</si>
  <si>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</si>
  <si>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4. Baigiamieji darbai</t>
  </si>
  <si>
    <t>Augalinio grunto supylimas ir apsėjimas veja, h=0,10 m</t>
  </si>
  <si>
    <t>Kelio ženklų metalinių 76,1 mm skersmens (sienelės storis 2,9 mm, h=4,00) atramų pastatymas</t>
  </si>
  <si>
    <t>Vienatramių kelio ženklų atramų su flanšinėmis jungtinmis įrengimas</t>
  </si>
  <si>
    <t>Dviatramių kelio ženklų atramų įrengimas</t>
  </si>
  <si>
    <t>Kelio ženklų įrengimas ant vienatramių atramų</t>
  </si>
  <si>
    <t>Kelio ženklų įrengimas ant dviatramių atramų</t>
  </si>
  <si>
    <t>Kelio ženklų įrengimas ant apšvietimo atramų</t>
  </si>
  <si>
    <t>Priklijuojamų kelio ženklų 2.1 lipdymas prie esamų elektros atramų</t>
  </si>
  <si>
    <t>Mirksinčių lempučių virš perėjos ženklų įrengimas</t>
  </si>
  <si>
    <t>Horizontalusis ženklinimas 1.7 (1/1) termoplastu</t>
  </si>
  <si>
    <t>Horizontalusis ženklinimas 1.1 termoplastu</t>
  </si>
  <si>
    <t>Horizontalusis ženklinimas 1.12 termoplastu</t>
  </si>
  <si>
    <t>Horizontalusis ženklinimas 1.15.2 termoplastu</t>
  </si>
  <si>
    <t>Horizontalusis ženklinimas 1.11 termoplastu</t>
  </si>
  <si>
    <t>Horizontalusis ženklinimas 1.13.1 termoplastu</t>
  </si>
  <si>
    <t>Horizontalusis ženklinimas 1.13.2 termoplastu</t>
  </si>
  <si>
    <t>Horizontalusis ženklinimas Nr. 1.34 ir 1.35 termoplastu</t>
  </si>
  <si>
    <t>Daugiamečių krūmų (viksvų „Copenhagen select“) sodinimas</t>
  </si>
  <si>
    <t>Suolų poilsio aikštelėse įrengimas</t>
  </si>
  <si>
    <t>5. Kitos paslaugos</t>
  </si>
  <si>
    <t>4.10</t>
  </si>
  <si>
    <t>4.11</t>
  </si>
  <si>
    <t>4.12</t>
  </si>
  <si>
    <t>4.13</t>
  </si>
  <si>
    <t>4.14</t>
  </si>
  <si>
    <t>4.15</t>
  </si>
  <si>
    <t>4.16</t>
  </si>
  <si>
    <t>4.17</t>
  </si>
  <si>
    <t>4.18</t>
  </si>
  <si>
    <t>4.19</t>
  </si>
  <si>
    <t>5.6</t>
  </si>
  <si>
    <t>Signalinė juosta geltona su užrašu „KABELIS“.</t>
  </si>
  <si>
    <t>Remontinis vamzdis D110/100 vartotojo kabelio apsaugai</t>
  </si>
  <si>
    <t>Signalinės juostos paklojimas tranšėjoje virš remontinio vamzdžio (ryšių kabeliui)</t>
  </si>
  <si>
    <t>Remontinio vamzdžio D110/100 montavimas, įskaitant tranšėjos kasimą/užkasimą</t>
  </si>
  <si>
    <t>100m</t>
  </si>
  <si>
    <t>Vamzdžio galų hermetizavimas</t>
  </si>
  <si>
    <t>DARBŲ KIEKIŲ ŽINIARAŠTIS NR. 2 – VANDENTIEKIO IR NUOTEKŲ ŠALINIMO DALIS</t>
  </si>
  <si>
    <t>1. Lietaus nuotekų tinklai</t>
  </si>
  <si>
    <t xml:space="preserve">Savitakinio nuotakyno iš PP N klasės vamzdžių DN 200 mm, su visomis reikalingomis jungtimis bei atramomis tiekimas, montavimas žemėje, pajungimas į šulinius. </t>
  </si>
  <si>
    <t xml:space="preserve">Savitakinio nuotakyno iš PE100 RC klasės vamzdžių DN 200 mm, su visomis reikalingomis jungtimis bei atramomis tiekimas, montavimas betranšejiniu būdu, pajungimas į šulinius. </t>
  </si>
  <si>
    <t xml:space="preserve">Savitakinio nuotakyno iš PP N klasės vamzdžių DN 250 mm, su visomis reikalingomis jungtimis bei atramomis tiekimas, montavimas žemėje, pajungimas į šulinius. </t>
  </si>
  <si>
    <t>1.22</t>
  </si>
  <si>
    <t>1.23</t>
  </si>
  <si>
    <t>1.24</t>
  </si>
  <si>
    <t>1.25</t>
  </si>
  <si>
    <t>1.26</t>
  </si>
  <si>
    <t>1.27</t>
  </si>
  <si>
    <t>1.28</t>
  </si>
  <si>
    <t>1.29</t>
  </si>
  <si>
    <t>1.30</t>
  </si>
  <si>
    <t>1.31</t>
  </si>
  <si>
    <t xml:space="preserve">Savitakinio nuotakyno iš PP N klasės vamzdžių DN 300 mm, su visomis reikalingomis jungtimis bei atramomis tiekimas, montavimas žemėje, pajungimas į šulinius. </t>
  </si>
  <si>
    <t>vnt</t>
  </si>
  <si>
    <t xml:space="preserve">Savitakinio nuotakyno iš PE100 RC klasės vamzdžių DN 300 mm, su visomis reikalingomis jungtimis bei atramomis tiekimas, montavimas betranšejiniu budu, pajungimas į šulinius. </t>
  </si>
  <si>
    <t xml:space="preserve">Savitakinio nuotakyno iš PE100 RC klasės vamzdžių DN 315 mm, su visomis reikalingomis jungtimis bei atramomis tiekimas, montavimas betranšejiniu būdu, pajungimas į šulinius. </t>
  </si>
  <si>
    <t xml:space="preserve">Savitakinio nuotakyno iš PE100 RC klasės vamzdžių DN 400 mm, su visomis reikalingomis jungtimis bei atramomis tiekimas, montavimas betranšejiniu budu, pajungimas į šulinius. </t>
  </si>
  <si>
    <t xml:space="preserve">Savitakinio nuotakyno iš PE100 RC klasės vamzdžių DN 500 mm, su visomis reikalingomis jungtimis bei atramomis tiekimas, montavimas betranšejiniu būdu, pajungimas į šulinius. </t>
  </si>
  <si>
    <t xml:space="preserve">Naujų plastikinių lietaus surinkimo šulinėlių, d425 mm skersmens, iki 1,40 m gylio, su visomis jungtimis bei atramomis tiekimas, sumontavimas, išbandymas. Surinkimo šulinėliai su 30 cm nusodinimo dalimi. </t>
  </si>
  <si>
    <t xml:space="preserve">Naujų plastikinių lietaus surinkimo šulinėlių, d425 mm skersmens, nuo 2,30 m iki 3,10 m gylio, su visomis jungtimis bei atramomis tiekimas, sumontavimas, išbandymas. Surinkimo šulinėliai su 30 cm nusodinimo dalimi. </t>
  </si>
  <si>
    <t xml:space="preserve">Bordiūrinės lietaus nuotekų surinkimo grotelės, D400 apkrovos klasės (montuojamos su 425 skersmens plastikiniais šuliniais) </t>
  </si>
  <si>
    <t xml:space="preserve">Naujų plastikinių lietaus apžiūros šulinių, d600 mm skersmens, nuo 1,80 m iki 3,50 m gylio, su visomis jungtimis bei atramomis tiekimas, sumontavimas. </t>
  </si>
  <si>
    <t xml:space="preserve">Naujų g/b lietaus apžiūros šulinių, d1500 mm skersmens, nuo 3,50 m iki 6,00 m gylio, su visomis jungtimis bei atramomis tiekimas, sumontavimas. </t>
  </si>
  <si>
    <t xml:space="preserve">Naujų g/b lietaus apžiūros šulinių, d1500 mm skersmens, nuo 6,0 m m iki 7,00 m gylio, su visomis jungtimis, atramomis bei saugos salelėmis tiekimas, sumontavimas. </t>
  </si>
  <si>
    <t xml:space="preserve">Ketinis dangtis  B 125 apkrovos klasės D600 šuliniui.  Tiekimas, sumontavimas. </t>
  </si>
  <si>
    <t xml:space="preserve">Ketinis dangtis A 15 apkrovos klasės D600 šuliniui.  Tiekimas, sumontavimas. </t>
  </si>
  <si>
    <t xml:space="preserve">Ketinis dangtis A 15 apkrovos klasės D1500 šuliniui.  Tiekimas, sumontavimas. </t>
  </si>
  <si>
    <t xml:space="preserve">Ketinis dangtis  B 125 apkrovos klasės D1500 šuliniui.  Tiekimas, sumontavimas. </t>
  </si>
  <si>
    <t xml:space="preserve">Ketinis dangtis D 400 apkrovos klasės D600 šuliniui.  Tiekimas, sumontavimas. </t>
  </si>
  <si>
    <t xml:space="preserve">Ketinis dangtis D 400 apkrovos klasės D1500 šuliniui.  Tiekimas, sumontavimas. </t>
  </si>
  <si>
    <t>Tinklų nužymėjimo ženklai</t>
  </si>
  <si>
    <t>Lietaus nuotekų tinklų praplovimas be dezinfekavimo.</t>
  </si>
  <si>
    <t>Lietaus nuotekų tinklų hidraulinis bandymas</t>
  </si>
  <si>
    <t>Tinklų TV diagnostika</t>
  </si>
  <si>
    <t>Esamų PP d315 šulinių  ketinių D315 dangčių pritaikymas prie naujai projektuojamos dangos lygio iki 20 cm</t>
  </si>
  <si>
    <t>Esamų g/b d1000 šulinių ketinių D700 dangčių pritaikymas prie naujai projektuojamos dangos lygio iki 35 cm</t>
  </si>
  <si>
    <t xml:space="preserve">Esamų g/b d300 šulinių ketinių D315 dangčių pritaikymas prie naujai projektuojamos dangos lygio iki 5 cm </t>
  </si>
  <si>
    <t>Esamų g/b d1500 šulinių ketinių D700 dangčių pritaikymas prie naujai projektuojamos dangos lygio iki 35 cm</t>
  </si>
  <si>
    <t>Esamų paviršinių nuotekų surinkimo šulinėlių ketinių D700 dangčių pritaikymas prie atstatomos dangos lygio</t>
  </si>
  <si>
    <t>Naftos produktų gaudyklė</t>
  </si>
  <si>
    <t>Lietaus nuotekų išleistuvo įrengimas, 500 mm skersmens vamzdžiui</t>
  </si>
  <si>
    <r>
      <t>m</t>
    </r>
    <r>
      <rPr>
        <vertAlign val="superscript"/>
        <sz val="11"/>
        <rFont val="Times New Roman"/>
        <family val="1"/>
        <charset val="186"/>
      </rPr>
      <t>3</t>
    </r>
  </si>
  <si>
    <t>Mechanizuotas tranšėjų iki 2,50 m gylio kasimas ir iškasto grunto laikinas sandėliavimas, bei galutinis tranšėjos užpylimas</t>
  </si>
  <si>
    <t>Mechanizuotas tranšėjų iki 4,00 m gylio kasimas ir iškasto grunto laikinas sandėliavimas, bei galutinis tranšėjos užpylimas</t>
  </si>
  <si>
    <t>Mechanizuotas tranšėjų iki 5,00 m gylio kasimas ir iškasto grunto laikinas sandėliavimas, bei galutinis tranšėjos užpylimas</t>
  </si>
  <si>
    <t>Mechanizuotas duobių iki 2,00 m gylio kasimas ir iškasto grunto laikinas sandėliavimas, bei galutinis tranšėjos užpylimas</t>
  </si>
  <si>
    <t>Mechanizuotas duobių iki 3,00 m gylio kasimas ir iškasto grunto laikinas sandėliavimas, bei galutinis tranšėjos užpylimas</t>
  </si>
  <si>
    <t>Mechanizuotas duobių iki 4,00 m gylio kasimas ir iškasto grunto laikinas sandėliavimas, bei galutinis tranšėjos užpylimas</t>
  </si>
  <si>
    <t>Mechanizuotas duobių iki 5,00 m gylio kasimas ir iškasto grunto laikinas sandėliavimas, bei galutinis tranšėjos užpylimas</t>
  </si>
  <si>
    <t>Mechanizuotas duobių iki 6,00 m gylio kasimas ir iškasto grunto laikinas sandėliavimas, bei galutinis tranšėjos užpylimas</t>
  </si>
  <si>
    <t>Mechanizuotas duobių iki 7,00 m gylio kasimas ir iškasto grunto laikinas sandėliavimas, bei galutinis tranšėjos užpylimas</t>
  </si>
  <si>
    <t>Smėlis vamzdžių pagrindui</t>
  </si>
  <si>
    <t>Smėlis pirminiam ir šoniniam užpylimui, įskaitant sutankinimą</t>
  </si>
  <si>
    <t>Perteklinio grunto išvežimas užsakovo nurodymu</t>
  </si>
  <si>
    <t>2. Žemės darbai</t>
  </si>
  <si>
    <t>DARBŲ KIEKIŲ ŽINIARAŠTIS NR. 3 – ELEKTROTECHNIKOS (APŠVIETIMO) DALIS</t>
  </si>
  <si>
    <t>1. Medžiagų ir įrengimų žiniaraštis</t>
  </si>
  <si>
    <t>kompl</t>
  </si>
  <si>
    <t>Flanšinis, saugus apšvietimo stulpas, 6,0m viršžeminės dalies aukščio, atitinkantis EN12767 standartą</t>
  </si>
  <si>
    <t>Įleidžiamas į pamatą, saugus apšvietimo stulpas, 8,0m viršžeminės dalies aukščio, atitinkantis EN12767 standartą</t>
  </si>
  <si>
    <t>Flanšinis pamatas saugiai,  6,0m  viršžeminės dalies aukščio atramai, komplekte flanšas, varžtai</t>
  </si>
  <si>
    <t>Gelžbetoninis pamatas saugiai, įleidžiamai,  8,0m  viršžeminės dalies aukščio atramai</t>
  </si>
  <si>
    <t xml:space="preserve">Pėsčiųjų perėjos šviestuvas 5700K, ≤58W dešininė optika,  be autonominio pritemdymo funkcijos, su Nemo 7 kontaktų standartine jungtim šviestuvo valdikliui montuoti*  </t>
  </si>
  <si>
    <t xml:space="preserve">Kelio apšvietimui skirtas šviestuvas 4000K, ≤80W, su autonominio pritemdymo funkcija, su Nemo 7 kontaktų standartine jungtim šviestuvo valdikliui montuoti*  </t>
  </si>
  <si>
    <t>Cinkuota gembė 1,0m aukščio, 1,0m ilgio</t>
  </si>
  <si>
    <t xml:space="preserve">Kabelio pajungimo gnybtų komplektas </t>
  </si>
  <si>
    <t>Automatinis jungiklis ( 1F, In=6A, C)</t>
  </si>
  <si>
    <t>Vamzdis D75 mm vamzdis, klojimui atviru būdu, ≥750N</t>
  </si>
  <si>
    <t>Vamzdis D75 klojimui uždaru būdu ≥1250N</t>
  </si>
  <si>
    <t>Betonas spintos pamatams</t>
  </si>
  <si>
    <t>Antgalis įžeminimo elektrodo įkalimui 20mm</t>
  </si>
  <si>
    <t>Įžeminimo elektrodo įkalimo galvutė 20mm</t>
  </si>
  <si>
    <t>Gnybtas įžeminimo elektrodo sujungimui su cinkuota juosta</t>
  </si>
  <si>
    <t>Giluminis 30 Ω įžeminimo kontūras</t>
  </si>
  <si>
    <t>Įžeminimo elektrodas  20x1500mm (karštai cinkuotas plienas; 1kontūras-5vnt.</t>
  </si>
  <si>
    <t>Cinkuota juosta 30x4mm</t>
  </si>
  <si>
    <t xml:space="preserve">Signalinė juosta </t>
  </si>
  <si>
    <t>Gaubtas kabelio apsaugai tvirtinamas prie gelžb. atramos</t>
  </si>
  <si>
    <t>Apkabos kabelinio gaubto tvirtinimui rpie atramos</t>
  </si>
  <si>
    <t>Dažai atramų numeravimui</t>
  </si>
  <si>
    <t>Kabelių žymenys</t>
  </si>
  <si>
    <t>Elektros įrenginių žymenys</t>
  </si>
  <si>
    <t xml:space="preserve">Smėlis pakloto įrengimui </t>
  </si>
  <si>
    <r>
      <t>0,6/1kV  kabelis 4x35 mm</t>
    </r>
    <r>
      <rPr>
        <vertAlign val="superscript"/>
        <sz val="11"/>
        <color theme="1"/>
        <rFont val="Times New Roman"/>
        <family val="1"/>
      </rPr>
      <t>2</t>
    </r>
    <r>
      <rPr>
        <sz val="11"/>
        <color theme="1"/>
        <rFont val="Times New Roman"/>
        <family val="1"/>
      </rPr>
      <t xml:space="preserve"> skersmens aliuminėmis gyslomis , XLPE izoliacija, PVC apvalkalas</t>
    </r>
  </si>
  <si>
    <r>
      <t>Kabelis 3x1,5 mm</t>
    </r>
    <r>
      <rPr>
        <vertAlign val="superscript"/>
        <sz val="11"/>
        <color theme="1"/>
        <rFont val="Times New Roman"/>
        <family val="1"/>
      </rPr>
      <t xml:space="preserve">2 </t>
    </r>
    <r>
      <rPr>
        <sz val="11"/>
        <color theme="1"/>
        <rFont val="Times New Roman"/>
        <family val="1"/>
      </rPr>
      <t xml:space="preserve"> varinėmis gyslomis, PVC izoliacija, PVC apvalkalu</t>
    </r>
  </si>
  <si>
    <r>
      <t>Galinė mova 4x35 mm</t>
    </r>
    <r>
      <rPr>
        <vertAlign val="superscript"/>
        <sz val="11"/>
        <color theme="1"/>
        <rFont val="Times New Roman"/>
        <family val="1"/>
      </rPr>
      <t>2</t>
    </r>
    <r>
      <rPr>
        <sz val="11"/>
        <color theme="1"/>
        <rFont val="Times New Roman"/>
        <family val="1"/>
      </rPr>
      <t xml:space="preserve"> skersmens kabeliui </t>
    </r>
  </si>
  <si>
    <r>
      <t>m</t>
    </r>
    <r>
      <rPr>
        <vertAlign val="superscript"/>
        <sz val="11"/>
        <color theme="1"/>
        <rFont val="Times New Roman"/>
        <family val="1"/>
      </rPr>
      <t>3</t>
    </r>
  </si>
  <si>
    <r>
      <t>Antgaliai 1,5mm</t>
    </r>
    <r>
      <rPr>
        <vertAlign val="superscript"/>
        <sz val="11"/>
        <color theme="1"/>
        <rFont val="Times New Roman"/>
        <family val="1"/>
      </rPr>
      <t>2</t>
    </r>
    <r>
      <rPr>
        <sz val="11"/>
        <color theme="1"/>
        <rFont val="Times New Roman"/>
        <family val="1"/>
      </rPr>
      <t xml:space="preserve"> skersmens gyslų apdirbimui</t>
    </r>
  </si>
  <si>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</si>
  <si>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</si>
  <si>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</si>
  <si>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</si>
  <si>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</si>
  <si>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</si>
  <si>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</si>
  <si>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</si>
  <si>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</si>
  <si>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</si>
  <si>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</si>
  <si>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</si>
  <si>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</si>
  <si>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</si>
  <si>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</si>
  <si>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</si>
  <si>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</si>
  <si>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</si>
  <si>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</si>
  <si>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</si>
  <si>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</si>
  <si>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</si>
  <si>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</si>
  <si>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</si>
  <si>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</si>
  <si>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</si>
  <si>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Gelžbetoninis stiebas S110-34,3</t>
  </si>
  <si>
    <t>Traversa G1-1</t>
  </si>
  <si>
    <t>Ramsčio tvirtinimo mazgas PTM-2,7</t>
  </si>
  <si>
    <t>Įžeminimo laidininkas ŽLi-1</t>
  </si>
  <si>
    <t>Įžeminimo laidininkas ŽLn-5</t>
  </si>
  <si>
    <t>Veržlė M16.5.019</t>
  </si>
  <si>
    <t>Poveržlė 16.01,019</t>
  </si>
  <si>
    <t>Nulinio laido įžeminimo laidininkas ŽLo-1</t>
  </si>
  <si>
    <t>Izoliatorius TF-20</t>
  </si>
  <si>
    <t>Plastmasinė įvorė I-18</t>
  </si>
  <si>
    <t>Gnybtas VGA-1</t>
  </si>
  <si>
    <t>Šviestuvo tvirtinimo kronšteinas ŠV-1</t>
  </si>
  <si>
    <t>Apkaba AP16-2,7</t>
  </si>
  <si>
    <t>Įžeminimo laidininkas ŽLn-7</t>
  </si>
  <si>
    <t>Jungiamas gnybtas</t>
  </si>
  <si>
    <t>Jungiamas įžeminimo gnybtas</t>
  </si>
  <si>
    <t>Jungiamas įžeminimo gnybtas su gaubtu</t>
  </si>
  <si>
    <t>Apkabos kabelinio gaubto tvirtinimui prie atramos</t>
  </si>
  <si>
    <t>Apkabos kabelio tvirtinimui prie gelžb. atramos</t>
  </si>
  <si>
    <t>Viršįtampių ribotuvai</t>
  </si>
  <si>
    <t>2. Darbų kiekių žiniaraštis</t>
  </si>
  <si>
    <t>100vnt</t>
  </si>
  <si>
    <t>Eur</t>
  </si>
  <si>
    <t>Tšk.</t>
  </si>
  <si>
    <t>Tranšėjos ≥ 1,0m gylio  iškasimas ir užpylimas klojant vieną vamzdį rankiniu būdu</t>
  </si>
  <si>
    <t>Tranšėjos ≥ 1,0m gylio  iškasimas ir užpylimas klojant vieną vamzdį mechanizuotu būdu</t>
  </si>
  <si>
    <t>Tranšėjos ≥1,0m gylio  iškasimas ir užpylimas klojant du vamzdžius rankiniu būdu</t>
  </si>
  <si>
    <t>Tranšėjos ≥ 1,0m gylio  iškasimas ir užpylimas klojant tris vamzdžius rankiniu būdu</t>
  </si>
  <si>
    <t>Vamzdžio D75mm paklojimas tranšėjoje</t>
  </si>
  <si>
    <t>Vamzdžio D75mm paklojimas betranšėjiniu būdu</t>
  </si>
  <si>
    <t>Duobės iškasimas/užkasimas kabelio paklojimui betranšėjiniu būdu</t>
  </si>
  <si>
    <t>Signalinės juostos paklojimas vienam vamzdžiui</t>
  </si>
  <si>
    <t>Signalinės juostos paklojimas dviems vamzdžiams</t>
  </si>
  <si>
    <t>Signalinės juostos paklojimas trims vamzdžiams</t>
  </si>
  <si>
    <t xml:space="preserve">Pakloto įrengimas 1-am vamzdžiui </t>
  </si>
  <si>
    <t>Pakloto įrengimas 2-am vamzdžiui</t>
  </si>
  <si>
    <t>Pakloto įrengimas 3-am vamzdžiui</t>
  </si>
  <si>
    <t xml:space="preserve">Įžeminimo kontūro 10Ω įrengimas </t>
  </si>
  <si>
    <t xml:space="preserve">Įžeminimo kontūro 30Ω įrengimas </t>
  </si>
  <si>
    <t>Įžeminimo kontūro matavimas</t>
  </si>
  <si>
    <t>Įžeminimo taškų pereinamosios varžos matavimas</t>
  </si>
  <si>
    <t>Kabelio izoliacijos varžos matavimas</t>
  </si>
  <si>
    <t>Tariamosios varžos fazė-nulis matavimas</t>
  </si>
  <si>
    <t>Elektros linijų fazavimas, kai įtampa tinkle iki 1kV</t>
  </si>
  <si>
    <t>AVS, atramų prijungimas prie įžeminimo įrenginio</t>
  </si>
  <si>
    <t>Pamato flanšinei 6,0m viršžeminės dalies aukščio atramai montavimas</t>
  </si>
  <si>
    <t>Pamato įleidžiamai 8,0m viršžeminės dalies aukščio atramai montavimas</t>
  </si>
  <si>
    <t>Flanšinio, saugus apšvietimo stulpo, 6,0m viršžeminės dalies aukščio, montavimas</t>
  </si>
  <si>
    <t>Įleidžiamo, saugus apšvietimo stulpo, 8,0m viršžeminės dalies aukščio, montavimas</t>
  </si>
  <si>
    <t>Gembės 1,0m aukščio, 1,0m ilgio montavimas ant atramos</t>
  </si>
  <si>
    <t xml:space="preserve">Šviestuvų montavimas ant atramos </t>
  </si>
  <si>
    <t>Kabelinio gaubto montavimas prie atramos</t>
  </si>
  <si>
    <t>Kabelio pajungimo gnybtų komplekto montavimas ir pajungimas atramoje</t>
  </si>
  <si>
    <t>Automatinio jungiklio montavimas atramoje</t>
  </si>
  <si>
    <t>Apšvietimo valdymo spintos su pamatu, su įrengimais montavimas</t>
  </si>
  <si>
    <t>Duobės kasimas spintos pamatams</t>
  </si>
  <si>
    <t>Pamato betonavimas</t>
  </si>
  <si>
    <t>Apšviestumo matavimai</t>
  </si>
  <si>
    <t>Paslėptų darbų aktas</t>
  </si>
  <si>
    <t>Kabelių žymėjimas</t>
  </si>
  <si>
    <t>Atramų numeravimas dažant</t>
  </si>
  <si>
    <t>Elektros įrenginių žymenų montavimas</t>
  </si>
  <si>
    <t>Plotų išlyginimas</t>
  </si>
  <si>
    <t xml:space="preserve">Grunto sutankinimas </t>
  </si>
  <si>
    <t>Galinės dviejų stiebų, viengubam laidų tvirtinimui, atramų montavimas gręžtinėje duobėje</t>
  </si>
  <si>
    <t>Viršįtampių ribotuvų montavimas</t>
  </si>
  <si>
    <t>Signalinės juostos paklojimas vienam kabeliui</t>
  </si>
  <si>
    <t>Pakloto įrengimas</t>
  </si>
  <si>
    <t>Šviestuvo tvirtinimo kronšteino montavimas</t>
  </si>
  <si>
    <t>Esamo šviestuvo išmontavimas/ sumontavimas prie galinės, gelžbetoninės atramos atramos</t>
  </si>
  <si>
    <t>Išpildomosios nuotraukos atlikimas</t>
  </si>
  <si>
    <t>Leidimas kasimo darbams</t>
  </si>
  <si>
    <t>Kitų tarnybų atstovų iškvietimas</t>
  </si>
  <si>
    <t>Geodeziniai nužymėjimai</t>
  </si>
  <si>
    <r>
      <t>Kabelio iki 3kg 3x1,5mm</t>
    </r>
    <r>
      <rPr>
        <vertAlign val="superscript"/>
        <sz val="11"/>
        <color theme="1"/>
        <rFont val="Times New Roman"/>
        <family val="1"/>
      </rPr>
      <t>2</t>
    </r>
    <r>
      <rPr>
        <sz val="11"/>
        <color theme="1"/>
        <rFont val="Times New Roman"/>
        <family val="1"/>
      </rPr>
      <t xml:space="preserve"> skersmens varinėmis gyslomis įtraukimas į atramą</t>
    </r>
  </si>
  <si>
    <r>
      <t>Galinės movos montavimas  35mm</t>
    </r>
    <r>
      <rPr>
        <vertAlign val="superscript"/>
        <sz val="11"/>
        <color theme="1"/>
        <rFont val="Times New Roman"/>
        <family val="1"/>
      </rPr>
      <t>2</t>
    </r>
    <r>
      <rPr>
        <sz val="11"/>
        <color theme="1"/>
        <rFont val="Times New Roman"/>
        <family val="1"/>
      </rPr>
      <t xml:space="preserve"> skersmens AL kabeliui vidaus sąlygomis</t>
    </r>
  </si>
  <si>
    <r>
      <t>Antgalių 1,5mm</t>
    </r>
    <r>
      <rPr>
        <vertAlign val="superscript"/>
        <sz val="11"/>
        <color theme="1"/>
        <rFont val="Times New Roman"/>
        <family val="1"/>
      </rPr>
      <t>2</t>
    </r>
    <r>
      <rPr>
        <sz val="11"/>
        <color theme="1"/>
        <rFont val="Times New Roman"/>
        <family val="1"/>
      </rPr>
      <t xml:space="preserve"> skersmens gyslai montavimas</t>
    </r>
  </si>
  <si>
    <r>
      <t>m</t>
    </r>
    <r>
      <rPr>
        <vertAlign val="superscript"/>
        <sz val="11"/>
        <color theme="1"/>
        <rFont val="Times New Roman"/>
        <family val="1"/>
      </rPr>
      <t>2</t>
    </r>
  </si>
  <si>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</si>
  <si>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</si>
  <si>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</si>
  <si>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</si>
  <si>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</si>
  <si>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</si>
  <si>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</si>
  <si>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</si>
  <si>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</si>
  <si>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</si>
  <si>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</si>
  <si>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</si>
  <si>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</si>
  <si>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</si>
  <si>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</si>
  <si>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</si>
  <si>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</si>
  <si>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</si>
  <si>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</si>
  <si>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</si>
  <si>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</si>
  <si>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</si>
  <si>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</si>
  <si>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</si>
  <si>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</si>
  <si>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</si>
  <si>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</si>
  <si>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</si>
  <si>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</si>
  <si>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</si>
  <si>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</si>
  <si>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</si>
  <si>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</si>
  <si>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</si>
  <si>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</si>
  <si>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</si>
  <si>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</si>
  <si>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</si>
  <si>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</si>
  <si>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</si>
  <si>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</si>
  <si>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</si>
  <si>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</si>
  <si>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</si>
  <si>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</si>
  <si>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</si>
  <si>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</si>
  <si>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</si>
  <si>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</si>
  <si>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r>
      <t>Kabelio iki 3kg 4x35 mm</t>
    </r>
    <r>
      <rPr>
        <vertAlign val="superscript"/>
        <sz val="11"/>
        <color theme="1"/>
        <rFont val="Times New Roman"/>
        <family val="1"/>
      </rPr>
      <t>2</t>
    </r>
    <r>
      <rPr>
        <sz val="11"/>
        <color theme="1"/>
        <rFont val="Times New Roman"/>
        <family val="1"/>
      </rPr>
      <t xml:space="preserve"> skersmens aliuminio gyslomis paklojimas:
-Vamzdyje                                         -47 m
-atrama, kab. gaubte                           -4 m
-atrama, apkabom                              -18 m</t>
    </r>
  </si>
  <si>
    <t>3. Išmontavimo darbai</t>
  </si>
  <si>
    <t>Šviestuvų išmontavimas ir išvežimas 10km atstumu</t>
  </si>
  <si>
    <t>Metalinės pėsčiųjų perėjos 6,0m viršžeminės dalies aukščio su šviestuvu išmontavimas ir išvežimas 10km atstumu</t>
  </si>
  <si>
    <t>Pamato išmontavimas ir išvežimas 10km atstumu</t>
  </si>
  <si>
    <t>Šviestuvo tvirtinimo kronšteino su traversa išmontavimas ir išvežimas 10km atstumu</t>
  </si>
  <si>
    <t>Laido A-25 nukabinimas ir išvežimas 10km atstumu</t>
  </si>
  <si>
    <t>Traversos išmontavimas ir išvežimas 10km atstumu</t>
  </si>
  <si>
    <t xml:space="preserve">Laidų A-25 atjungimas atramoje </t>
  </si>
  <si>
    <t xml:space="preserve">Laidų A-25 atjungimas/prijungimas atramoje </t>
  </si>
  <si>
    <t>Gelžbetoninės 9,0m atramos išmontavimas ir išvežimas 10km atstumu</t>
  </si>
  <si>
    <r>
      <t>Kabelio 25mm</t>
    </r>
    <r>
      <rPr>
        <vertAlign val="superscript"/>
        <sz val="11"/>
        <color theme="1"/>
        <rFont val="Times New Roman"/>
        <family val="1"/>
      </rPr>
      <t>2</t>
    </r>
    <r>
      <rPr>
        <sz val="11"/>
        <color theme="1"/>
        <rFont val="Times New Roman"/>
        <family val="1"/>
      </rPr>
      <t xml:space="preserve"> skersmens atjungimas atramoje </t>
    </r>
  </si>
  <si>
    <t>DARBŲ KIEKIŲ ŽINIARAŠTIS NR. 5 – ELEKTRONINIŲ RYŠIŲ (TELEKOMUNIKACIJŲ) DALIS</t>
  </si>
  <si>
    <t>1.0</t>
  </si>
  <si>
    <t>1. Medžiagų žiniaraštis</t>
  </si>
  <si>
    <t xml:space="preserve">Sudedamas vamzdis PVC D110x100x3000mm </t>
  </si>
  <si>
    <t>RKŠ 2-5 pusinis šulinio korpusas, viršutinė dalis</t>
  </si>
  <si>
    <t>RKŠ 2-6 pusinis šulinio korpusas, apatinė dalis</t>
  </si>
  <si>
    <t>Lengvo tipo liuko komplektas MTT-L</t>
  </si>
  <si>
    <t>Sunkaus tipo liuko komplektas MTT-S</t>
  </si>
  <si>
    <t>G/b paaukštinimo žiedas</t>
  </si>
  <si>
    <t>Kronšteinai</t>
  </si>
  <si>
    <t>Konsolė</t>
  </si>
  <si>
    <t>t.</t>
  </si>
  <si>
    <t>Grunto 1-2 kategorijos kasimas ir užkasimas rankiniu būdu, kai tranšėjos plotis iki 0,4 m</t>
  </si>
  <si>
    <t>Grunto 1-2 kategorijos kasimas ir užkasimas rankiniu būdu, kai tranšėjos plotis iki 0,8 m</t>
  </si>
  <si>
    <t>Sudedamųjų kabelių apsaugos vamzdžių paklojimas paruoštoje tranšėjoje</t>
  </si>
  <si>
    <t>Esamų telekomunikacijų šulinių pakeitimas naujais RKŠ-2 šuliniais</t>
  </si>
  <si>
    <t>Šulinių angos paaukštinimas g/b žiedais</t>
  </si>
  <si>
    <t>Liuko pakeitimas</t>
  </si>
  <si>
    <t>Kronšteinų pastatymas šulinyje</t>
  </si>
  <si>
    <t>Konsolių pastatymas šulinyje</t>
  </si>
  <si>
    <t>RKŠ-2 šulinių demontavimas</t>
  </si>
  <si>
    <t xml:space="preserve">Asbocementinio vamzdžio d100 demontavimas </t>
  </si>
  <si>
    <t xml:space="preserve">Šiukšlių išvežimas </t>
  </si>
  <si>
    <t xml:space="preserve">Požeminių komunikacijų išpildomoji geodezinė nuotrauka </t>
  </si>
  <si>
    <t>RKKS šulinio kortelė</t>
  </si>
  <si>
    <t>Vandentiekio ir nuotekų šalinimo dalis</t>
  </si>
  <si>
    <t>Elektrotechnikos (apšvietimo) dalis</t>
  </si>
  <si>
    <t>Elektroninių ryšių (telekomunikacijų) dalis</t>
  </si>
  <si>
    <t>Stiklo  pluoštu sustiprinto poliesterio apšvietimo valdymo spinta su ventiliacinėmis angomis,  komplekte su pamatu, IP54 :
 -B+C kategorijos viršįtampio ribotuvai 400V AC                                     -1 vnt
-Automatinis jungiklis 1F, C6÷10A, Icu≥10kA                                         -5 vnt
-Automatinis jungiklis 3F, C25, Icu≥10kA                                               -3vnt
-2P srovės nuotėkio rėlė su automatiniu išjugikliu C16A/30mA                  -1 kompl.
-Spintos šviestuvas su jungikliu                                                                -1 kompl.
-1F 16A modulinis  kištukinis lizdas su įžeminimo kontaktu, I44                  -1 vnt
-Kirtiklis, 3P, 63A, IP20                                                                          -1 vnt
-Kondensatorinio tipo kontaktorius, 3F, 25A                                            -2 vnt
-Foto rėlė su davikliu 1P, 16A, IP20/IP65 sensorius                                 -1 vnt
-Astronominis laikmatis 230V AC, 16A, tikslumas 1s, 
motuojamas ant DIN bėgelio                                                                 -1 vnt
-Modulinis 3 padėčių perjungiklis, 230V, 16A, IP20 R-O-A                     -1 vnt.</t>
  </si>
  <si>
    <t>Giluminis 10 Ω įžeminimo kontūras:
-Įžeminimo elektrodas  20x1500mm (karštai cinkuotas plienas;                -7 vnt
-Antgalis įžeminimo elektrodo įkalimui 20mm                                          -1 vnt
-Įžeminimo elektrodo įkalimo galvutė 20mm                                            -1 vnt
-Gnybtas įžeminimo elektrodo sujungimui su cinkuota juosta                    -1 vnt</t>
  </si>
  <si>
    <t xml:space="preserve">Giluminis 10 Ω įžeminimo kontūras
-Įžeminimo elektrodas 20x1500mm (karštai cinkuotas plienas;                   -14 vnt
-Antgalis įžeminimo elektrodo įkalimui 20mm                                            -2 vnt
-Įžeminimo elektrodo įkalimo galvutė 20mm                                             -2 vnt
-Gnybtas įžeminimo elektrodo sujungimui su cinkuota juosta                      -2 vnt. </t>
  </si>
  <si>
    <r>
      <t>Kabelio iki 3kg 4x35 mm</t>
    </r>
    <r>
      <rPr>
        <vertAlign val="superscript"/>
        <sz val="11"/>
        <color theme="1"/>
        <rFont val="Times New Roman"/>
        <family val="1"/>
      </rPr>
      <t>2</t>
    </r>
    <r>
      <rPr>
        <sz val="11"/>
        <color theme="1"/>
        <rFont val="Times New Roman"/>
        <family val="1"/>
      </rPr>
      <t xml:space="preserve"> skersmens aliuminio gyslomis paklojimas:
-Vamzdyje                                        -2027 m
-Atramoje iki gnybtų dėžutės              -311 m
-atrama, kab. gaubte                          -2 m
-spintoje                                            -6 m</t>
    </r>
  </si>
  <si>
    <t>Negrąžinamos medžiagos – frezuoto asfalto granulės (≤ -7,00 Eur/t )</t>
  </si>
  <si>
    <t>Negrąžinamos medžiagos – skalda (≤ -7,50 Eur/m³)</t>
  </si>
  <si>
    <t>Negrąžinamos medžiagos – 1 vnt.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</si>
  <si>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nevertinti</t>
  </si>
  <si>
    <t>2.*– Elektrotechnikos (AB "Energijos skirstymo operatorius") dalies darbus atliks AB "ESO" rangovas ir apmokės tiesiogiai AB "Via Lietuva"</t>
  </si>
  <si>
    <t>Elektrotechnikos (AB "Energijos skirstymo operatorius")*</t>
  </si>
  <si>
    <r>
      <rPr>
        <b/>
        <sz val="10"/>
        <color rgb="FF000000"/>
        <rFont val="Times New Roman"/>
        <family val="1"/>
        <charset val="186"/>
      </rPr>
      <t xml:space="preserve">Sandėliavimo medžiagos
</t>
    </r>
    <r>
      <rPr>
        <sz val="10"/>
        <color rgb="FF000000"/>
        <rFont val="Times New Roman"/>
        <family val="1"/>
        <charset val="186"/>
      </rPr>
      <t>Vykdant valstybinės reikšmės kelių rekonstravimo ir (ar) remonto darbus susidarančios medžiagos, kurios nenaudojamos projekte ir nėra priskiriamos negražinamoms medžiagoms transportuojamos į AB „Via Lietuva“ nurodytas sandėliavimo vietą –</t>
    </r>
    <r>
      <rPr>
        <b/>
        <sz val="10"/>
        <color rgb="FF000000"/>
        <rFont val="Times New Roman"/>
        <family val="1"/>
        <charset val="186"/>
      </rPr>
      <t xml:space="preserve"> </t>
    </r>
    <r>
      <rPr>
        <b/>
        <sz val="10"/>
        <rFont val="Times New Roman"/>
        <family val="1"/>
        <charset val="186"/>
      </rPr>
      <t>AB „Kelių priežiūra“ Ukmergės kelių tarnybos Širvintų meistriją, Zibalų g. 55, Širvintos.</t>
    </r>
    <r>
      <rPr>
        <b/>
        <sz val="10"/>
        <color rgb="FF000000"/>
        <rFont val="Times New Roman"/>
        <family val="1"/>
        <charset val="186"/>
      </rPr>
      <t xml:space="preserve">
</t>
    </r>
    <r>
      <rPr>
        <sz val="10"/>
        <color rgb="FF000000"/>
        <rFont val="Times New Roman"/>
        <family val="1"/>
        <charset val="186"/>
      </rPr>
      <t xml:space="preserve">Į sandėliavimo vietas turi būti gabenami </t>
    </r>
    <r>
      <rPr>
        <b/>
        <sz val="10"/>
        <color rgb="FF000000"/>
        <rFont val="Times New Roman"/>
        <family val="1"/>
        <charset val="186"/>
      </rPr>
      <t>metaliniai</t>
    </r>
    <r>
      <rPr>
        <sz val="10"/>
        <color rgb="FF00000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</si>
  <si>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Ardomos plastikinės pralaidos su antgaliais ir išvežimas rangovo pasirinktu atstumu utilizavimui</t>
  </si>
  <si>
    <t>Betono gaminių (trinkelių/plytelių) ardymas (hvid=0,08m) ir išvežimas rangovo pasirinktu atstumu utilizavimui</t>
  </si>
  <si>
    <t>Apsauginės metalinės pėsčiųjų tvorelės ardymas su pamatais ir išvežimas (žiūrėti žiniaraščio priedą dėl išvežimo)</t>
  </si>
  <si>
    <t>Signalinių stulpelių išardymas ir išvežimas rangovo pasirinktu atstumu utilizavimui</t>
  </si>
  <si>
    <t>Betoninių kelio bortų išardymas su pamatais ir išvežimas rangovo pasirinktu atstumu utilizavimui</t>
  </si>
  <si>
    <t>Betoninių vejos bortų išardymas su pamatais ir išvežimas rangovo pasirinktu atstumu utilizavimui</t>
  </si>
  <si>
    <t>Esamų laiptų iš gelžbetoninių plokščių h= 0,20 m perklojimas VIA LIETUVA sklypo ribose</t>
  </si>
  <si>
    <t>IŠ VISO ŽINIARAŠTYJE 2, EUR BE PVM</t>
  </si>
  <si>
    <t>IŠ VISO ŽINIARAŠTYJE 3, EUR BE PVM</t>
  </si>
  <si>
    <t>IŠ VISO ŽINIARAŠTYJE 5, EUR BE PVM</t>
  </si>
  <si>
    <t>Laikinos žvyro dangos h=0,15 m išardyms ir išvežimas rangovo pasirinktu atstumu</t>
  </si>
  <si>
    <t>Vienstiebių skydų nuėmimas nuo vienatramių atramų ir išvežimas (žiūrėti žiniaraščio priedą dėl išvežimo)</t>
  </si>
  <si>
    <t>Vienatramių kelio ženklų atramų išardymas ir išvežimas (žiūrėti žiniaraščio priedą dėl išvežimo)</t>
  </si>
  <si>
    <t>Dvistiebių skydų nuėmimas nuo vienatramių atramų ir išvežimas (žiūrėti žiniaraščio priedą dėl išvežimo)</t>
  </si>
  <si>
    <t>Dviatramių kelio ženklų atramų išardymas ir išvežimas (žiūrėti žiniaraščio priedą dėl išvežimo)</t>
  </si>
  <si>
    <t>Tristiebių skydų nuėmimas nuo vienatramių atramų ir išvežimas (žiūrėti žiniaraščio priedą dėl išvežimo)</t>
  </si>
  <si>
    <t xml:space="preserve">Skaldos pagrindo sluoknio iš nesurišto mineralinių medžiagų mišinio fr. 0/45 įrengimas saugos salelėse su atkuriama asfalto danga, EV2 ≥150 MPa, h=0,3 m </t>
  </si>
  <si>
    <t>3.43</t>
  </si>
  <si>
    <t>Smėlio pagrindo po betoniniais latakais įrengimas h=0,15 m</t>
  </si>
  <si>
    <t>Betoninių pagrindų po vandens latakais įrengimas iš betono 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</si>
</sst>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3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4"/>
      <name val="Times New Roman"/>
      <family val="1"/>
      <charset val="186"/>
    </font>
    <font>
      <b/>
      <sz val="12"/>
      <name val="Times New Roman"/>
      <family val="1"/>
      <charset val="186"/>
    </font>
    <font>
      <sz val="11"/>
      <name val="Times New Roman"/>
      <family val="1"/>
      <charset val="186"/>
    </font>
    <font>
      <b/>
      <sz val="10"/>
      <color rgb="FF000000"/>
      <name val="Times New Roman"/>
      <family val="1"/>
      <charset val="186"/>
    </font>
    <font>
      <sz val="10"/>
      <color rgb="FF000000"/>
      <name val="Times New Roman"/>
      <family val="1"/>
      <charset val="186"/>
    </font>
    <font>
      <vertAlign val="superscript"/>
      <sz val="11"/>
      <name val="Times New Roman"/>
      <family val="1"/>
      <charset val="186"/>
    </font>
    <font>
      <sz val="11"/>
      <color theme="1"/>
      <name val="Times New Roman"/>
      <family val="1"/>
    </font>
    <font>
      <vertAlign val="superscript"/>
      <sz val="11"/>
      <color theme="1"/>
      <name val="Times New Roman"/>
      <family val="1"/>
    </font>
    <font>
      <sz val="11"/>
      <color rgb="FF000000"/>
      <name val="Times New Roman"/>
      <family val="1"/>
    </font>
    <font>
      <i/>
      <sz val="11"/>
      <name val="Times New Roman"/>
      <family val="1"/>
    </font>
    <font>
      <b/>
      <sz val="11"/>
      <name val="Times New Roman"/>
      <family val="1"/>
    </font>
    <font>
      <sz val="10"/>
      <color rgb="FFFF0000"/>
      <name val="Times New Roman"/>
      <family val="1"/>
      <charset val="186"/>
    </font>
    <font>
      <sz val="10"/>
      <color rgb="FF000000"/>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87">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10" fillId="0" borderId="9"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9" fontId="5" fillId="0" borderId="10"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0" xfId="0" applyNumberFormat="1" applyFont="1" applyBorder="1" applyAlignment="1">
      <alignment horizontal="center" vertical="center" wrapText="1"/>
    </xf>
    <xf numFmtId="49" fontId="5" fillId="0" borderId="10" xfId="0" applyNumberFormat="1" applyFont="1" applyBorder="1" applyAlignment="1">
      <alignment horizontal="left" vertical="center" wrapText="1"/>
    </xf>
    <xf numFmtId="49" fontId="9" fillId="0" borderId="11" xfId="0" applyNumberFormat="1" applyFont="1" applyBorder="1" applyAlignment="1">
      <alignment horizontal="center" vertical="center" wrapText="1"/>
    </xf>
    <xf numFmtId="4" fontId="4" fillId="4" borderId="11" xfId="4" applyNumberFormat="1" applyFont="1" applyFill="1" applyBorder="1" applyAlignment="1" applyProtection="1">
      <alignment horizontal="center" vertical="center" wrapText="1"/>
      <protection locked="0"/>
    </xf>
    <xf numFmtId="4" fontId="5" fillId="0" borderId="12"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164" fontId="4" fillId="4" borderId="2" xfId="0" applyNumberFormat="1" applyFont="1" applyFill="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64" fontId="4" fillId="4" borderId="10"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0" fontId="18" fillId="0" borderId="0" xfId="0" applyFont="1" applyAlignment="1" applyProtection="1">
      <alignment vertical="center" wrapText="1"/>
      <protection locked="0"/>
    </xf>
    <xf numFmtId="4" fontId="4" fillId="0" borderId="18"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9" xfId="0" applyFont="1" applyBorder="1" applyAlignment="1">
      <alignment vertical="center" wrapText="1"/>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5" fillId="0" borderId="2" xfId="0" applyFont="1" applyBorder="1" applyAlignment="1">
      <alignment horizontal="center" vertical="center"/>
    </xf>
    <xf numFmtId="0" fontId="5" fillId="5" borderId="1" xfId="3"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4" fillId="0" borderId="0" xfId="4" applyFont="1" applyAlignment="1">
      <alignment horizontal="right" vertical="center"/>
    </xf>
    <xf numFmtId="0" fontId="5" fillId="0" borderId="0" xfId="0" applyFont="1" applyAlignment="1" applyProtection="1">
      <alignment wrapText="1"/>
      <protection locked="0"/>
    </xf>
    <xf numFmtId="0" fontId="17" fillId="0" borderId="0" xfId="1" applyFont="1" applyAlignment="1" applyProtection="1">
      <alignment vertical="center" wrapText="1"/>
    </xf>
    <xf numFmtId="49" fontId="21" fillId="0" borderId="2"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 fontId="5" fillId="0" borderId="20" xfId="0" applyNumberFormat="1" applyFont="1" applyBorder="1" applyAlignment="1">
      <alignment horizontal="center" vertical="center" wrapText="1"/>
    </xf>
    <xf numFmtId="0" fontId="3" fillId="0" borderId="21" xfId="0" applyFont="1" applyBorder="1" applyAlignment="1" applyProtection="1">
      <alignment horizontal="center" vertical="center" wrapText="1"/>
      <protection locked="0"/>
    </xf>
    <xf numFmtId="49" fontId="9" fillId="0" borderId="23" xfId="0" applyNumberFormat="1" applyFont="1" applyBorder="1" applyAlignment="1">
      <alignment horizontal="center" vertical="center" wrapText="1"/>
    </xf>
    <xf numFmtId="4" fontId="4" fillId="4" borderId="10" xfId="4"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protection locked="0"/>
    </xf>
    <xf numFmtId="164" fontId="3" fillId="4" borderId="11" xfId="0" applyNumberFormat="1" applyFont="1" applyFill="1" applyBorder="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0" fontId="4" fillId="0" borderId="24" xfId="3" applyFont="1" applyBorder="1" applyAlignment="1">
      <alignment horizontal="center" vertical="center" wrapText="1"/>
    </xf>
    <xf numFmtId="4" fontId="4" fillId="0" borderId="13" xfId="3" applyNumberFormat="1" applyFont="1" applyBorder="1" applyAlignment="1">
      <alignment horizontal="center" vertical="center" wrapText="1"/>
    </xf>
    <xf numFmtId="49" fontId="5" fillId="0" borderId="1" xfId="4" applyNumberFormat="1" applyFont="1" applyBorder="1" applyAlignment="1">
      <alignment horizontal="center" vertical="center" wrapText="1"/>
    </xf>
    <xf numFmtId="49" fontId="9" fillId="0" borderId="16" xfId="4" applyNumberFormat="1" applyFont="1" applyBorder="1" applyAlignment="1">
      <alignment horizontal="center" vertical="center" wrapText="1"/>
    </xf>
    <xf numFmtId="49" fontId="5"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49" fontId="9" fillId="0" borderId="14" xfId="4" applyNumberFormat="1" applyFont="1" applyBorder="1" applyAlignment="1">
      <alignment horizontal="center" vertical="center" wrapText="1"/>
    </xf>
    <xf numFmtId="49" fontId="5" fillId="0" borderId="2" xfId="4" applyNumberFormat="1" applyFont="1" applyBorder="1" applyAlignment="1">
      <alignment horizontal="center" vertical="center" wrapText="1"/>
    </xf>
    <xf numFmtId="49" fontId="9" fillId="0" borderId="15" xfId="4" applyNumberFormat="1"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9" xfId="0" applyNumberFormat="1" applyFont="1" applyBorder="1" applyAlignment="1">
      <alignment horizontal="center" vertical="center" wrapText="1"/>
    </xf>
    <xf numFmtId="0" fontId="2" fillId="0" borderId="10" xfId="2" applyFont="1" applyBorder="1" applyAlignment="1" applyProtection="1">
      <alignment horizontal="center" vertical="center" wrapText="1"/>
    </xf>
    <xf numFmtId="0" fontId="2" fillId="0" borderId="10" xfId="2" applyNumberFormat="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20" xfId="1" applyFont="1" applyBorder="1" applyAlignment="1" applyProtection="1">
      <alignment horizontal="center" vertical="center" wrapText="1"/>
    </xf>
    <xf numFmtId="0" fontId="5" fillId="0" borderId="1" xfId="0" applyFont="1" applyBorder="1" applyAlignment="1">
      <alignment vertical="center" wrapText="1"/>
    </xf>
    <xf numFmtId="165" fontId="5" fillId="5" borderId="1" xfId="3" applyNumberFormat="1" applyFont="1" applyFill="1" applyBorder="1" applyAlignment="1" applyProtection="1">
      <alignment horizontal="center" vertical="center" wrapText="1"/>
      <protection locked="0"/>
    </xf>
    <xf numFmtId="165" fontId="5" fillId="0" borderId="1" xfId="0"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5" borderId="1" xfId="4" applyNumberFormat="1" applyFont="1" applyFill="1" applyBorder="1" applyAlignment="1">
      <alignment horizontal="center" vertical="center"/>
    </xf>
    <xf numFmtId="0" fontId="5" fillId="5" borderId="1" xfId="4" applyFont="1" applyFill="1" applyBorder="1" applyAlignment="1">
      <alignment horizontal="center" vertical="center"/>
    </xf>
    <xf numFmtId="0" fontId="5" fillId="0" borderId="1" xfId="4" applyFont="1" applyBorder="1" applyAlignment="1">
      <alignment horizontal="center" vertical="center"/>
    </xf>
    <xf numFmtId="0" fontId="5" fillId="5" borderId="1" xfId="0" applyFont="1" applyFill="1" applyBorder="1" applyAlignment="1">
      <alignment horizontal="center" vertical="center"/>
    </xf>
    <xf numFmtId="165" fontId="5" fillId="5" borderId="1" xfId="0" applyNumberFormat="1" applyFont="1" applyFill="1" applyBorder="1" applyAlignment="1">
      <alignment horizontal="center" vertical="center"/>
    </xf>
    <xf numFmtId="0" fontId="5" fillId="5" borderId="10" xfId="0" applyFont="1" applyFill="1" applyBorder="1" applyAlignment="1">
      <alignment horizontal="center" vertical="center"/>
    </xf>
    <xf numFmtId="4" fontId="4" fillId="4" borderId="10" xfId="3" applyNumberFormat="1" applyFont="1" applyFill="1" applyBorder="1" applyAlignment="1" applyProtection="1">
      <alignment horizontal="center" vertical="center" wrapText="1"/>
      <protection locked="0"/>
    </xf>
    <xf numFmtId="0" fontId="5" fillId="5" borderId="2" xfId="4" applyFont="1" applyFill="1" applyBorder="1" applyAlignment="1">
      <alignment horizontal="center" vertical="center"/>
    </xf>
    <xf numFmtId="165" fontId="5" fillId="5" borderId="2" xfId="0" applyNumberFormat="1" applyFont="1" applyFill="1" applyBorder="1" applyAlignment="1">
      <alignment horizontal="center" vertical="center"/>
    </xf>
    <xf numFmtId="0" fontId="5" fillId="5" borderId="5" xfId="4" applyFont="1" applyFill="1" applyBorder="1" applyAlignment="1">
      <alignment horizontal="center" vertical="center"/>
    </xf>
    <xf numFmtId="165" fontId="5" fillId="5" borderId="5" xfId="0" applyNumberFormat="1" applyFont="1" applyFill="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wrapText="1"/>
    </xf>
    <xf numFmtId="0" fontId="25" fillId="0" borderId="2" xfId="0" applyFont="1" applyBorder="1" applyAlignment="1">
      <alignment horizontal="center" vertical="center" wrapText="1"/>
    </xf>
    <xf numFmtId="0" fontId="25" fillId="0" borderId="5" xfId="0" applyFont="1" applyBorder="1" applyAlignment="1">
      <alignment vertical="center" wrapText="1"/>
    </xf>
    <xf numFmtId="0" fontId="25" fillId="0" borderId="5" xfId="0" applyFont="1" applyBorder="1" applyAlignment="1">
      <alignment horizontal="center" vertical="center" wrapText="1"/>
    </xf>
    <xf numFmtId="0" fontId="25" fillId="0" borderId="10" xfId="0" applyFont="1" applyBorder="1" applyAlignment="1">
      <alignment vertical="center" wrapText="1"/>
    </xf>
    <xf numFmtId="0" fontId="25" fillId="0" borderId="10" xfId="0" applyFont="1" applyBorder="1" applyAlignment="1">
      <alignment horizontal="center" vertical="center" wrapText="1"/>
    </xf>
    <xf numFmtId="0" fontId="18" fillId="0" borderId="10" xfId="0" applyFont="1" applyBorder="1" applyAlignment="1">
      <alignment horizontal="center" vertical="center"/>
    </xf>
    <xf numFmtId="0" fontId="27" fillId="0" borderId="1" xfId="0" applyFont="1" applyBorder="1" applyAlignment="1">
      <alignment vertical="center" wrapText="1"/>
    </xf>
    <xf numFmtId="49" fontId="28" fillId="0" borderId="1" xfId="0" applyNumberFormat="1" applyFont="1" applyBorder="1" applyAlignment="1">
      <alignment horizontal="center" vertical="center" wrapText="1"/>
    </xf>
    <xf numFmtId="164" fontId="29" fillId="4" borderId="1" xfId="0" applyNumberFormat="1" applyFont="1" applyFill="1" applyBorder="1" applyAlignment="1" applyProtection="1">
      <alignment horizontal="center" vertical="center"/>
      <protection locked="0"/>
    </xf>
    <xf numFmtId="4" fontId="18" fillId="0" borderId="4" xfId="0" applyNumberFormat="1" applyFont="1" applyBorder="1" applyAlignment="1">
      <alignment horizontal="center" vertical="center" wrapText="1"/>
    </xf>
    <xf numFmtId="49" fontId="28" fillId="0" borderId="14" xfId="0" applyNumberFormat="1" applyFont="1" applyBorder="1" applyAlignment="1">
      <alignment horizontal="center" vertical="center" wrapText="1"/>
    </xf>
    <xf numFmtId="49" fontId="28" fillId="0" borderId="2" xfId="0" applyNumberFormat="1" applyFont="1" applyBorder="1" applyAlignment="1">
      <alignment horizontal="center" vertical="center" wrapText="1"/>
    </xf>
    <xf numFmtId="164" fontId="29" fillId="4" borderId="2" xfId="0" applyNumberFormat="1" applyFont="1" applyFill="1" applyBorder="1" applyAlignment="1" applyProtection="1">
      <alignment horizontal="center" vertical="center"/>
      <protection locked="0"/>
    </xf>
    <xf numFmtId="4" fontId="18" fillId="0" borderId="3" xfId="0" applyNumberFormat="1" applyFont="1" applyBorder="1" applyAlignment="1">
      <alignment horizontal="center" vertical="center" wrapText="1"/>
    </xf>
    <xf numFmtId="49" fontId="28" fillId="0" borderId="15" xfId="0" applyNumberFormat="1" applyFont="1" applyBorder="1" applyAlignment="1">
      <alignment horizontal="center" vertical="center" wrapText="1"/>
    </xf>
    <xf numFmtId="49" fontId="28" fillId="0" borderId="16" xfId="0" applyNumberFormat="1" applyFont="1" applyBorder="1" applyAlignment="1">
      <alignment horizontal="center" vertical="center" wrapText="1"/>
    </xf>
    <xf numFmtId="49" fontId="28" fillId="0" borderId="5" xfId="0" applyNumberFormat="1" applyFont="1" applyBorder="1" applyAlignment="1">
      <alignment horizontal="center" vertical="center" wrapText="1"/>
    </xf>
    <xf numFmtId="164" fontId="29" fillId="4" borderId="5" xfId="0" applyNumberFormat="1" applyFont="1" applyFill="1" applyBorder="1" applyAlignment="1" applyProtection="1">
      <alignment horizontal="center" vertical="center"/>
      <protection locked="0"/>
    </xf>
    <xf numFmtId="4" fontId="18" fillId="0" borderId="6" xfId="0" applyNumberFormat="1" applyFont="1" applyBorder="1" applyAlignment="1">
      <alignment horizontal="center" vertical="center" wrapText="1"/>
    </xf>
    <xf numFmtId="49" fontId="28" fillId="0" borderId="23"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 fontId="29" fillId="4" borderId="1" xfId="3" applyNumberFormat="1" applyFont="1" applyFill="1" applyBorder="1" applyAlignment="1" applyProtection="1">
      <alignment horizontal="center" vertical="center" wrapText="1"/>
      <protection locked="0"/>
    </xf>
    <xf numFmtId="4" fontId="29" fillId="4" borderId="10" xfId="3" applyNumberFormat="1" applyFont="1" applyFill="1" applyBorder="1" applyAlignment="1" applyProtection="1">
      <alignment horizontal="center" vertical="center" wrapText="1"/>
      <protection locked="0"/>
    </xf>
    <xf numFmtId="4" fontId="18" fillId="0" borderId="20" xfId="0" applyNumberFormat="1" applyFont="1" applyBorder="1" applyAlignment="1">
      <alignment horizontal="center" vertical="center" wrapText="1"/>
    </xf>
    <xf numFmtId="4" fontId="29" fillId="4" borderId="2" xfId="3" applyNumberFormat="1" applyFont="1" applyFill="1" applyBorder="1" applyAlignment="1" applyProtection="1">
      <alignment horizontal="center" vertical="center" wrapText="1"/>
      <protection locked="0"/>
    </xf>
    <xf numFmtId="0" fontId="27" fillId="0" borderId="5" xfId="0" applyFont="1" applyBorder="1" applyAlignment="1">
      <alignment vertical="center" wrapText="1"/>
    </xf>
    <xf numFmtId="0" fontId="27" fillId="0" borderId="5" xfId="0" applyFont="1" applyBorder="1" applyAlignment="1">
      <alignment horizontal="center" vertical="center" wrapText="1"/>
    </xf>
    <xf numFmtId="4" fontId="30" fillId="0" borderId="1" xfId="0" applyNumberFormat="1" applyFont="1" applyBorder="1" applyAlignment="1">
      <alignment horizontal="center" vertical="center"/>
    </xf>
    <xf numFmtId="0" fontId="5" fillId="6" borderId="1" xfId="0" applyFont="1" applyFill="1" applyBorder="1" applyAlignment="1">
      <alignment horizontal="center" vertical="center"/>
    </xf>
    <xf numFmtId="49" fontId="5" fillId="6" borderId="1" xfId="0" applyNumberFormat="1" applyFont="1" applyFill="1" applyBorder="1" applyAlignment="1">
      <alignment horizontal="left" vertical="center" wrapText="1"/>
    </xf>
    <xf numFmtId="49" fontId="5" fillId="6" borderId="1" xfId="0" applyNumberFormat="1" applyFont="1" applyFill="1" applyBorder="1" applyAlignment="1">
      <alignment horizontal="center" vertical="center" wrapText="1"/>
    </xf>
    <xf numFmtId="49" fontId="9" fillId="6" borderId="15"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 fontId="4" fillId="4" borderId="10" xfId="3" applyNumberFormat="1" applyFont="1" applyFill="1" applyBorder="1" applyAlignment="1" applyProtection="1">
      <alignment horizontal="center" vertical="center" wrapText="1"/>
      <protection locked="0"/>
    </xf>
    <xf numFmtId="4" fontId="4" fillId="4" borderId="11" xfId="3" applyNumberFormat="1" applyFont="1" applyFill="1" applyBorder="1" applyAlignment="1" applyProtection="1">
      <alignment horizontal="center" vertical="center" wrapText="1"/>
      <protection locked="0"/>
    </xf>
    <xf numFmtId="4" fontId="5" fillId="0" borderId="20"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6" borderId="10" xfId="0" applyNumberFormat="1" applyFont="1" applyFill="1" applyBorder="1" applyAlignment="1">
      <alignment horizontal="left" vertical="center" wrapText="1"/>
    </xf>
    <xf numFmtId="49" fontId="5" fillId="6" borderId="11" xfId="0" applyNumberFormat="1" applyFont="1" applyFill="1" applyBorder="1" applyAlignment="1">
      <alignment horizontal="left" vertical="center" wrapText="1"/>
    </xf>
    <xf numFmtId="4" fontId="10" fillId="0" borderId="30" xfId="0" applyNumberFormat="1" applyFont="1" applyBorder="1" applyAlignment="1" applyProtection="1">
      <alignment horizontal="center" vertical="center"/>
      <protection locked="0"/>
    </xf>
    <xf numFmtId="4" fontId="10" fillId="0" borderId="31" xfId="0" applyNumberFormat="1" applyFont="1" applyBorder="1" applyAlignment="1" applyProtection="1">
      <alignment horizontal="center" vertical="center"/>
      <protection locked="0"/>
    </xf>
    <xf numFmtId="4" fontId="4" fillId="0" borderId="30" xfId="0" applyNumberFormat="1" applyFont="1" applyBorder="1" applyAlignment="1" applyProtection="1">
      <alignment horizontal="center" vertical="center" wrapText="1"/>
      <protection locked="0"/>
    </xf>
    <xf numFmtId="4" fontId="4" fillId="0" borderId="31" xfId="0" applyNumberFormat="1" applyFont="1" applyBorder="1" applyAlignment="1" applyProtection="1">
      <alignment horizontal="center" vertical="center" wrapText="1"/>
      <protection locked="0"/>
    </xf>
    <xf numFmtId="0" fontId="19"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3" fillId="0" borderId="22"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4" fontId="4" fillId="0" borderId="26" xfId="0" applyNumberFormat="1" applyFont="1" applyBorder="1" applyAlignment="1" applyProtection="1">
      <alignment horizontal="center" vertical="center" wrapText="1"/>
      <protection locked="0"/>
    </xf>
    <xf numFmtId="4" fontId="4" fillId="0" borderId="24"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4" fillId="0" borderId="32" xfId="0" applyNumberFormat="1" applyFont="1" applyBorder="1" applyAlignment="1" applyProtection="1">
      <alignment horizontal="center" vertical="center" wrapText="1"/>
      <protection locked="0"/>
    </xf>
    <xf numFmtId="4" fontId="4" fillId="0" borderId="25" xfId="0" applyNumberFormat="1" applyFont="1" applyBorder="1" applyAlignment="1" applyProtection="1">
      <alignment horizontal="center" vertical="center" wrapText="1"/>
      <protection locked="0"/>
    </xf>
    <xf numFmtId="0" fontId="23" fillId="0" borderId="0" xfId="0" applyFont="1" applyAlignment="1">
      <alignment horizontal="left" vertical="center" wrapText="1"/>
    </xf>
    <xf numFmtId="0" fontId="12" fillId="0" borderId="0" xfId="0" applyFont="1" applyAlignment="1">
      <alignment horizontal="left" vertical="center"/>
    </xf>
    <xf numFmtId="0" fontId="20"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31" fillId="0" borderId="0" xfId="0" applyFont="1" applyAlignment="1">
      <alignment horizontal="left" vertical="center" wrapText="1"/>
    </xf>
    <xf numFmtId="0" fontId="23" fillId="0" borderId="0" xfId="0" applyFont="1" applyAlignment="1">
      <alignment horizontal="left" wrapText="1"/>
    </xf>
    <xf numFmtId="0" fontId="12" fillId="0" borderId="0" xfId="0" applyFont="1" applyAlignment="1">
      <alignment horizontal="left"/>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3C7-58A2-4B47-B188-FCA253A05A07}">
  <dimension ref="A1:I157"/>
  <sheetViews>
    <sheetView topLeftCell="A130" zoomScaleNormal="100" workbookViewId="0">
      <selection activeCell="D156" sqref="D156"/>
    </sheetView>
  </sheetViews>
  <sheetFormatPr defaultColWidth="9.140625" defaultRowHeight="15" x14ac:dyDescent="0.25"/>
  <cols>
    <col min="1" max="1" width="32.7109375" style="14" customWidth="1"/>
    <col min="2" max="2" width="8.28515625" style="14" bestFit="1" customWidth="1"/>
    <col min="3" max="3" width="77.28515625" style="8" customWidth="1"/>
    <col min="4" max="4" width="9.140625" style="7"/>
    <col min="5" max="5" width="16.28515625" style="7" customWidth="1"/>
    <col min="6" max="6" width="20.7109375" style="9" customWidth="1"/>
    <col min="7" max="7" width="14.7109375" style="7" customWidth="1"/>
    <col min="8" max="8" width="36.7109375" style="10" customWidth="1"/>
    <col min="9" max="9" width="16.140625" style="4" customWidth="1"/>
    <col min="10" max="16384" width="9.140625" style="4"/>
  </cols>
  <sheetData>
    <row r="1" spans="1:7" ht="40.15" customHeight="1" x14ac:dyDescent="0.25">
      <c r="A1" s="168" t="s">
        <v>84</v>
      </c>
      <c r="B1" s="168"/>
      <c r="C1" s="168"/>
      <c r="D1" s="168"/>
      <c r="E1" s="168"/>
      <c r="F1" s="168"/>
      <c r="G1" s="168"/>
    </row>
    <row r="2" spans="1:7" ht="21.75" customHeight="1" thickBot="1" x14ac:dyDescent="0.3">
      <c r="A2" s="1"/>
      <c r="B2" s="1"/>
      <c r="C2" s="1"/>
      <c r="D2" s="1"/>
      <c r="E2" s="66"/>
      <c r="F2" s="1"/>
      <c r="G2" s="1"/>
    </row>
    <row r="3" spans="1:7" ht="30" customHeight="1" x14ac:dyDescent="0.25">
      <c r="A3" s="169" t="s">
        <v>0</v>
      </c>
      <c r="B3" s="169"/>
      <c r="C3" s="169"/>
      <c r="D3" s="169"/>
      <c r="E3" s="169"/>
      <c r="F3" s="169"/>
      <c r="G3" s="170"/>
    </row>
    <row r="4" spans="1:7" ht="50.45" customHeight="1" thickBot="1" x14ac:dyDescent="0.3">
      <c r="A4" s="25" t="s">
        <v>1</v>
      </c>
      <c r="B4" s="25" t="s">
        <v>2</v>
      </c>
      <c r="C4" s="25" t="s">
        <v>3</v>
      </c>
      <c r="D4" s="25" t="s">
        <v>4</v>
      </c>
      <c r="E4" s="67" t="s">
        <v>5</v>
      </c>
      <c r="F4" s="26" t="s">
        <v>6</v>
      </c>
      <c r="G4" s="27" t="s">
        <v>7</v>
      </c>
    </row>
    <row r="5" spans="1:7" ht="30" customHeight="1" x14ac:dyDescent="0.25">
      <c r="A5" s="15" t="s">
        <v>8</v>
      </c>
      <c r="B5" s="15" t="s">
        <v>9</v>
      </c>
      <c r="C5" s="16" t="s">
        <v>85</v>
      </c>
      <c r="D5" s="17" t="s">
        <v>12</v>
      </c>
      <c r="E5" s="68">
        <v>1</v>
      </c>
      <c r="F5" s="18">
        <v>1050</v>
      </c>
      <c r="G5" s="19">
        <f t="shared" ref="G5:G149" si="0">ROUND((E5*F5),2)</f>
        <v>1050</v>
      </c>
    </row>
    <row r="6" spans="1:7" ht="15" customHeight="1" x14ac:dyDescent="0.25">
      <c r="A6" s="13" t="s">
        <v>8</v>
      </c>
      <c r="B6" s="13" t="s">
        <v>11</v>
      </c>
      <c r="C6" s="65" t="s">
        <v>86</v>
      </c>
      <c r="D6" s="64" t="s">
        <v>10</v>
      </c>
      <c r="E6" s="69">
        <v>1.619</v>
      </c>
      <c r="F6" s="3">
        <v>570</v>
      </c>
      <c r="G6" s="20">
        <f t="shared" si="0"/>
        <v>922.83</v>
      </c>
    </row>
    <row r="7" spans="1:7" ht="30" customHeight="1" x14ac:dyDescent="0.25">
      <c r="A7" s="13" t="s">
        <v>8</v>
      </c>
      <c r="B7" s="13" t="s">
        <v>13</v>
      </c>
      <c r="C7" s="2" t="s">
        <v>87</v>
      </c>
      <c r="D7" s="12" t="s">
        <v>12</v>
      </c>
      <c r="E7" s="64">
        <v>1</v>
      </c>
      <c r="F7" s="3">
        <v>498.75</v>
      </c>
      <c r="G7" s="20">
        <f t="shared" si="0"/>
        <v>498.75</v>
      </c>
    </row>
    <row r="8" spans="1:7" ht="64.900000000000006" customHeight="1" x14ac:dyDescent="0.25">
      <c r="A8" s="13" t="s">
        <v>8</v>
      </c>
      <c r="B8" s="13" t="s">
        <v>14</v>
      </c>
      <c r="C8" s="2" t="s">
        <v>527</v>
      </c>
      <c r="D8" s="12" t="s">
        <v>16</v>
      </c>
      <c r="E8" s="64">
        <v>1</v>
      </c>
      <c r="F8" s="3">
        <v>52.5</v>
      </c>
      <c r="G8" s="20">
        <f t="shared" ref="G8" si="1">ROUND((E8*F8),2)</f>
        <v>52.5</v>
      </c>
    </row>
    <row r="9" spans="1:7" ht="15" customHeight="1" x14ac:dyDescent="0.25">
      <c r="A9" s="13" t="s">
        <v>8</v>
      </c>
      <c r="B9" s="13" t="s">
        <v>15</v>
      </c>
      <c r="C9" s="2" t="s">
        <v>88</v>
      </c>
      <c r="D9" s="12" t="s">
        <v>89</v>
      </c>
      <c r="E9" s="64">
        <v>0.02</v>
      </c>
      <c r="F9" s="3">
        <v>4992.75</v>
      </c>
      <c r="G9" s="20">
        <f t="shared" si="0"/>
        <v>99.86</v>
      </c>
    </row>
    <row r="10" spans="1:7" ht="15" customHeight="1" x14ac:dyDescent="0.25">
      <c r="A10" s="152" t="s">
        <v>8</v>
      </c>
      <c r="B10" s="152" t="s">
        <v>17</v>
      </c>
      <c r="C10" s="162" t="s">
        <v>543</v>
      </c>
      <c r="D10" s="160" t="s">
        <v>12</v>
      </c>
      <c r="E10" s="158">
        <v>29</v>
      </c>
      <c r="F10" s="154">
        <v>5.97</v>
      </c>
      <c r="G10" s="156">
        <f t="shared" ref="G10" si="2">ROUND((E10*F10),2)</f>
        <v>173.13</v>
      </c>
    </row>
    <row r="11" spans="1:7" ht="15" customHeight="1" x14ac:dyDescent="0.25">
      <c r="A11" s="153"/>
      <c r="B11" s="153"/>
      <c r="C11" s="163"/>
      <c r="D11" s="161"/>
      <c r="E11" s="159"/>
      <c r="F11" s="155"/>
      <c r="G11" s="157"/>
    </row>
    <row r="12" spans="1:7" ht="15" customHeight="1" x14ac:dyDescent="0.25">
      <c r="A12" s="152" t="s">
        <v>8</v>
      </c>
      <c r="B12" s="152" t="s">
        <v>19</v>
      </c>
      <c r="C12" s="162" t="s">
        <v>544</v>
      </c>
      <c r="D12" s="160" t="s">
        <v>12</v>
      </c>
      <c r="E12" s="158">
        <v>81</v>
      </c>
      <c r="F12" s="154">
        <v>15.44</v>
      </c>
      <c r="G12" s="156">
        <f t="shared" si="0"/>
        <v>1250.6400000000001</v>
      </c>
    </row>
    <row r="13" spans="1:7" ht="15" customHeight="1" x14ac:dyDescent="0.25">
      <c r="A13" s="153"/>
      <c r="B13" s="153"/>
      <c r="C13" s="163"/>
      <c r="D13" s="161"/>
      <c r="E13" s="159"/>
      <c r="F13" s="155"/>
      <c r="G13" s="157"/>
    </row>
    <row r="14" spans="1:7" ht="15" customHeight="1" x14ac:dyDescent="0.25">
      <c r="A14" s="152" t="s">
        <v>8</v>
      </c>
      <c r="B14" s="152" t="s">
        <v>20</v>
      </c>
      <c r="C14" s="162" t="s">
        <v>545</v>
      </c>
      <c r="D14" s="160" t="s">
        <v>12</v>
      </c>
      <c r="E14" s="158">
        <v>52</v>
      </c>
      <c r="F14" s="154">
        <v>10.19</v>
      </c>
      <c r="G14" s="156">
        <f>ROUND((E14*F14),2)</f>
        <v>529.88</v>
      </c>
    </row>
    <row r="15" spans="1:7" ht="15" customHeight="1" x14ac:dyDescent="0.25">
      <c r="A15" s="153"/>
      <c r="B15" s="153"/>
      <c r="C15" s="163"/>
      <c r="D15" s="161"/>
      <c r="E15" s="159"/>
      <c r="F15" s="155"/>
      <c r="G15" s="157"/>
    </row>
    <row r="16" spans="1:7" ht="15" customHeight="1" x14ac:dyDescent="0.25">
      <c r="A16" s="152" t="s">
        <v>8</v>
      </c>
      <c r="B16" s="152" t="s">
        <v>21</v>
      </c>
      <c r="C16" s="162" t="s">
        <v>546</v>
      </c>
      <c r="D16" s="160" t="s">
        <v>12</v>
      </c>
      <c r="E16" s="158">
        <v>3</v>
      </c>
      <c r="F16" s="154">
        <v>15.44</v>
      </c>
      <c r="G16" s="156">
        <f t="shared" ref="G16" si="3">ROUND((E16*F16),2)</f>
        <v>46.32</v>
      </c>
    </row>
    <row r="17" spans="1:9" ht="15" customHeight="1" x14ac:dyDescent="0.25">
      <c r="A17" s="153"/>
      <c r="B17" s="153"/>
      <c r="C17" s="163"/>
      <c r="D17" s="161"/>
      <c r="E17" s="159"/>
      <c r="F17" s="155"/>
      <c r="G17" s="157"/>
    </row>
    <row r="18" spans="1:9" ht="15" customHeight="1" x14ac:dyDescent="0.25">
      <c r="A18" s="152" t="s">
        <v>8</v>
      </c>
      <c r="B18" s="152" t="s">
        <v>23</v>
      </c>
      <c r="C18" s="162" t="s">
        <v>547</v>
      </c>
      <c r="D18" s="160" t="s">
        <v>12</v>
      </c>
      <c r="E18" s="158">
        <v>7</v>
      </c>
      <c r="F18" s="154">
        <v>84.17</v>
      </c>
      <c r="G18" s="156">
        <f t="shared" ref="G18" si="4">ROUND((E18*F18),2)</f>
        <v>589.19000000000005</v>
      </c>
    </row>
    <row r="19" spans="1:9" ht="15" customHeight="1" x14ac:dyDescent="0.25">
      <c r="A19" s="153"/>
      <c r="B19" s="153"/>
      <c r="C19" s="163"/>
      <c r="D19" s="161"/>
      <c r="E19" s="159"/>
      <c r="F19" s="155"/>
      <c r="G19" s="157"/>
    </row>
    <row r="20" spans="1:9" ht="29.25" customHeight="1" x14ac:dyDescent="0.25">
      <c r="A20" s="13" t="s">
        <v>8</v>
      </c>
      <c r="B20" s="13" t="s">
        <v>24</v>
      </c>
      <c r="C20" s="2" t="s">
        <v>532</v>
      </c>
      <c r="D20" s="12" t="s">
        <v>90</v>
      </c>
      <c r="E20" s="64">
        <v>0.5</v>
      </c>
      <c r="F20" s="3">
        <v>1234.18</v>
      </c>
      <c r="G20" s="20">
        <f t="shared" si="0"/>
        <v>617.09</v>
      </c>
    </row>
    <row r="21" spans="1:9" ht="15" customHeight="1" x14ac:dyDescent="0.25">
      <c r="A21" s="13" t="s">
        <v>8</v>
      </c>
      <c r="B21" s="13" t="s">
        <v>25</v>
      </c>
      <c r="C21" s="2" t="s">
        <v>91</v>
      </c>
      <c r="D21" s="12" t="s">
        <v>18</v>
      </c>
      <c r="E21" s="64">
        <v>9949</v>
      </c>
      <c r="F21" s="3">
        <v>7.1</v>
      </c>
      <c r="G21" s="20">
        <f t="shared" si="0"/>
        <v>70637.899999999994</v>
      </c>
    </row>
    <row r="22" spans="1:9" ht="15" customHeight="1" x14ac:dyDescent="0.25">
      <c r="A22" s="13" t="s">
        <v>8</v>
      </c>
      <c r="B22" s="13" t="s">
        <v>94</v>
      </c>
      <c r="C22" s="2" t="s">
        <v>525</v>
      </c>
      <c r="D22" s="12" t="s">
        <v>90</v>
      </c>
      <c r="E22" s="64">
        <v>1334</v>
      </c>
      <c r="F22" s="3">
        <v>-7</v>
      </c>
      <c r="G22" s="20">
        <f t="shared" si="0"/>
        <v>-9338</v>
      </c>
    </row>
    <row r="23" spans="1:9" ht="29.25" customHeight="1" x14ac:dyDescent="0.25">
      <c r="A23" s="13" t="s">
        <v>8</v>
      </c>
      <c r="B23" s="13" t="s">
        <v>95</v>
      </c>
      <c r="C23" s="2" t="s">
        <v>533</v>
      </c>
      <c r="D23" s="12" t="s">
        <v>18</v>
      </c>
      <c r="E23" s="64">
        <v>740</v>
      </c>
      <c r="F23" s="3">
        <v>4.7</v>
      </c>
      <c r="G23" s="20">
        <f t="shared" si="0"/>
        <v>3478</v>
      </c>
    </row>
    <row r="24" spans="1:9" ht="29.25" customHeight="1" x14ac:dyDescent="0.25">
      <c r="A24" s="13" t="s">
        <v>8</v>
      </c>
      <c r="B24" s="13" t="s">
        <v>96</v>
      </c>
      <c r="C24" s="2" t="s">
        <v>534</v>
      </c>
      <c r="D24" s="12" t="s">
        <v>22</v>
      </c>
      <c r="E24" s="64">
        <v>34</v>
      </c>
      <c r="F24" s="3">
        <v>23.96</v>
      </c>
      <c r="G24" s="20">
        <f t="shared" si="0"/>
        <v>814.64</v>
      </c>
    </row>
    <row r="25" spans="1:9" ht="15" customHeight="1" x14ac:dyDescent="0.25">
      <c r="A25" s="13" t="s">
        <v>8</v>
      </c>
      <c r="B25" s="13" t="s">
        <v>97</v>
      </c>
      <c r="C25" s="2" t="s">
        <v>535</v>
      </c>
      <c r="D25" s="12" t="s">
        <v>12</v>
      </c>
      <c r="E25" s="64">
        <v>7</v>
      </c>
      <c r="F25" s="3">
        <v>4.05</v>
      </c>
      <c r="G25" s="20">
        <f t="shared" si="0"/>
        <v>28.35</v>
      </c>
    </row>
    <row r="26" spans="1:9" ht="29.25" customHeight="1" x14ac:dyDescent="0.25">
      <c r="A26" s="13" t="s">
        <v>8</v>
      </c>
      <c r="B26" s="13" t="s">
        <v>98</v>
      </c>
      <c r="C26" s="2" t="s">
        <v>536</v>
      </c>
      <c r="D26" s="12" t="s">
        <v>22</v>
      </c>
      <c r="E26" s="64">
        <v>3050</v>
      </c>
      <c r="F26" s="3">
        <v>3.59</v>
      </c>
      <c r="G26" s="20">
        <f t="shared" si="0"/>
        <v>10949.5</v>
      </c>
    </row>
    <row r="27" spans="1:9" ht="29.25" customHeight="1" thickBot="1" x14ac:dyDescent="0.3">
      <c r="A27" s="13" t="s">
        <v>8</v>
      </c>
      <c r="B27" s="13" t="s">
        <v>99</v>
      </c>
      <c r="C27" s="2" t="s">
        <v>537</v>
      </c>
      <c r="D27" s="12" t="s">
        <v>22</v>
      </c>
      <c r="E27" s="64">
        <v>3186</v>
      </c>
      <c r="F27" s="3">
        <v>1.59</v>
      </c>
      <c r="G27" s="20">
        <f t="shared" si="0"/>
        <v>5065.74</v>
      </c>
    </row>
    <row r="28" spans="1:9" ht="15" customHeight="1" x14ac:dyDescent="0.25">
      <c r="A28" s="13" t="s">
        <v>8</v>
      </c>
      <c r="B28" s="13" t="s">
        <v>100</v>
      </c>
      <c r="C28" s="2" t="s">
        <v>92</v>
      </c>
      <c r="D28" s="12" t="s">
        <v>30</v>
      </c>
      <c r="E28" s="64">
        <v>524</v>
      </c>
      <c r="F28" s="3">
        <v>9.68</v>
      </c>
      <c r="G28" s="20">
        <f t="shared" si="0"/>
        <v>5072.32</v>
      </c>
      <c r="H28" s="173" t="s">
        <v>26</v>
      </c>
      <c r="I28" s="175">
        <f>ROUND(SUM(G5:G29),2)</f>
        <v>114503.84</v>
      </c>
    </row>
    <row r="29" spans="1:9" ht="15" customHeight="1" thickBot="1" x14ac:dyDescent="0.3">
      <c r="A29" s="13" t="s">
        <v>8</v>
      </c>
      <c r="B29" s="13" t="s">
        <v>101</v>
      </c>
      <c r="C29" s="2" t="s">
        <v>93</v>
      </c>
      <c r="D29" s="12" t="s">
        <v>30</v>
      </c>
      <c r="E29" s="64">
        <v>1234</v>
      </c>
      <c r="F29" s="3">
        <v>17.8</v>
      </c>
      <c r="G29" s="20">
        <f t="shared" si="0"/>
        <v>21965.200000000001</v>
      </c>
      <c r="H29" s="174"/>
      <c r="I29" s="176"/>
    </row>
    <row r="30" spans="1:9" s="5" customFormat="1" ht="15" customHeight="1" x14ac:dyDescent="0.25">
      <c r="A30" s="58" t="s">
        <v>27</v>
      </c>
      <c r="B30" s="15" t="s">
        <v>28</v>
      </c>
      <c r="C30" s="76" t="s">
        <v>103</v>
      </c>
      <c r="D30" s="17" t="s">
        <v>30</v>
      </c>
      <c r="E30" s="68">
        <v>510</v>
      </c>
      <c r="F30" s="54">
        <v>13.72</v>
      </c>
      <c r="G30" s="19">
        <f t="shared" si="0"/>
        <v>6997.2</v>
      </c>
      <c r="H30" s="6"/>
    </row>
    <row r="31" spans="1:9" s="5" customFormat="1" ht="15" customHeight="1" x14ac:dyDescent="0.25">
      <c r="A31" s="59" t="s">
        <v>27</v>
      </c>
      <c r="B31" s="13" t="s">
        <v>29</v>
      </c>
      <c r="C31" s="77" t="s">
        <v>526</v>
      </c>
      <c r="D31" s="12" t="s">
        <v>30</v>
      </c>
      <c r="E31" s="64">
        <v>510</v>
      </c>
      <c r="F31" s="55">
        <v>-7.5</v>
      </c>
      <c r="G31" s="20">
        <f t="shared" si="0"/>
        <v>-3825</v>
      </c>
      <c r="H31" s="6"/>
    </row>
    <row r="32" spans="1:9" s="5" customFormat="1" ht="15" customHeight="1" x14ac:dyDescent="0.25">
      <c r="A32" s="59" t="s">
        <v>27</v>
      </c>
      <c r="B32" s="13" t="s">
        <v>31</v>
      </c>
      <c r="C32" s="2" t="s">
        <v>104</v>
      </c>
      <c r="D32" s="12" t="s">
        <v>30</v>
      </c>
      <c r="E32" s="64">
        <v>770</v>
      </c>
      <c r="F32" s="55">
        <v>1.6</v>
      </c>
      <c r="G32" s="20">
        <f t="shared" si="0"/>
        <v>1232</v>
      </c>
      <c r="H32" s="6"/>
    </row>
    <row r="33" spans="1:9" s="5" customFormat="1" ht="15" customHeight="1" x14ac:dyDescent="0.25">
      <c r="A33" s="59" t="s">
        <v>27</v>
      </c>
      <c r="B33" s="13" t="s">
        <v>32</v>
      </c>
      <c r="C33" s="2" t="s">
        <v>105</v>
      </c>
      <c r="D33" s="12" t="s">
        <v>30</v>
      </c>
      <c r="E33" s="64">
        <v>4087</v>
      </c>
      <c r="F33" s="55">
        <v>11.1</v>
      </c>
      <c r="G33" s="20">
        <f t="shared" si="0"/>
        <v>45365.7</v>
      </c>
      <c r="H33" s="6"/>
    </row>
    <row r="34" spans="1:9" s="5" customFormat="1" ht="15" customHeight="1" x14ac:dyDescent="0.25">
      <c r="A34" s="59" t="s">
        <v>27</v>
      </c>
      <c r="B34" s="13" t="s">
        <v>33</v>
      </c>
      <c r="C34" s="2" t="s">
        <v>106</v>
      </c>
      <c r="D34" s="12" t="s">
        <v>30</v>
      </c>
      <c r="E34" s="64">
        <v>770</v>
      </c>
      <c r="F34" s="55">
        <v>7.71</v>
      </c>
      <c r="G34" s="20">
        <f t="shared" si="0"/>
        <v>5936.7</v>
      </c>
      <c r="H34" s="6"/>
    </row>
    <row r="35" spans="1:9" s="5" customFormat="1" ht="15" customHeight="1" x14ac:dyDescent="0.25">
      <c r="A35" s="59" t="s">
        <v>27</v>
      </c>
      <c r="B35" s="13" t="s">
        <v>34</v>
      </c>
      <c r="C35" s="2" t="s">
        <v>107</v>
      </c>
      <c r="D35" s="12" t="s">
        <v>18</v>
      </c>
      <c r="E35" s="64">
        <v>230</v>
      </c>
      <c r="F35" s="55">
        <v>15.34</v>
      </c>
      <c r="G35" s="20">
        <f t="shared" si="0"/>
        <v>3528.2</v>
      </c>
      <c r="H35" s="6"/>
    </row>
    <row r="36" spans="1:9" s="5" customFormat="1" ht="15" customHeight="1" x14ac:dyDescent="0.25">
      <c r="A36" s="59" t="s">
        <v>27</v>
      </c>
      <c r="B36" s="13" t="s">
        <v>117</v>
      </c>
      <c r="C36" s="2" t="s">
        <v>108</v>
      </c>
      <c r="D36" s="12" t="s">
        <v>22</v>
      </c>
      <c r="E36" s="64">
        <v>294</v>
      </c>
      <c r="F36" s="55">
        <v>12.35</v>
      </c>
      <c r="G36" s="20">
        <f t="shared" si="0"/>
        <v>3630.9</v>
      </c>
      <c r="H36" s="6"/>
    </row>
    <row r="37" spans="1:9" s="5" customFormat="1" ht="15" customHeight="1" x14ac:dyDescent="0.25">
      <c r="A37" s="59" t="s">
        <v>27</v>
      </c>
      <c r="B37" s="13" t="s">
        <v>118</v>
      </c>
      <c r="C37" s="2" t="s">
        <v>109</v>
      </c>
      <c r="D37" s="12" t="s">
        <v>18</v>
      </c>
      <c r="E37" s="64">
        <v>484.5</v>
      </c>
      <c r="F37" s="55">
        <v>1.49</v>
      </c>
      <c r="G37" s="20">
        <f t="shared" si="0"/>
        <v>721.91</v>
      </c>
      <c r="H37" s="6"/>
    </row>
    <row r="38" spans="1:9" s="5" customFormat="1" ht="15" customHeight="1" x14ac:dyDescent="0.25">
      <c r="A38" s="59" t="s">
        <v>27</v>
      </c>
      <c r="B38" s="13" t="s">
        <v>119</v>
      </c>
      <c r="C38" s="2" t="s">
        <v>110</v>
      </c>
      <c r="D38" s="12" t="s">
        <v>30</v>
      </c>
      <c r="E38" s="64">
        <v>12.1</v>
      </c>
      <c r="F38" s="55">
        <v>83.01</v>
      </c>
      <c r="G38" s="20">
        <f t="shared" si="0"/>
        <v>1004.42</v>
      </c>
      <c r="H38" s="6"/>
    </row>
    <row r="39" spans="1:9" s="5" customFormat="1" ht="15" customHeight="1" x14ac:dyDescent="0.25">
      <c r="A39" s="59" t="s">
        <v>27</v>
      </c>
      <c r="B39" s="13" t="s">
        <v>120</v>
      </c>
      <c r="C39" s="2" t="s">
        <v>111</v>
      </c>
      <c r="D39" s="12" t="s">
        <v>30</v>
      </c>
      <c r="E39" s="64">
        <v>36.299999999999997</v>
      </c>
      <c r="F39" s="55">
        <v>83.01</v>
      </c>
      <c r="G39" s="20">
        <f t="shared" si="0"/>
        <v>3013.26</v>
      </c>
      <c r="H39" s="6"/>
    </row>
    <row r="40" spans="1:9" s="5" customFormat="1" ht="30" customHeight="1" x14ac:dyDescent="0.25">
      <c r="A40" s="59" t="s">
        <v>27</v>
      </c>
      <c r="B40" s="13" t="s">
        <v>121</v>
      </c>
      <c r="C40" s="2" t="s">
        <v>112</v>
      </c>
      <c r="D40" s="12" t="s">
        <v>12</v>
      </c>
      <c r="E40" s="64">
        <v>2</v>
      </c>
      <c r="F40" s="55">
        <v>371.6</v>
      </c>
      <c r="G40" s="20">
        <f t="shared" si="0"/>
        <v>743.2</v>
      </c>
      <c r="H40" s="6"/>
    </row>
    <row r="41" spans="1:9" s="5" customFormat="1" ht="15" customHeight="1" x14ac:dyDescent="0.25">
      <c r="A41" s="59" t="s">
        <v>27</v>
      </c>
      <c r="B41" s="13" t="s">
        <v>122</v>
      </c>
      <c r="C41" s="2" t="s">
        <v>113</v>
      </c>
      <c r="D41" s="12" t="s">
        <v>18</v>
      </c>
      <c r="E41" s="64">
        <v>7696</v>
      </c>
      <c r="F41" s="55">
        <v>0.75</v>
      </c>
      <c r="G41" s="20">
        <f t="shared" si="0"/>
        <v>5772</v>
      </c>
      <c r="H41" s="6"/>
    </row>
    <row r="42" spans="1:9" s="5" customFormat="1" ht="15" customHeight="1" thickBot="1" x14ac:dyDescent="0.3">
      <c r="A42" s="59" t="s">
        <v>27</v>
      </c>
      <c r="B42" s="13" t="s">
        <v>123</v>
      </c>
      <c r="C42" s="2" t="s">
        <v>114</v>
      </c>
      <c r="D42" s="12" t="s">
        <v>18</v>
      </c>
      <c r="E42" s="64">
        <v>405</v>
      </c>
      <c r="F42" s="55">
        <v>0.75</v>
      </c>
      <c r="G42" s="20">
        <f t="shared" si="0"/>
        <v>303.75</v>
      </c>
      <c r="H42" s="6"/>
    </row>
    <row r="43" spans="1:9" s="5" customFormat="1" ht="15" customHeight="1" x14ac:dyDescent="0.25">
      <c r="A43" s="59" t="s">
        <v>27</v>
      </c>
      <c r="B43" s="13" t="s">
        <v>124</v>
      </c>
      <c r="C43" s="2" t="s">
        <v>115</v>
      </c>
      <c r="D43" s="12" t="s">
        <v>18</v>
      </c>
      <c r="E43" s="64">
        <v>364</v>
      </c>
      <c r="F43" s="55">
        <v>0.19</v>
      </c>
      <c r="G43" s="20">
        <f t="shared" si="0"/>
        <v>69.16</v>
      </c>
      <c r="H43" s="173" t="s">
        <v>35</v>
      </c>
      <c r="I43" s="175">
        <f>ROUND(SUM(G30:G44),2)</f>
        <v>74497.009999999995</v>
      </c>
    </row>
    <row r="44" spans="1:9" s="5" customFormat="1" ht="15" customHeight="1" thickBot="1" x14ac:dyDescent="0.3">
      <c r="A44" s="80" t="s">
        <v>27</v>
      </c>
      <c r="B44" s="47" t="s">
        <v>125</v>
      </c>
      <c r="C44" s="48" t="s">
        <v>116</v>
      </c>
      <c r="D44" s="38" t="s">
        <v>18</v>
      </c>
      <c r="E44" s="72">
        <v>19</v>
      </c>
      <c r="F44" s="56">
        <v>0.19</v>
      </c>
      <c r="G44" s="78">
        <f t="shared" si="0"/>
        <v>3.61</v>
      </c>
      <c r="H44" s="174"/>
      <c r="I44" s="176"/>
    </row>
    <row r="45" spans="1:9" s="5" customFormat="1" ht="30" customHeight="1" x14ac:dyDescent="0.25">
      <c r="A45" s="58" t="s">
        <v>36</v>
      </c>
      <c r="B45" s="15" t="s">
        <v>37</v>
      </c>
      <c r="C45" s="16" t="s">
        <v>126</v>
      </c>
      <c r="D45" s="17" t="s">
        <v>30</v>
      </c>
      <c r="E45" s="68">
        <v>66</v>
      </c>
      <c r="F45" s="54">
        <v>40</v>
      </c>
      <c r="G45" s="19">
        <f>ROUND((E45*F45),2)</f>
        <v>2640</v>
      </c>
      <c r="H45" s="171" t="s">
        <v>38</v>
      </c>
    </row>
    <row r="46" spans="1:9" s="74" customFormat="1" ht="30" customHeight="1" x14ac:dyDescent="0.25">
      <c r="A46" s="59" t="s">
        <v>36</v>
      </c>
      <c r="B46" s="13" t="s">
        <v>39</v>
      </c>
      <c r="C46" s="2" t="s">
        <v>127</v>
      </c>
      <c r="D46" s="12" t="s">
        <v>30</v>
      </c>
      <c r="E46" s="64">
        <v>2244</v>
      </c>
      <c r="F46" s="55">
        <v>38.35</v>
      </c>
      <c r="G46" s="20">
        <f>ROUND((E46*F46),2)</f>
        <v>86057.4</v>
      </c>
      <c r="H46" s="172"/>
    </row>
    <row r="47" spans="1:9" s="74" customFormat="1" ht="30" customHeight="1" x14ac:dyDescent="0.25">
      <c r="A47" s="59" t="s">
        <v>36</v>
      </c>
      <c r="B47" s="13" t="s">
        <v>40</v>
      </c>
      <c r="C47" s="2" t="s">
        <v>128</v>
      </c>
      <c r="D47" s="12" t="s">
        <v>30</v>
      </c>
      <c r="E47" s="64">
        <v>144</v>
      </c>
      <c r="F47" s="55">
        <v>37.28</v>
      </c>
      <c r="G47" s="20">
        <f>ROUND((E47*F47),2)</f>
        <v>5368.32</v>
      </c>
      <c r="H47" s="172"/>
    </row>
    <row r="48" spans="1:9" s="74" customFormat="1" ht="30" customHeight="1" x14ac:dyDescent="0.25">
      <c r="A48" s="59" t="s">
        <v>36</v>
      </c>
      <c r="B48" s="13" t="s">
        <v>41</v>
      </c>
      <c r="C48" s="2" t="s">
        <v>129</v>
      </c>
      <c r="D48" s="12" t="s">
        <v>30</v>
      </c>
      <c r="E48" s="64">
        <v>409</v>
      </c>
      <c r="F48" s="55">
        <v>37.28</v>
      </c>
      <c r="G48" s="20">
        <f t="shared" si="0"/>
        <v>15247.52</v>
      </c>
      <c r="H48" s="172"/>
    </row>
    <row r="49" spans="1:8" s="74" customFormat="1" ht="30" customHeight="1" x14ac:dyDescent="0.25">
      <c r="A49" s="59" t="s">
        <v>36</v>
      </c>
      <c r="B49" s="13" t="s">
        <v>42</v>
      </c>
      <c r="C49" s="2" t="s">
        <v>130</v>
      </c>
      <c r="D49" s="12" t="s">
        <v>30</v>
      </c>
      <c r="E49" s="64">
        <v>91</v>
      </c>
      <c r="F49" s="55">
        <v>37.28</v>
      </c>
      <c r="G49" s="20">
        <f t="shared" si="0"/>
        <v>3392.48</v>
      </c>
      <c r="H49" s="172"/>
    </row>
    <row r="50" spans="1:8" s="74" customFormat="1" ht="30" customHeight="1" x14ac:dyDescent="0.25">
      <c r="A50" s="59" t="s">
        <v>36</v>
      </c>
      <c r="B50" s="13" t="s">
        <v>43</v>
      </c>
      <c r="C50" s="2" t="s">
        <v>131</v>
      </c>
      <c r="D50" s="12" t="s">
        <v>18</v>
      </c>
      <c r="E50" s="64">
        <v>6678</v>
      </c>
      <c r="F50" s="55">
        <v>16.690000000000001</v>
      </c>
      <c r="G50" s="20">
        <f t="shared" ref="G50:G88" si="5">ROUND((E50*F50),2)</f>
        <v>111455.82</v>
      </c>
      <c r="H50" s="172"/>
    </row>
    <row r="51" spans="1:8" s="74" customFormat="1" ht="30" customHeight="1" x14ac:dyDescent="0.25">
      <c r="A51" s="59" t="s">
        <v>36</v>
      </c>
      <c r="B51" s="13" t="s">
        <v>44</v>
      </c>
      <c r="C51" s="2" t="s">
        <v>132</v>
      </c>
      <c r="D51" s="12" t="s">
        <v>18</v>
      </c>
      <c r="E51" s="64">
        <v>1087</v>
      </c>
      <c r="F51" s="55">
        <v>25.76</v>
      </c>
      <c r="G51" s="20">
        <f t="shared" si="5"/>
        <v>28001.119999999999</v>
      </c>
      <c r="H51" s="172"/>
    </row>
    <row r="52" spans="1:8" s="74" customFormat="1" ht="30" customHeight="1" x14ac:dyDescent="0.25">
      <c r="A52" s="59" t="s">
        <v>36</v>
      </c>
      <c r="B52" s="13" t="s">
        <v>45</v>
      </c>
      <c r="C52" s="2" t="s">
        <v>133</v>
      </c>
      <c r="D52" s="12" t="s">
        <v>18</v>
      </c>
      <c r="E52" s="64">
        <v>100</v>
      </c>
      <c r="F52" s="55">
        <v>25.76</v>
      </c>
      <c r="G52" s="20">
        <f t="shared" si="5"/>
        <v>2576</v>
      </c>
      <c r="H52" s="172"/>
    </row>
    <row r="53" spans="1:8" s="74" customFormat="1" ht="30" customHeight="1" x14ac:dyDescent="0.25">
      <c r="A53" s="59" t="s">
        <v>36</v>
      </c>
      <c r="B53" s="13" t="s">
        <v>46</v>
      </c>
      <c r="C53" s="148" t="s">
        <v>548</v>
      </c>
      <c r="D53" s="12" t="s">
        <v>18</v>
      </c>
      <c r="E53" s="64">
        <v>194</v>
      </c>
      <c r="F53" s="55">
        <v>30.54</v>
      </c>
      <c r="G53" s="20">
        <f t="shared" si="5"/>
        <v>5924.76</v>
      </c>
      <c r="H53" s="172"/>
    </row>
    <row r="54" spans="1:8" s="74" customFormat="1" ht="30" customHeight="1" x14ac:dyDescent="0.25">
      <c r="A54" s="59" t="s">
        <v>36</v>
      </c>
      <c r="B54" s="13" t="s">
        <v>47</v>
      </c>
      <c r="C54" s="2" t="s">
        <v>142</v>
      </c>
      <c r="D54" s="12" t="s">
        <v>30</v>
      </c>
      <c r="E54" s="64">
        <v>527</v>
      </c>
      <c r="F54" s="55">
        <v>29.26</v>
      </c>
      <c r="G54" s="20">
        <f t="shared" si="5"/>
        <v>15420.02</v>
      </c>
      <c r="H54" s="172"/>
    </row>
    <row r="55" spans="1:8" s="74" customFormat="1" ht="30" customHeight="1" x14ac:dyDescent="0.25">
      <c r="A55" s="59" t="s">
        <v>36</v>
      </c>
      <c r="B55" s="13" t="s">
        <v>48</v>
      </c>
      <c r="C55" s="2" t="s">
        <v>143</v>
      </c>
      <c r="D55" s="12" t="s">
        <v>30</v>
      </c>
      <c r="E55" s="64">
        <v>130</v>
      </c>
      <c r="F55" s="55">
        <v>40.97</v>
      </c>
      <c r="G55" s="20">
        <f t="shared" si="5"/>
        <v>5326.1</v>
      </c>
      <c r="H55" s="172"/>
    </row>
    <row r="56" spans="1:8" s="74" customFormat="1" ht="30" customHeight="1" x14ac:dyDescent="0.25">
      <c r="A56" s="59" t="s">
        <v>36</v>
      </c>
      <c r="B56" s="13" t="s">
        <v>49</v>
      </c>
      <c r="C56" s="2" t="s">
        <v>144</v>
      </c>
      <c r="D56" s="12" t="s">
        <v>30</v>
      </c>
      <c r="E56" s="64">
        <v>118</v>
      </c>
      <c r="F56" s="55">
        <v>40.97</v>
      </c>
      <c r="G56" s="20">
        <f t="shared" si="5"/>
        <v>4834.46</v>
      </c>
      <c r="H56" s="172"/>
    </row>
    <row r="57" spans="1:8" s="74" customFormat="1" ht="30" customHeight="1" x14ac:dyDescent="0.25">
      <c r="A57" s="59" t="s">
        <v>36</v>
      </c>
      <c r="B57" s="13" t="s">
        <v>50</v>
      </c>
      <c r="C57" s="2" t="s">
        <v>145</v>
      </c>
      <c r="D57" s="12" t="s">
        <v>18</v>
      </c>
      <c r="E57" s="64">
        <v>289</v>
      </c>
      <c r="F57" s="55">
        <v>21.91</v>
      </c>
      <c r="G57" s="20">
        <f t="shared" si="5"/>
        <v>6331.99</v>
      </c>
      <c r="H57" s="172"/>
    </row>
    <row r="58" spans="1:8" s="74" customFormat="1" ht="30" customHeight="1" x14ac:dyDescent="0.25">
      <c r="A58" s="59" t="s">
        <v>36</v>
      </c>
      <c r="B58" s="13" t="s">
        <v>51</v>
      </c>
      <c r="C58" s="2" t="s">
        <v>146</v>
      </c>
      <c r="D58" s="12" t="s">
        <v>18</v>
      </c>
      <c r="E58" s="64">
        <v>150</v>
      </c>
      <c r="F58" s="55">
        <v>21.91</v>
      </c>
      <c r="G58" s="20">
        <f t="shared" si="5"/>
        <v>3286.5</v>
      </c>
      <c r="H58" s="172"/>
    </row>
    <row r="59" spans="1:8" s="74" customFormat="1" ht="30" customHeight="1" x14ac:dyDescent="0.25">
      <c r="A59" s="59" t="s">
        <v>36</v>
      </c>
      <c r="B59" s="13" t="s">
        <v>52</v>
      </c>
      <c r="C59" s="2" t="s">
        <v>147</v>
      </c>
      <c r="D59" s="12" t="s">
        <v>18</v>
      </c>
      <c r="E59" s="64">
        <v>6778</v>
      </c>
      <c r="F59" s="55">
        <v>3.52</v>
      </c>
      <c r="G59" s="20">
        <f t="shared" si="5"/>
        <v>23858.560000000001</v>
      </c>
      <c r="H59" s="172"/>
    </row>
    <row r="60" spans="1:8" s="74" customFormat="1" ht="30" customHeight="1" x14ac:dyDescent="0.25">
      <c r="A60" s="59" t="s">
        <v>36</v>
      </c>
      <c r="B60" s="13" t="s">
        <v>172</v>
      </c>
      <c r="C60" s="2" t="s">
        <v>148</v>
      </c>
      <c r="D60" s="12" t="s">
        <v>18</v>
      </c>
      <c r="E60" s="64">
        <v>6483</v>
      </c>
      <c r="F60" s="55">
        <v>25.59</v>
      </c>
      <c r="G60" s="20">
        <f t="shared" si="5"/>
        <v>165899.97</v>
      </c>
      <c r="H60" s="172"/>
    </row>
    <row r="61" spans="1:8" s="74" customFormat="1" ht="30" customHeight="1" x14ac:dyDescent="0.25">
      <c r="A61" s="59" t="s">
        <v>36</v>
      </c>
      <c r="B61" s="13" t="s">
        <v>173</v>
      </c>
      <c r="C61" s="2" t="s">
        <v>149</v>
      </c>
      <c r="D61" s="12" t="s">
        <v>18</v>
      </c>
      <c r="E61" s="64">
        <v>795</v>
      </c>
      <c r="F61" s="55">
        <v>28.72</v>
      </c>
      <c r="G61" s="20">
        <f t="shared" si="5"/>
        <v>22832.400000000001</v>
      </c>
      <c r="H61" s="172"/>
    </row>
    <row r="62" spans="1:8" s="74" customFormat="1" ht="30" customHeight="1" x14ac:dyDescent="0.25">
      <c r="A62" s="59" t="s">
        <v>36</v>
      </c>
      <c r="B62" s="13" t="s">
        <v>174</v>
      </c>
      <c r="C62" s="2" t="s">
        <v>150</v>
      </c>
      <c r="D62" s="12" t="s">
        <v>18</v>
      </c>
      <c r="E62" s="64">
        <v>292</v>
      </c>
      <c r="F62" s="55">
        <v>33.409999999999997</v>
      </c>
      <c r="G62" s="20">
        <f t="shared" si="5"/>
        <v>9755.7199999999993</v>
      </c>
      <c r="H62" s="172"/>
    </row>
    <row r="63" spans="1:8" s="74" customFormat="1" ht="30" customHeight="1" x14ac:dyDescent="0.25">
      <c r="A63" s="59" t="s">
        <v>36</v>
      </c>
      <c r="B63" s="13" t="s">
        <v>175</v>
      </c>
      <c r="C63" s="2" t="s">
        <v>151</v>
      </c>
      <c r="D63" s="12" t="s">
        <v>18</v>
      </c>
      <c r="E63" s="64">
        <v>81</v>
      </c>
      <c r="F63" s="55">
        <v>169.51</v>
      </c>
      <c r="G63" s="20">
        <f t="shared" si="5"/>
        <v>13730.31</v>
      </c>
      <c r="H63" s="172"/>
    </row>
    <row r="64" spans="1:8" s="74" customFormat="1" ht="30" customHeight="1" x14ac:dyDescent="0.25">
      <c r="A64" s="59" t="s">
        <v>36</v>
      </c>
      <c r="B64" s="13" t="s">
        <v>176</v>
      </c>
      <c r="C64" s="2" t="s">
        <v>152</v>
      </c>
      <c r="D64" s="12" t="s">
        <v>18</v>
      </c>
      <c r="E64" s="64">
        <v>141.30000000000001</v>
      </c>
      <c r="F64" s="55">
        <v>56.85</v>
      </c>
      <c r="G64" s="20">
        <f t="shared" si="5"/>
        <v>8032.91</v>
      </c>
      <c r="H64" s="172"/>
    </row>
    <row r="65" spans="1:8" s="74" customFormat="1" ht="30" customHeight="1" x14ac:dyDescent="0.25">
      <c r="A65" s="59" t="s">
        <v>36</v>
      </c>
      <c r="B65" s="13" t="s">
        <v>177</v>
      </c>
      <c r="C65" s="2" t="s">
        <v>153</v>
      </c>
      <c r="D65" s="12" t="s">
        <v>18</v>
      </c>
      <c r="E65" s="64">
        <v>54</v>
      </c>
      <c r="F65" s="55">
        <v>56.85</v>
      </c>
      <c r="G65" s="20">
        <f t="shared" si="5"/>
        <v>3069.9</v>
      </c>
      <c r="H65" s="172"/>
    </row>
    <row r="66" spans="1:8" s="74" customFormat="1" ht="30" customHeight="1" x14ac:dyDescent="0.25">
      <c r="A66" s="59" t="s">
        <v>36</v>
      </c>
      <c r="B66" s="13" t="s">
        <v>178</v>
      </c>
      <c r="C66" s="2" t="s">
        <v>154</v>
      </c>
      <c r="D66" s="12" t="s">
        <v>18</v>
      </c>
      <c r="E66" s="64">
        <v>19</v>
      </c>
      <c r="F66" s="55">
        <v>128.25</v>
      </c>
      <c r="G66" s="20">
        <f t="shared" si="5"/>
        <v>2436.75</v>
      </c>
      <c r="H66" s="172"/>
    </row>
    <row r="67" spans="1:8" s="74" customFormat="1" ht="30" customHeight="1" x14ac:dyDescent="0.25">
      <c r="A67" s="59" t="s">
        <v>36</v>
      </c>
      <c r="B67" s="13" t="s">
        <v>179</v>
      </c>
      <c r="C67" s="2" t="s">
        <v>155</v>
      </c>
      <c r="D67" s="12" t="s">
        <v>18</v>
      </c>
      <c r="E67" s="64">
        <v>40</v>
      </c>
      <c r="F67" s="55">
        <v>28.71</v>
      </c>
      <c r="G67" s="20">
        <f t="shared" si="5"/>
        <v>1148.4000000000001</v>
      </c>
      <c r="H67" s="172"/>
    </row>
    <row r="68" spans="1:8" s="74" customFormat="1" ht="30" customHeight="1" x14ac:dyDescent="0.25">
      <c r="A68" s="59" t="s">
        <v>36</v>
      </c>
      <c r="B68" s="13" t="s">
        <v>180</v>
      </c>
      <c r="C68" s="2" t="s">
        <v>156</v>
      </c>
      <c r="D68" s="12" t="s">
        <v>22</v>
      </c>
      <c r="E68" s="64">
        <v>3559</v>
      </c>
      <c r="F68" s="55">
        <v>50.59</v>
      </c>
      <c r="G68" s="20">
        <f t="shared" si="5"/>
        <v>180049.81</v>
      </c>
      <c r="H68" s="172"/>
    </row>
    <row r="69" spans="1:8" s="74" customFormat="1" ht="30" customHeight="1" x14ac:dyDescent="0.25">
      <c r="A69" s="59" t="s">
        <v>36</v>
      </c>
      <c r="B69" s="13" t="s">
        <v>181</v>
      </c>
      <c r="C69" s="2" t="s">
        <v>157</v>
      </c>
      <c r="D69" s="12" t="s">
        <v>22</v>
      </c>
      <c r="E69" s="64">
        <v>593</v>
      </c>
      <c r="F69" s="55">
        <v>42.57</v>
      </c>
      <c r="G69" s="20">
        <f t="shared" si="5"/>
        <v>25244.01</v>
      </c>
      <c r="H69" s="172"/>
    </row>
    <row r="70" spans="1:8" s="74" customFormat="1" ht="30" customHeight="1" x14ac:dyDescent="0.25">
      <c r="A70" s="59" t="s">
        <v>36</v>
      </c>
      <c r="B70" s="13" t="s">
        <v>182</v>
      </c>
      <c r="C70" s="2" t="s">
        <v>158</v>
      </c>
      <c r="D70" s="12" t="s">
        <v>22</v>
      </c>
      <c r="E70" s="64">
        <v>3937</v>
      </c>
      <c r="F70" s="55">
        <v>16.45</v>
      </c>
      <c r="G70" s="20">
        <f t="shared" si="5"/>
        <v>64763.65</v>
      </c>
      <c r="H70" s="172"/>
    </row>
    <row r="71" spans="1:8" s="74" customFormat="1" ht="30" customHeight="1" x14ac:dyDescent="0.25">
      <c r="A71" s="59" t="s">
        <v>36</v>
      </c>
      <c r="B71" s="13" t="s">
        <v>183</v>
      </c>
      <c r="C71" s="2" t="s">
        <v>159</v>
      </c>
      <c r="D71" s="12" t="s">
        <v>22</v>
      </c>
      <c r="E71" s="64">
        <v>148</v>
      </c>
      <c r="F71" s="55">
        <v>85.11</v>
      </c>
      <c r="G71" s="20">
        <f t="shared" si="5"/>
        <v>12596.28</v>
      </c>
      <c r="H71" s="172"/>
    </row>
    <row r="72" spans="1:8" s="74" customFormat="1" ht="30" customHeight="1" x14ac:dyDescent="0.25">
      <c r="A72" s="59" t="s">
        <v>36</v>
      </c>
      <c r="B72" s="13" t="s">
        <v>184</v>
      </c>
      <c r="C72" s="2" t="s">
        <v>160</v>
      </c>
      <c r="D72" s="12" t="s">
        <v>18</v>
      </c>
      <c r="E72" s="64">
        <v>517</v>
      </c>
      <c r="F72" s="55">
        <v>23.68</v>
      </c>
      <c r="G72" s="20">
        <f t="shared" si="5"/>
        <v>12242.56</v>
      </c>
      <c r="H72" s="172"/>
    </row>
    <row r="73" spans="1:8" s="74" customFormat="1" ht="30" customHeight="1" x14ac:dyDescent="0.25">
      <c r="A73" s="59" t="s">
        <v>36</v>
      </c>
      <c r="B73" s="13" t="s">
        <v>185</v>
      </c>
      <c r="C73" s="2" t="s">
        <v>161</v>
      </c>
      <c r="D73" s="12" t="s">
        <v>18</v>
      </c>
      <c r="E73" s="64">
        <v>1573</v>
      </c>
      <c r="F73" s="55">
        <v>21.04</v>
      </c>
      <c r="G73" s="20">
        <f t="shared" si="5"/>
        <v>33095.919999999998</v>
      </c>
      <c r="H73" s="172"/>
    </row>
    <row r="74" spans="1:8" s="74" customFormat="1" ht="30" customHeight="1" x14ac:dyDescent="0.25">
      <c r="A74" s="59" t="s">
        <v>36</v>
      </c>
      <c r="B74" s="13" t="s">
        <v>186</v>
      </c>
      <c r="C74" s="2" t="s">
        <v>162</v>
      </c>
      <c r="D74" s="12" t="s">
        <v>18</v>
      </c>
      <c r="E74" s="64">
        <v>289</v>
      </c>
      <c r="F74" s="55">
        <v>15.82</v>
      </c>
      <c r="G74" s="20">
        <f t="shared" si="5"/>
        <v>4571.9799999999996</v>
      </c>
      <c r="H74" s="172"/>
    </row>
    <row r="75" spans="1:8" s="74" customFormat="1" ht="30" customHeight="1" x14ac:dyDescent="0.25">
      <c r="A75" s="59" t="s">
        <v>36</v>
      </c>
      <c r="B75" s="13" t="s">
        <v>187</v>
      </c>
      <c r="C75" s="2" t="s">
        <v>163</v>
      </c>
      <c r="D75" s="12" t="s">
        <v>18</v>
      </c>
      <c r="E75" s="64">
        <v>2379</v>
      </c>
      <c r="F75" s="55">
        <v>0.78</v>
      </c>
      <c r="G75" s="20">
        <f t="shared" si="5"/>
        <v>1855.62</v>
      </c>
      <c r="H75" s="172"/>
    </row>
    <row r="76" spans="1:8" s="74" customFormat="1" ht="30" customHeight="1" x14ac:dyDescent="0.25">
      <c r="A76" s="59" t="s">
        <v>36</v>
      </c>
      <c r="B76" s="13" t="s">
        <v>188</v>
      </c>
      <c r="C76" s="2" t="s">
        <v>164</v>
      </c>
      <c r="D76" s="12" t="s">
        <v>18</v>
      </c>
      <c r="E76" s="64">
        <v>289</v>
      </c>
      <c r="F76" s="55">
        <v>14.25</v>
      </c>
      <c r="G76" s="20">
        <f t="shared" si="5"/>
        <v>4118.25</v>
      </c>
      <c r="H76" s="172"/>
    </row>
    <row r="77" spans="1:8" s="74" customFormat="1" ht="30" customHeight="1" x14ac:dyDescent="0.25">
      <c r="A77" s="59" t="s">
        <v>36</v>
      </c>
      <c r="B77" s="13" t="s">
        <v>189</v>
      </c>
      <c r="C77" s="2" t="s">
        <v>165</v>
      </c>
      <c r="D77" s="12" t="s">
        <v>18</v>
      </c>
      <c r="E77" s="64">
        <v>2152</v>
      </c>
      <c r="F77" s="55">
        <v>16.940000000000001</v>
      </c>
      <c r="G77" s="20">
        <f t="shared" si="5"/>
        <v>36454.879999999997</v>
      </c>
      <c r="H77" s="172"/>
    </row>
    <row r="78" spans="1:8" s="74" customFormat="1" ht="30" customHeight="1" x14ac:dyDescent="0.25">
      <c r="A78" s="59" t="s">
        <v>36</v>
      </c>
      <c r="B78" s="13" t="s">
        <v>190</v>
      </c>
      <c r="C78" s="2" t="s">
        <v>166</v>
      </c>
      <c r="D78" s="12" t="s">
        <v>22</v>
      </c>
      <c r="E78" s="64">
        <v>3598</v>
      </c>
      <c r="F78" s="55">
        <v>1.33</v>
      </c>
      <c r="G78" s="20">
        <f t="shared" si="5"/>
        <v>4785.34</v>
      </c>
      <c r="H78" s="172"/>
    </row>
    <row r="79" spans="1:8" s="74" customFormat="1" ht="30" customHeight="1" x14ac:dyDescent="0.25">
      <c r="A79" s="59" t="s">
        <v>36</v>
      </c>
      <c r="B79" s="13" t="s">
        <v>191</v>
      </c>
      <c r="C79" s="2" t="s">
        <v>167</v>
      </c>
      <c r="D79" s="12" t="s">
        <v>22</v>
      </c>
      <c r="E79" s="147">
        <v>3465</v>
      </c>
      <c r="F79" s="55">
        <v>2.97</v>
      </c>
      <c r="G79" s="20">
        <f t="shared" si="5"/>
        <v>10291.049999999999</v>
      </c>
      <c r="H79" s="172"/>
    </row>
    <row r="80" spans="1:8" s="74" customFormat="1" ht="30" customHeight="1" x14ac:dyDescent="0.25">
      <c r="A80" s="150" t="s">
        <v>36</v>
      </c>
      <c r="B80" s="151" t="s">
        <v>192</v>
      </c>
      <c r="C80" s="148" t="s">
        <v>550</v>
      </c>
      <c r="D80" s="149" t="s">
        <v>30</v>
      </c>
      <c r="E80" s="147">
        <v>37.92</v>
      </c>
      <c r="F80" s="55">
        <v>45.88</v>
      </c>
      <c r="G80" s="20">
        <f t="shared" si="5"/>
        <v>1739.77</v>
      </c>
      <c r="H80" s="172"/>
    </row>
    <row r="81" spans="1:8" s="74" customFormat="1" ht="30" customHeight="1" x14ac:dyDescent="0.25">
      <c r="A81" s="59" t="s">
        <v>36</v>
      </c>
      <c r="B81" s="13" t="s">
        <v>193</v>
      </c>
      <c r="C81" s="148" t="s">
        <v>551</v>
      </c>
      <c r="D81" s="12" t="s">
        <v>30</v>
      </c>
      <c r="E81" s="64">
        <v>18.96</v>
      </c>
      <c r="F81" s="55">
        <v>291.67</v>
      </c>
      <c r="G81" s="20">
        <f t="shared" si="5"/>
        <v>5530.06</v>
      </c>
      <c r="H81" s="172"/>
    </row>
    <row r="82" spans="1:8" s="74" customFormat="1" ht="30" customHeight="1" x14ac:dyDescent="0.25">
      <c r="A82" s="59" t="s">
        <v>36</v>
      </c>
      <c r="B82" s="13" t="s">
        <v>194</v>
      </c>
      <c r="C82" s="2" t="s">
        <v>168</v>
      </c>
      <c r="D82" s="12" t="s">
        <v>22</v>
      </c>
      <c r="E82" s="147">
        <v>316</v>
      </c>
      <c r="F82" s="55">
        <v>32.54</v>
      </c>
      <c r="G82" s="20">
        <f t="shared" si="5"/>
        <v>10282.64</v>
      </c>
      <c r="H82" s="172"/>
    </row>
    <row r="83" spans="1:8" s="74" customFormat="1" ht="30" customHeight="1" x14ac:dyDescent="0.25">
      <c r="A83" s="59" t="s">
        <v>36</v>
      </c>
      <c r="B83" s="13" t="s">
        <v>195</v>
      </c>
      <c r="C83" s="2" t="s">
        <v>169</v>
      </c>
      <c r="D83" s="12" t="s">
        <v>18</v>
      </c>
      <c r="E83" s="64">
        <v>21</v>
      </c>
      <c r="F83" s="55">
        <v>24.55</v>
      </c>
      <c r="G83" s="20">
        <f t="shared" si="5"/>
        <v>515.54999999999995</v>
      </c>
      <c r="H83" s="172"/>
    </row>
    <row r="84" spans="1:8" s="74" customFormat="1" ht="30" customHeight="1" x14ac:dyDescent="0.25">
      <c r="A84" s="59" t="s">
        <v>36</v>
      </c>
      <c r="B84" s="13" t="s">
        <v>196</v>
      </c>
      <c r="C84" s="2" t="s">
        <v>170</v>
      </c>
      <c r="D84" s="12" t="s">
        <v>22</v>
      </c>
      <c r="E84" s="64">
        <v>218</v>
      </c>
      <c r="F84" s="55">
        <v>46.2</v>
      </c>
      <c r="G84" s="20">
        <f t="shared" si="5"/>
        <v>10071.6</v>
      </c>
      <c r="H84" s="172"/>
    </row>
    <row r="85" spans="1:8" s="74" customFormat="1" ht="30" customHeight="1" x14ac:dyDescent="0.25">
      <c r="A85" s="59" t="s">
        <v>36</v>
      </c>
      <c r="B85" s="13" t="s">
        <v>197</v>
      </c>
      <c r="C85" s="2" t="s">
        <v>538</v>
      </c>
      <c r="D85" s="12" t="s">
        <v>30</v>
      </c>
      <c r="E85" s="64">
        <v>3</v>
      </c>
      <c r="F85" s="55">
        <v>1489.39</v>
      </c>
      <c r="G85" s="20">
        <f t="shared" si="5"/>
        <v>4468.17</v>
      </c>
      <c r="H85" s="172"/>
    </row>
    <row r="86" spans="1:8" s="74" customFormat="1" ht="30" customHeight="1" x14ac:dyDescent="0.25">
      <c r="A86" s="59" t="s">
        <v>36</v>
      </c>
      <c r="B86" s="13" t="s">
        <v>198</v>
      </c>
      <c r="C86" s="2" t="s">
        <v>171</v>
      </c>
      <c r="D86" s="12" t="s">
        <v>18</v>
      </c>
      <c r="E86" s="64">
        <v>1600</v>
      </c>
      <c r="F86" s="55">
        <v>10.44</v>
      </c>
      <c r="G86" s="20">
        <f t="shared" si="5"/>
        <v>16704</v>
      </c>
      <c r="H86" s="172"/>
    </row>
    <row r="87" spans="1:8" s="74" customFormat="1" ht="30" customHeight="1" thickBot="1" x14ac:dyDescent="0.3">
      <c r="A87" s="60" t="s">
        <v>36</v>
      </c>
      <c r="B87" s="21" t="s">
        <v>549</v>
      </c>
      <c r="C87" s="22" t="s">
        <v>542</v>
      </c>
      <c r="D87" s="23" t="s">
        <v>18</v>
      </c>
      <c r="E87" s="70">
        <v>1600</v>
      </c>
      <c r="F87" s="57">
        <v>3.33</v>
      </c>
      <c r="G87" s="24">
        <f t="shared" si="5"/>
        <v>5328</v>
      </c>
      <c r="H87" s="172"/>
    </row>
    <row r="88" spans="1:8" s="6" customFormat="1" ht="30" customHeight="1" x14ac:dyDescent="0.25">
      <c r="A88" s="61" t="s">
        <v>53</v>
      </c>
      <c r="B88" s="49" t="s">
        <v>37</v>
      </c>
      <c r="C88" s="53" t="s">
        <v>133</v>
      </c>
      <c r="D88" s="52" t="s">
        <v>30</v>
      </c>
      <c r="E88" s="71">
        <v>1893</v>
      </c>
      <c r="F88" s="83"/>
      <c r="G88" s="51">
        <f t="shared" si="5"/>
        <v>0</v>
      </c>
      <c r="H88" s="172"/>
    </row>
    <row r="89" spans="1:8" s="6" customFormat="1" ht="30" customHeight="1" x14ac:dyDescent="0.25">
      <c r="A89" s="59" t="s">
        <v>53</v>
      </c>
      <c r="B89" s="13" t="s">
        <v>39</v>
      </c>
      <c r="C89" s="2" t="s">
        <v>134</v>
      </c>
      <c r="D89" s="12" t="s">
        <v>30</v>
      </c>
      <c r="E89" s="64">
        <v>129</v>
      </c>
      <c r="F89" s="82"/>
      <c r="G89" s="20">
        <f t="shared" ref="G89:G90" si="6">ROUND((E89*F89),2)</f>
        <v>0</v>
      </c>
      <c r="H89" s="172"/>
    </row>
    <row r="90" spans="1:8" s="6" customFormat="1" ht="30" customHeight="1" x14ac:dyDescent="0.25">
      <c r="A90" s="59" t="s">
        <v>53</v>
      </c>
      <c r="B90" s="13" t="s">
        <v>40</v>
      </c>
      <c r="C90" s="2" t="s">
        <v>135</v>
      </c>
      <c r="D90" s="12" t="s">
        <v>30</v>
      </c>
      <c r="E90" s="64">
        <v>367</v>
      </c>
      <c r="F90" s="82"/>
      <c r="G90" s="20">
        <f t="shared" si="6"/>
        <v>0</v>
      </c>
      <c r="H90" s="172"/>
    </row>
    <row r="91" spans="1:8" s="6" customFormat="1" ht="30" customHeight="1" x14ac:dyDescent="0.25">
      <c r="A91" s="59" t="s">
        <v>53</v>
      </c>
      <c r="B91" s="13" t="s">
        <v>41</v>
      </c>
      <c r="C91" s="2" t="s">
        <v>136</v>
      </c>
      <c r="D91" s="12" t="s">
        <v>30</v>
      </c>
      <c r="E91" s="64">
        <v>60</v>
      </c>
      <c r="F91" s="82"/>
      <c r="G91" s="20">
        <f>ROUND((E91*F91),2)</f>
        <v>0</v>
      </c>
      <c r="H91" s="172"/>
    </row>
    <row r="92" spans="1:8" s="6" customFormat="1" ht="30" customHeight="1" x14ac:dyDescent="0.25">
      <c r="A92" s="59" t="s">
        <v>53</v>
      </c>
      <c r="B92" s="13" t="s">
        <v>42</v>
      </c>
      <c r="C92" s="2" t="s">
        <v>137</v>
      </c>
      <c r="D92" s="12" t="s">
        <v>30</v>
      </c>
      <c r="E92" s="64">
        <v>68</v>
      </c>
      <c r="F92" s="82"/>
      <c r="G92" s="20">
        <f>ROUND((E92*F92),2)</f>
        <v>0</v>
      </c>
      <c r="H92" s="172"/>
    </row>
    <row r="93" spans="1:8" s="6" customFormat="1" ht="30" customHeight="1" x14ac:dyDescent="0.25">
      <c r="A93" s="59" t="s">
        <v>53</v>
      </c>
      <c r="B93" s="13" t="s">
        <v>43</v>
      </c>
      <c r="C93" s="2" t="s">
        <v>138</v>
      </c>
      <c r="D93" s="12" t="s">
        <v>18</v>
      </c>
      <c r="E93" s="64">
        <v>100</v>
      </c>
      <c r="F93" s="82"/>
      <c r="G93" s="20">
        <f>ROUND((E93*F93),2)</f>
        <v>0</v>
      </c>
      <c r="H93" s="172"/>
    </row>
    <row r="94" spans="1:8" s="6" customFormat="1" ht="30" customHeight="1" x14ac:dyDescent="0.25">
      <c r="A94" s="59" t="s">
        <v>53</v>
      </c>
      <c r="B94" s="13" t="s">
        <v>44</v>
      </c>
      <c r="C94" s="2" t="s">
        <v>139</v>
      </c>
      <c r="D94" s="12" t="s">
        <v>18</v>
      </c>
      <c r="E94" s="64">
        <v>6678</v>
      </c>
      <c r="F94" s="82"/>
      <c r="G94" s="20">
        <f t="shared" ref="G94:G96" si="7">ROUND((E94*F94),2)</f>
        <v>0</v>
      </c>
      <c r="H94" s="172"/>
    </row>
    <row r="95" spans="1:8" s="6" customFormat="1" ht="30" customHeight="1" x14ac:dyDescent="0.25">
      <c r="A95" s="59" t="s">
        <v>53</v>
      </c>
      <c r="B95" s="13" t="s">
        <v>45</v>
      </c>
      <c r="C95" s="2" t="s">
        <v>140</v>
      </c>
      <c r="D95" s="12" t="s">
        <v>18</v>
      </c>
      <c r="E95" s="64">
        <v>1087</v>
      </c>
      <c r="F95" s="82"/>
      <c r="G95" s="20">
        <f t="shared" si="7"/>
        <v>0</v>
      </c>
      <c r="H95" s="172"/>
    </row>
    <row r="96" spans="1:8" s="6" customFormat="1" ht="30" customHeight="1" x14ac:dyDescent="0.25">
      <c r="A96" s="59" t="s">
        <v>53</v>
      </c>
      <c r="B96" s="13" t="s">
        <v>46</v>
      </c>
      <c r="C96" s="2" t="s">
        <v>141</v>
      </c>
      <c r="D96" s="12" t="s">
        <v>18</v>
      </c>
      <c r="E96" s="64">
        <v>413</v>
      </c>
      <c r="F96" s="55"/>
      <c r="G96" s="20">
        <f t="shared" si="7"/>
        <v>0</v>
      </c>
      <c r="H96" s="79"/>
    </row>
    <row r="97" spans="1:8" s="6" customFormat="1" ht="30" customHeight="1" x14ac:dyDescent="0.25">
      <c r="A97" s="59" t="s">
        <v>53</v>
      </c>
      <c r="B97" s="13" t="s">
        <v>47</v>
      </c>
      <c r="C97" s="2" t="s">
        <v>142</v>
      </c>
      <c r="D97" s="12" t="s">
        <v>30</v>
      </c>
      <c r="E97" s="64">
        <v>527</v>
      </c>
      <c r="F97" s="55"/>
      <c r="G97" s="20">
        <f t="shared" ref="G97:G130" si="8">ROUND((E97*F97),2)</f>
        <v>0</v>
      </c>
      <c r="H97" s="79"/>
    </row>
    <row r="98" spans="1:8" s="6" customFormat="1" ht="30" customHeight="1" x14ac:dyDescent="0.25">
      <c r="A98" s="59" t="s">
        <v>53</v>
      </c>
      <c r="B98" s="13" t="s">
        <v>48</v>
      </c>
      <c r="C98" s="2" t="s">
        <v>143</v>
      </c>
      <c r="D98" s="12" t="s">
        <v>30</v>
      </c>
      <c r="E98" s="64">
        <v>130</v>
      </c>
      <c r="F98" s="55"/>
      <c r="G98" s="20">
        <f t="shared" si="8"/>
        <v>0</v>
      </c>
      <c r="H98" s="79"/>
    </row>
    <row r="99" spans="1:8" s="6" customFormat="1" ht="30" customHeight="1" x14ac:dyDescent="0.25">
      <c r="A99" s="59" t="s">
        <v>53</v>
      </c>
      <c r="B99" s="13" t="s">
        <v>49</v>
      </c>
      <c r="C99" s="2" t="s">
        <v>144</v>
      </c>
      <c r="D99" s="12" t="s">
        <v>30</v>
      </c>
      <c r="E99" s="64">
        <v>118</v>
      </c>
      <c r="F99" s="55"/>
      <c r="G99" s="20">
        <f t="shared" si="8"/>
        <v>0</v>
      </c>
      <c r="H99" s="79"/>
    </row>
    <row r="100" spans="1:8" s="6" customFormat="1" ht="30" customHeight="1" x14ac:dyDescent="0.25">
      <c r="A100" s="59" t="s">
        <v>53</v>
      </c>
      <c r="B100" s="13" t="s">
        <v>50</v>
      </c>
      <c r="C100" s="2" t="s">
        <v>145</v>
      </c>
      <c r="D100" s="12" t="s">
        <v>18</v>
      </c>
      <c r="E100" s="64">
        <v>289</v>
      </c>
      <c r="F100" s="55"/>
      <c r="G100" s="20">
        <f t="shared" si="8"/>
        <v>0</v>
      </c>
      <c r="H100" s="79"/>
    </row>
    <row r="101" spans="1:8" s="6" customFormat="1" ht="30" customHeight="1" x14ac:dyDescent="0.25">
      <c r="A101" s="59" t="s">
        <v>53</v>
      </c>
      <c r="B101" s="13" t="s">
        <v>51</v>
      </c>
      <c r="C101" s="2" t="s">
        <v>146</v>
      </c>
      <c r="D101" s="12" t="s">
        <v>18</v>
      </c>
      <c r="E101" s="64">
        <v>150</v>
      </c>
      <c r="F101" s="55"/>
      <c r="G101" s="20">
        <f t="shared" si="8"/>
        <v>0</v>
      </c>
      <c r="H101" s="79"/>
    </row>
    <row r="102" spans="1:8" s="6" customFormat="1" ht="30" customHeight="1" x14ac:dyDescent="0.25">
      <c r="A102" s="59" t="s">
        <v>53</v>
      </c>
      <c r="B102" s="13" t="s">
        <v>52</v>
      </c>
      <c r="C102" s="2" t="s">
        <v>147</v>
      </c>
      <c r="D102" s="12" t="s">
        <v>18</v>
      </c>
      <c r="E102" s="64">
        <v>6778</v>
      </c>
      <c r="F102" s="55"/>
      <c r="G102" s="20">
        <f t="shared" si="8"/>
        <v>0</v>
      </c>
      <c r="H102" s="79"/>
    </row>
    <row r="103" spans="1:8" s="6" customFormat="1" ht="30" customHeight="1" x14ac:dyDescent="0.25">
      <c r="A103" s="59" t="s">
        <v>53</v>
      </c>
      <c r="B103" s="13" t="s">
        <v>172</v>
      </c>
      <c r="C103" s="2" t="s">
        <v>148</v>
      </c>
      <c r="D103" s="12" t="s">
        <v>18</v>
      </c>
      <c r="E103" s="64">
        <v>6483</v>
      </c>
      <c r="F103" s="55"/>
      <c r="G103" s="20">
        <f t="shared" si="8"/>
        <v>0</v>
      </c>
      <c r="H103" s="79"/>
    </row>
    <row r="104" spans="1:8" s="6" customFormat="1" ht="30" customHeight="1" x14ac:dyDescent="0.25">
      <c r="A104" s="59" t="s">
        <v>53</v>
      </c>
      <c r="B104" s="13" t="s">
        <v>173</v>
      </c>
      <c r="C104" s="2" t="s">
        <v>149</v>
      </c>
      <c r="D104" s="12" t="s">
        <v>18</v>
      </c>
      <c r="E104" s="64">
        <v>795</v>
      </c>
      <c r="F104" s="55"/>
      <c r="G104" s="20">
        <f t="shared" si="8"/>
        <v>0</v>
      </c>
      <c r="H104" s="79"/>
    </row>
    <row r="105" spans="1:8" s="6" customFormat="1" ht="30" customHeight="1" x14ac:dyDescent="0.25">
      <c r="A105" s="59" t="s">
        <v>53</v>
      </c>
      <c r="B105" s="13" t="s">
        <v>174</v>
      </c>
      <c r="C105" s="2" t="s">
        <v>150</v>
      </c>
      <c r="D105" s="12" t="s">
        <v>18</v>
      </c>
      <c r="E105" s="64">
        <v>292</v>
      </c>
      <c r="F105" s="55"/>
      <c r="G105" s="20">
        <f t="shared" si="8"/>
        <v>0</v>
      </c>
      <c r="H105" s="79"/>
    </row>
    <row r="106" spans="1:8" s="6" customFormat="1" ht="30" customHeight="1" x14ac:dyDescent="0.25">
      <c r="A106" s="59" t="s">
        <v>53</v>
      </c>
      <c r="B106" s="13" t="s">
        <v>175</v>
      </c>
      <c r="C106" s="2" t="s">
        <v>151</v>
      </c>
      <c r="D106" s="12" t="s">
        <v>18</v>
      </c>
      <c r="E106" s="64">
        <v>81</v>
      </c>
      <c r="F106" s="55"/>
      <c r="G106" s="20">
        <f t="shared" si="8"/>
        <v>0</v>
      </c>
      <c r="H106" s="79"/>
    </row>
    <row r="107" spans="1:8" s="6" customFormat="1" ht="30" customHeight="1" x14ac:dyDescent="0.25">
      <c r="A107" s="59" t="s">
        <v>53</v>
      </c>
      <c r="B107" s="13" t="s">
        <v>176</v>
      </c>
      <c r="C107" s="2" t="s">
        <v>152</v>
      </c>
      <c r="D107" s="12" t="s">
        <v>18</v>
      </c>
      <c r="E107" s="64">
        <v>141.30000000000001</v>
      </c>
      <c r="F107" s="55"/>
      <c r="G107" s="20">
        <f t="shared" si="8"/>
        <v>0</v>
      </c>
      <c r="H107" s="79"/>
    </row>
    <row r="108" spans="1:8" s="6" customFormat="1" ht="30" customHeight="1" x14ac:dyDescent="0.25">
      <c r="A108" s="59" t="s">
        <v>53</v>
      </c>
      <c r="B108" s="13" t="s">
        <v>177</v>
      </c>
      <c r="C108" s="2" t="s">
        <v>153</v>
      </c>
      <c r="D108" s="12" t="s">
        <v>18</v>
      </c>
      <c r="E108" s="64">
        <v>54</v>
      </c>
      <c r="F108" s="55"/>
      <c r="G108" s="20">
        <f t="shared" si="8"/>
        <v>0</v>
      </c>
      <c r="H108" s="79"/>
    </row>
    <row r="109" spans="1:8" s="6" customFormat="1" ht="30" customHeight="1" x14ac:dyDescent="0.25">
      <c r="A109" s="59" t="s">
        <v>53</v>
      </c>
      <c r="B109" s="13" t="s">
        <v>178</v>
      </c>
      <c r="C109" s="2" t="s">
        <v>154</v>
      </c>
      <c r="D109" s="12" t="s">
        <v>18</v>
      </c>
      <c r="E109" s="64">
        <v>19</v>
      </c>
      <c r="F109" s="55"/>
      <c r="G109" s="20">
        <f t="shared" si="8"/>
        <v>0</v>
      </c>
      <c r="H109" s="79"/>
    </row>
    <row r="110" spans="1:8" s="6" customFormat="1" ht="30" customHeight="1" x14ac:dyDescent="0.25">
      <c r="A110" s="59" t="s">
        <v>53</v>
      </c>
      <c r="B110" s="13" t="s">
        <v>179</v>
      </c>
      <c r="C110" s="2" t="s">
        <v>155</v>
      </c>
      <c r="D110" s="12" t="s">
        <v>18</v>
      </c>
      <c r="E110" s="64">
        <v>40</v>
      </c>
      <c r="F110" s="55"/>
      <c r="G110" s="20">
        <f t="shared" si="8"/>
        <v>0</v>
      </c>
      <c r="H110" s="79"/>
    </row>
    <row r="111" spans="1:8" s="6" customFormat="1" ht="30" customHeight="1" x14ac:dyDescent="0.25">
      <c r="A111" s="59" t="s">
        <v>53</v>
      </c>
      <c r="B111" s="13" t="s">
        <v>180</v>
      </c>
      <c r="C111" s="2" t="s">
        <v>156</v>
      </c>
      <c r="D111" s="12" t="s">
        <v>22</v>
      </c>
      <c r="E111" s="64">
        <v>3559</v>
      </c>
      <c r="F111" s="55"/>
      <c r="G111" s="20">
        <f t="shared" si="8"/>
        <v>0</v>
      </c>
      <c r="H111" s="79"/>
    </row>
    <row r="112" spans="1:8" s="6" customFormat="1" ht="30" customHeight="1" x14ac:dyDescent="0.25">
      <c r="A112" s="59" t="s">
        <v>53</v>
      </c>
      <c r="B112" s="13" t="s">
        <v>181</v>
      </c>
      <c r="C112" s="2" t="s">
        <v>157</v>
      </c>
      <c r="D112" s="12" t="s">
        <v>22</v>
      </c>
      <c r="E112" s="64">
        <v>593</v>
      </c>
      <c r="F112" s="55"/>
      <c r="G112" s="20">
        <f t="shared" si="8"/>
        <v>0</v>
      </c>
      <c r="H112" s="79"/>
    </row>
    <row r="113" spans="1:8" s="6" customFormat="1" ht="30" customHeight="1" x14ac:dyDescent="0.25">
      <c r="A113" s="59" t="s">
        <v>53</v>
      </c>
      <c r="B113" s="13" t="s">
        <v>182</v>
      </c>
      <c r="C113" s="2" t="s">
        <v>158</v>
      </c>
      <c r="D113" s="12" t="s">
        <v>22</v>
      </c>
      <c r="E113" s="64">
        <v>3937</v>
      </c>
      <c r="F113" s="55"/>
      <c r="G113" s="20">
        <f t="shared" si="8"/>
        <v>0</v>
      </c>
      <c r="H113" s="79"/>
    </row>
    <row r="114" spans="1:8" s="6" customFormat="1" ht="30" customHeight="1" x14ac:dyDescent="0.25">
      <c r="A114" s="59" t="s">
        <v>53</v>
      </c>
      <c r="B114" s="13" t="s">
        <v>183</v>
      </c>
      <c r="C114" s="2" t="s">
        <v>159</v>
      </c>
      <c r="D114" s="12" t="s">
        <v>22</v>
      </c>
      <c r="E114" s="64">
        <v>148</v>
      </c>
      <c r="F114" s="55"/>
      <c r="G114" s="20">
        <f t="shared" si="8"/>
        <v>0</v>
      </c>
      <c r="H114" s="79"/>
    </row>
    <row r="115" spans="1:8" s="6" customFormat="1" ht="30" customHeight="1" x14ac:dyDescent="0.25">
      <c r="A115" s="59" t="s">
        <v>53</v>
      </c>
      <c r="B115" s="13" t="s">
        <v>184</v>
      </c>
      <c r="C115" s="2" t="s">
        <v>160</v>
      </c>
      <c r="D115" s="12" t="s">
        <v>18</v>
      </c>
      <c r="E115" s="64">
        <v>517</v>
      </c>
      <c r="F115" s="55"/>
      <c r="G115" s="20">
        <f t="shared" si="8"/>
        <v>0</v>
      </c>
      <c r="H115" s="79"/>
    </row>
    <row r="116" spans="1:8" s="6" customFormat="1" ht="30" customHeight="1" x14ac:dyDescent="0.25">
      <c r="A116" s="59" t="s">
        <v>53</v>
      </c>
      <c r="B116" s="13" t="s">
        <v>185</v>
      </c>
      <c r="C116" s="2" t="s">
        <v>161</v>
      </c>
      <c r="D116" s="12" t="s">
        <v>18</v>
      </c>
      <c r="E116" s="64">
        <v>1573</v>
      </c>
      <c r="F116" s="55"/>
      <c r="G116" s="20">
        <f t="shared" si="8"/>
        <v>0</v>
      </c>
      <c r="H116" s="79"/>
    </row>
    <row r="117" spans="1:8" s="6" customFormat="1" ht="30" customHeight="1" x14ac:dyDescent="0.25">
      <c r="A117" s="59" t="s">
        <v>53</v>
      </c>
      <c r="B117" s="13" t="s">
        <v>186</v>
      </c>
      <c r="C117" s="2" t="s">
        <v>162</v>
      </c>
      <c r="D117" s="12" t="s">
        <v>18</v>
      </c>
      <c r="E117" s="64">
        <v>289</v>
      </c>
      <c r="F117" s="55"/>
      <c r="G117" s="20">
        <f t="shared" si="8"/>
        <v>0</v>
      </c>
      <c r="H117" s="79"/>
    </row>
    <row r="118" spans="1:8" s="6" customFormat="1" ht="30" customHeight="1" x14ac:dyDescent="0.25">
      <c r="A118" s="59" t="s">
        <v>53</v>
      </c>
      <c r="B118" s="13" t="s">
        <v>187</v>
      </c>
      <c r="C118" s="2" t="s">
        <v>163</v>
      </c>
      <c r="D118" s="12" t="s">
        <v>18</v>
      </c>
      <c r="E118" s="64">
        <v>2379</v>
      </c>
      <c r="F118" s="55"/>
      <c r="G118" s="20">
        <f t="shared" si="8"/>
        <v>0</v>
      </c>
      <c r="H118" s="79"/>
    </row>
    <row r="119" spans="1:8" s="6" customFormat="1" ht="30" customHeight="1" x14ac:dyDescent="0.25">
      <c r="A119" s="59" t="s">
        <v>53</v>
      </c>
      <c r="B119" s="13" t="s">
        <v>188</v>
      </c>
      <c r="C119" s="2" t="s">
        <v>164</v>
      </c>
      <c r="D119" s="12" t="s">
        <v>18</v>
      </c>
      <c r="E119" s="64">
        <v>289</v>
      </c>
      <c r="F119" s="55"/>
      <c r="G119" s="20">
        <f t="shared" si="8"/>
        <v>0</v>
      </c>
      <c r="H119" s="79"/>
    </row>
    <row r="120" spans="1:8" s="6" customFormat="1" ht="30" customHeight="1" x14ac:dyDescent="0.25">
      <c r="A120" s="59" t="s">
        <v>53</v>
      </c>
      <c r="B120" s="13" t="s">
        <v>189</v>
      </c>
      <c r="C120" s="2" t="s">
        <v>165</v>
      </c>
      <c r="D120" s="12" t="s">
        <v>18</v>
      </c>
      <c r="E120" s="64">
        <v>2152</v>
      </c>
      <c r="F120" s="55"/>
      <c r="G120" s="20">
        <f t="shared" si="8"/>
        <v>0</v>
      </c>
      <c r="H120" s="79"/>
    </row>
    <row r="121" spans="1:8" s="6" customFormat="1" ht="30" customHeight="1" x14ac:dyDescent="0.25">
      <c r="A121" s="59" t="s">
        <v>53</v>
      </c>
      <c r="B121" s="13" t="s">
        <v>190</v>
      </c>
      <c r="C121" s="2" t="s">
        <v>166</v>
      </c>
      <c r="D121" s="12" t="s">
        <v>22</v>
      </c>
      <c r="E121" s="64">
        <v>3598</v>
      </c>
      <c r="F121" s="55"/>
      <c r="G121" s="20">
        <f t="shared" si="8"/>
        <v>0</v>
      </c>
      <c r="H121" s="79"/>
    </row>
    <row r="122" spans="1:8" s="6" customFormat="1" ht="30" customHeight="1" x14ac:dyDescent="0.25">
      <c r="A122" s="59" t="s">
        <v>53</v>
      </c>
      <c r="B122" s="13" t="s">
        <v>191</v>
      </c>
      <c r="C122" s="2" t="s">
        <v>167</v>
      </c>
      <c r="D122" s="12" t="s">
        <v>22</v>
      </c>
      <c r="E122" s="147">
        <v>3465</v>
      </c>
      <c r="F122" s="55"/>
      <c r="G122" s="20">
        <f t="shared" si="8"/>
        <v>0</v>
      </c>
      <c r="H122" s="79"/>
    </row>
    <row r="123" spans="1:8" s="6" customFormat="1" ht="30" customHeight="1" x14ac:dyDescent="0.25">
      <c r="A123" s="59" t="s">
        <v>53</v>
      </c>
      <c r="B123" s="13" t="s">
        <v>192</v>
      </c>
      <c r="C123" s="148" t="s">
        <v>550</v>
      </c>
      <c r="D123" s="149" t="s">
        <v>30</v>
      </c>
      <c r="E123" s="147">
        <v>37.92</v>
      </c>
      <c r="F123" s="55"/>
      <c r="G123" s="20">
        <f t="shared" si="8"/>
        <v>0</v>
      </c>
      <c r="H123" s="79"/>
    </row>
    <row r="124" spans="1:8" s="6" customFormat="1" ht="30" customHeight="1" x14ac:dyDescent="0.25">
      <c r="A124" s="59" t="s">
        <v>53</v>
      </c>
      <c r="B124" s="13" t="s">
        <v>193</v>
      </c>
      <c r="C124" s="148" t="s">
        <v>551</v>
      </c>
      <c r="D124" s="12" t="s">
        <v>30</v>
      </c>
      <c r="E124" s="64">
        <v>18.96</v>
      </c>
      <c r="F124" s="55"/>
      <c r="G124" s="20">
        <f t="shared" si="8"/>
        <v>0</v>
      </c>
      <c r="H124" s="79"/>
    </row>
    <row r="125" spans="1:8" s="6" customFormat="1" ht="30" customHeight="1" x14ac:dyDescent="0.25">
      <c r="A125" s="59" t="s">
        <v>53</v>
      </c>
      <c r="B125" s="13" t="s">
        <v>194</v>
      </c>
      <c r="C125" s="2" t="s">
        <v>168</v>
      </c>
      <c r="D125" s="12" t="s">
        <v>22</v>
      </c>
      <c r="E125" s="147">
        <v>316</v>
      </c>
      <c r="F125" s="55"/>
      <c r="G125" s="20">
        <f t="shared" si="8"/>
        <v>0</v>
      </c>
      <c r="H125" s="79"/>
    </row>
    <row r="126" spans="1:8" s="6" customFormat="1" ht="30" customHeight="1" x14ac:dyDescent="0.25">
      <c r="A126" s="59" t="s">
        <v>53</v>
      </c>
      <c r="B126" s="13" t="s">
        <v>195</v>
      </c>
      <c r="C126" s="2" t="s">
        <v>169</v>
      </c>
      <c r="D126" s="12" t="s">
        <v>18</v>
      </c>
      <c r="E126" s="64">
        <v>21</v>
      </c>
      <c r="F126" s="55"/>
      <c r="G126" s="20">
        <f t="shared" si="8"/>
        <v>0</v>
      </c>
      <c r="H126" s="79"/>
    </row>
    <row r="127" spans="1:8" s="6" customFormat="1" ht="30" customHeight="1" x14ac:dyDescent="0.25">
      <c r="A127" s="59" t="s">
        <v>53</v>
      </c>
      <c r="B127" s="13" t="s">
        <v>196</v>
      </c>
      <c r="C127" s="2" t="s">
        <v>170</v>
      </c>
      <c r="D127" s="12" t="s">
        <v>22</v>
      </c>
      <c r="E127" s="64">
        <v>218</v>
      </c>
      <c r="F127" s="55"/>
      <c r="G127" s="20">
        <f t="shared" si="8"/>
        <v>0</v>
      </c>
      <c r="H127" s="79"/>
    </row>
    <row r="128" spans="1:8" s="6" customFormat="1" ht="30" customHeight="1" x14ac:dyDescent="0.25">
      <c r="A128" s="59" t="s">
        <v>53</v>
      </c>
      <c r="B128" s="13" t="s">
        <v>197</v>
      </c>
      <c r="C128" s="2" t="s">
        <v>538</v>
      </c>
      <c r="D128" s="12" t="s">
        <v>30</v>
      </c>
      <c r="E128" s="64">
        <v>3</v>
      </c>
      <c r="F128" s="55"/>
      <c r="G128" s="20">
        <f t="shared" si="8"/>
        <v>0</v>
      </c>
      <c r="H128" s="79"/>
    </row>
    <row r="129" spans="1:9" s="6" customFormat="1" ht="30" customHeight="1" thickBot="1" x14ac:dyDescent="0.3">
      <c r="A129" s="59" t="s">
        <v>53</v>
      </c>
      <c r="B129" s="13" t="s">
        <v>198</v>
      </c>
      <c r="C129" s="2" t="s">
        <v>171</v>
      </c>
      <c r="D129" s="12" t="s">
        <v>18</v>
      </c>
      <c r="E129" s="64">
        <v>1600</v>
      </c>
      <c r="F129" s="55"/>
      <c r="G129" s="20">
        <f t="shared" si="8"/>
        <v>0</v>
      </c>
      <c r="H129" s="79"/>
    </row>
    <row r="130" spans="1:9" s="5" customFormat="1" ht="30" customHeight="1" thickBot="1" x14ac:dyDescent="0.3">
      <c r="A130" s="60" t="s">
        <v>53</v>
      </c>
      <c r="B130" s="21" t="s">
        <v>549</v>
      </c>
      <c r="C130" s="22" t="s">
        <v>542</v>
      </c>
      <c r="D130" s="23" t="s">
        <v>18</v>
      </c>
      <c r="E130" s="70">
        <v>1600</v>
      </c>
      <c r="F130" s="57"/>
      <c r="G130" s="24">
        <f t="shared" si="8"/>
        <v>0</v>
      </c>
      <c r="H130" s="63" t="s">
        <v>54</v>
      </c>
      <c r="I130" s="31">
        <f>ROUND(SUM(G45:G130),2)</f>
        <v>991336.55</v>
      </c>
    </row>
    <row r="131" spans="1:9" s="5" customFormat="1" ht="15" customHeight="1" x14ac:dyDescent="0.25">
      <c r="A131" s="61" t="s">
        <v>199</v>
      </c>
      <c r="B131" s="49" t="s">
        <v>55</v>
      </c>
      <c r="C131" s="53" t="s">
        <v>200</v>
      </c>
      <c r="D131" s="52" t="s">
        <v>18</v>
      </c>
      <c r="E131" s="71">
        <v>5240</v>
      </c>
      <c r="F131" s="50">
        <v>2.91</v>
      </c>
      <c r="G131" s="51">
        <f t="shared" si="0"/>
        <v>15248.4</v>
      </c>
      <c r="H131" s="62"/>
    </row>
    <row r="132" spans="1:9" s="5" customFormat="1" ht="30" customHeight="1" x14ac:dyDescent="0.25">
      <c r="A132" s="59" t="s">
        <v>199</v>
      </c>
      <c r="B132" s="13" t="s">
        <v>56</v>
      </c>
      <c r="C132" s="2" t="s">
        <v>201</v>
      </c>
      <c r="D132" s="12" t="s">
        <v>12</v>
      </c>
      <c r="E132" s="64">
        <v>29</v>
      </c>
      <c r="F132" s="11">
        <v>98.7</v>
      </c>
      <c r="G132" s="20">
        <f t="shared" si="0"/>
        <v>2862.3</v>
      </c>
      <c r="H132" s="62"/>
    </row>
    <row r="133" spans="1:9" s="5" customFormat="1" ht="15" customHeight="1" x14ac:dyDescent="0.25">
      <c r="A133" s="59" t="s">
        <v>199</v>
      </c>
      <c r="B133" s="13" t="s">
        <v>57</v>
      </c>
      <c r="C133" s="2" t="s">
        <v>202</v>
      </c>
      <c r="D133" s="12" t="s">
        <v>12</v>
      </c>
      <c r="E133" s="64">
        <v>18</v>
      </c>
      <c r="F133" s="11">
        <v>126</v>
      </c>
      <c r="G133" s="20">
        <f t="shared" si="0"/>
        <v>2268</v>
      </c>
      <c r="H133" s="62"/>
    </row>
    <row r="134" spans="1:9" s="5" customFormat="1" ht="15" customHeight="1" x14ac:dyDescent="0.25">
      <c r="A134" s="59" t="s">
        <v>199</v>
      </c>
      <c r="B134" s="13" t="s">
        <v>58</v>
      </c>
      <c r="C134" s="2" t="s">
        <v>203</v>
      </c>
      <c r="D134" s="12" t="s">
        <v>12</v>
      </c>
      <c r="E134" s="64">
        <v>1</v>
      </c>
      <c r="F134" s="11">
        <v>204.75</v>
      </c>
      <c r="G134" s="20">
        <f t="shared" si="0"/>
        <v>204.75</v>
      </c>
      <c r="H134" s="62"/>
    </row>
    <row r="135" spans="1:9" s="5" customFormat="1" ht="15" customHeight="1" x14ac:dyDescent="0.25">
      <c r="A135" s="59" t="s">
        <v>199</v>
      </c>
      <c r="B135" s="13" t="s">
        <v>59</v>
      </c>
      <c r="C135" s="2" t="s">
        <v>204</v>
      </c>
      <c r="D135" s="12" t="s">
        <v>12</v>
      </c>
      <c r="E135" s="64">
        <v>109</v>
      </c>
      <c r="F135" s="11">
        <v>57.75</v>
      </c>
      <c r="G135" s="20">
        <f t="shared" si="0"/>
        <v>6294.75</v>
      </c>
      <c r="H135" s="62"/>
    </row>
    <row r="136" spans="1:9" s="5" customFormat="1" ht="15" customHeight="1" x14ac:dyDescent="0.25">
      <c r="A136" s="59" t="s">
        <v>199</v>
      </c>
      <c r="B136" s="13" t="s">
        <v>60</v>
      </c>
      <c r="C136" s="2" t="s">
        <v>205</v>
      </c>
      <c r="D136" s="12" t="s">
        <v>12</v>
      </c>
      <c r="E136" s="64">
        <v>1</v>
      </c>
      <c r="F136" s="11">
        <v>399</v>
      </c>
      <c r="G136" s="20">
        <f t="shared" si="0"/>
        <v>399</v>
      </c>
      <c r="H136" s="62"/>
    </row>
    <row r="137" spans="1:9" s="5" customFormat="1" ht="15" customHeight="1" x14ac:dyDescent="0.25">
      <c r="A137" s="59" t="s">
        <v>199</v>
      </c>
      <c r="B137" s="13" t="s">
        <v>61</v>
      </c>
      <c r="C137" s="2" t="s">
        <v>206</v>
      </c>
      <c r="D137" s="12" t="s">
        <v>12</v>
      </c>
      <c r="E137" s="64">
        <v>72</v>
      </c>
      <c r="F137" s="11">
        <v>58.8</v>
      </c>
      <c r="G137" s="20">
        <f t="shared" si="0"/>
        <v>4233.6000000000004</v>
      </c>
      <c r="H137" s="62"/>
    </row>
    <row r="138" spans="1:9" s="5" customFormat="1" ht="15" customHeight="1" x14ac:dyDescent="0.25">
      <c r="A138" s="59" t="s">
        <v>199</v>
      </c>
      <c r="B138" s="13" t="s">
        <v>62</v>
      </c>
      <c r="C138" s="2" t="s">
        <v>207</v>
      </c>
      <c r="D138" s="12" t="s">
        <v>12</v>
      </c>
      <c r="E138" s="64">
        <v>32</v>
      </c>
      <c r="F138" s="11">
        <v>50.4</v>
      </c>
      <c r="G138" s="20">
        <f t="shared" si="0"/>
        <v>1612.8</v>
      </c>
      <c r="H138" s="62"/>
    </row>
    <row r="139" spans="1:9" s="5" customFormat="1" ht="15" customHeight="1" x14ac:dyDescent="0.25">
      <c r="A139" s="59" t="s">
        <v>199</v>
      </c>
      <c r="B139" s="13" t="s">
        <v>63</v>
      </c>
      <c r="C139" s="2" t="s">
        <v>208</v>
      </c>
      <c r="D139" s="12" t="s">
        <v>12</v>
      </c>
      <c r="E139" s="64">
        <v>8</v>
      </c>
      <c r="F139" s="11">
        <v>399</v>
      </c>
      <c r="G139" s="20">
        <f t="shared" si="0"/>
        <v>3192</v>
      </c>
      <c r="H139" s="62"/>
    </row>
    <row r="140" spans="1:9" s="5" customFormat="1" ht="15" customHeight="1" x14ac:dyDescent="0.25">
      <c r="A140" s="59" t="s">
        <v>199</v>
      </c>
      <c r="B140" s="13" t="s">
        <v>220</v>
      </c>
      <c r="C140" s="2" t="s">
        <v>209</v>
      </c>
      <c r="D140" s="12" t="s">
        <v>22</v>
      </c>
      <c r="E140" s="64">
        <v>1390</v>
      </c>
      <c r="F140" s="11">
        <v>1.07</v>
      </c>
      <c r="G140" s="20">
        <f t="shared" si="0"/>
        <v>1487.3</v>
      </c>
      <c r="H140" s="62"/>
    </row>
    <row r="141" spans="1:9" s="5" customFormat="1" ht="15" customHeight="1" x14ac:dyDescent="0.25">
      <c r="A141" s="59" t="s">
        <v>199</v>
      </c>
      <c r="B141" s="13" t="s">
        <v>221</v>
      </c>
      <c r="C141" s="2" t="s">
        <v>210</v>
      </c>
      <c r="D141" s="12" t="s">
        <v>22</v>
      </c>
      <c r="E141" s="64">
        <v>2111</v>
      </c>
      <c r="F141" s="11">
        <v>2.14</v>
      </c>
      <c r="G141" s="20">
        <f t="shared" si="0"/>
        <v>4517.54</v>
      </c>
      <c r="H141" s="62"/>
    </row>
    <row r="142" spans="1:9" s="5" customFormat="1" ht="15" customHeight="1" x14ac:dyDescent="0.25">
      <c r="A142" s="59" t="s">
        <v>199</v>
      </c>
      <c r="B142" s="13" t="s">
        <v>222</v>
      </c>
      <c r="C142" s="2" t="s">
        <v>211</v>
      </c>
      <c r="D142" s="12" t="s">
        <v>18</v>
      </c>
      <c r="E142" s="64">
        <v>23.7</v>
      </c>
      <c r="F142" s="11">
        <v>26.25</v>
      </c>
      <c r="G142" s="20">
        <f t="shared" si="0"/>
        <v>622.13</v>
      </c>
      <c r="H142" s="62"/>
    </row>
    <row r="143" spans="1:9" s="5" customFormat="1" ht="15" customHeight="1" x14ac:dyDescent="0.25">
      <c r="A143" s="59" t="s">
        <v>199</v>
      </c>
      <c r="B143" s="13" t="s">
        <v>223</v>
      </c>
      <c r="C143" s="2" t="s">
        <v>212</v>
      </c>
      <c r="D143" s="12" t="s">
        <v>18</v>
      </c>
      <c r="E143" s="64">
        <v>517.45000000000005</v>
      </c>
      <c r="F143" s="11">
        <v>17.850000000000001</v>
      </c>
      <c r="G143" s="20">
        <f t="shared" si="0"/>
        <v>9236.48</v>
      </c>
      <c r="H143" s="62"/>
    </row>
    <row r="144" spans="1:9" s="5" customFormat="1" ht="15" customHeight="1" x14ac:dyDescent="0.25">
      <c r="A144" s="59" t="s">
        <v>199</v>
      </c>
      <c r="B144" s="13" t="s">
        <v>224</v>
      </c>
      <c r="C144" s="2" t="s">
        <v>213</v>
      </c>
      <c r="D144" s="12" t="s">
        <v>18</v>
      </c>
      <c r="E144" s="64">
        <v>3.25</v>
      </c>
      <c r="F144" s="11">
        <v>18.899999999999999</v>
      </c>
      <c r="G144" s="20">
        <f t="shared" si="0"/>
        <v>61.43</v>
      </c>
      <c r="H144" s="62"/>
    </row>
    <row r="145" spans="1:9" s="5" customFormat="1" ht="15" customHeight="1" x14ac:dyDescent="0.25">
      <c r="A145" s="59" t="s">
        <v>199</v>
      </c>
      <c r="B145" s="13" t="s">
        <v>225</v>
      </c>
      <c r="C145" s="2" t="s">
        <v>214</v>
      </c>
      <c r="D145" s="12" t="s">
        <v>18</v>
      </c>
      <c r="E145" s="64">
        <v>93</v>
      </c>
      <c r="F145" s="11">
        <v>18.899999999999999</v>
      </c>
      <c r="G145" s="20">
        <f t="shared" si="0"/>
        <v>1757.7</v>
      </c>
      <c r="H145" s="62"/>
    </row>
    <row r="146" spans="1:9" s="5" customFormat="1" ht="15" customHeight="1" x14ac:dyDescent="0.25">
      <c r="A146" s="59" t="s">
        <v>199</v>
      </c>
      <c r="B146" s="13" t="s">
        <v>226</v>
      </c>
      <c r="C146" s="2" t="s">
        <v>215</v>
      </c>
      <c r="D146" s="12" t="s">
        <v>18</v>
      </c>
      <c r="E146" s="64">
        <v>6.43</v>
      </c>
      <c r="F146" s="11">
        <v>18.899999999999999</v>
      </c>
      <c r="G146" s="20">
        <f t="shared" si="0"/>
        <v>121.53</v>
      </c>
      <c r="H146" s="62"/>
    </row>
    <row r="147" spans="1:9" s="5" customFormat="1" ht="15" customHeight="1" thickBot="1" x14ac:dyDescent="0.3">
      <c r="A147" s="59" t="s">
        <v>199</v>
      </c>
      <c r="B147" s="13" t="s">
        <v>227</v>
      </c>
      <c r="C147" s="2" t="s">
        <v>216</v>
      </c>
      <c r="D147" s="12" t="s">
        <v>18</v>
      </c>
      <c r="E147" s="64">
        <v>33.799999999999997</v>
      </c>
      <c r="F147" s="11">
        <v>141.75</v>
      </c>
      <c r="G147" s="20">
        <f t="shared" si="0"/>
        <v>4791.1499999999996</v>
      </c>
      <c r="H147" s="62"/>
    </row>
    <row r="148" spans="1:9" s="5" customFormat="1" ht="15" customHeight="1" x14ac:dyDescent="0.25">
      <c r="A148" s="59" t="s">
        <v>199</v>
      </c>
      <c r="B148" s="13" t="s">
        <v>228</v>
      </c>
      <c r="C148" s="2" t="s">
        <v>217</v>
      </c>
      <c r="D148" s="12" t="s">
        <v>12</v>
      </c>
      <c r="E148" s="64">
        <v>825</v>
      </c>
      <c r="F148" s="11">
        <v>10.47</v>
      </c>
      <c r="G148" s="95">
        <f t="shared" si="0"/>
        <v>8637.75</v>
      </c>
      <c r="H148" s="166" t="s">
        <v>64</v>
      </c>
      <c r="I148" s="164">
        <f>ROUND(SUM(G131:G149),2)</f>
        <v>74377.87</v>
      </c>
    </row>
    <row r="149" spans="1:9" s="5" customFormat="1" ht="15" customHeight="1" thickBot="1" x14ac:dyDescent="0.3">
      <c r="A149" s="80" t="s">
        <v>199</v>
      </c>
      <c r="B149" s="47" t="s">
        <v>229</v>
      </c>
      <c r="C149" s="48" t="s">
        <v>218</v>
      </c>
      <c r="D149" s="38" t="s">
        <v>12</v>
      </c>
      <c r="E149" s="72">
        <v>6</v>
      </c>
      <c r="F149" s="81">
        <v>1138.21</v>
      </c>
      <c r="G149" s="96">
        <f t="shared" si="0"/>
        <v>6829.26</v>
      </c>
      <c r="H149" s="167"/>
      <c r="I149" s="165"/>
    </row>
    <row r="150" spans="1:9" s="5" customFormat="1" ht="15" customHeight="1" x14ac:dyDescent="0.25">
      <c r="A150" s="92" t="s">
        <v>219</v>
      </c>
      <c r="B150" s="93" t="s">
        <v>65</v>
      </c>
      <c r="C150" s="16" t="s">
        <v>231</v>
      </c>
      <c r="D150" s="17" t="s">
        <v>22</v>
      </c>
      <c r="E150" s="68">
        <v>67</v>
      </c>
      <c r="F150" s="28">
        <v>0.32</v>
      </c>
      <c r="G150" s="19">
        <f t="shared" ref="G150:G154" si="9">ROUND((E150*F150),2)</f>
        <v>21.44</v>
      </c>
      <c r="H150" s="84"/>
      <c r="I150" s="32"/>
    </row>
    <row r="151" spans="1:9" s="5" customFormat="1" ht="15" customHeight="1" x14ac:dyDescent="0.25">
      <c r="A151" s="94" t="s">
        <v>219</v>
      </c>
      <c r="B151" s="87" t="s">
        <v>66</v>
      </c>
      <c r="C151" s="2" t="s">
        <v>232</v>
      </c>
      <c r="D151" s="12" t="s">
        <v>22</v>
      </c>
      <c r="E151" s="64">
        <v>67</v>
      </c>
      <c r="F151" s="11">
        <v>20.12</v>
      </c>
      <c r="G151" s="20">
        <f t="shared" si="9"/>
        <v>1348.04</v>
      </c>
      <c r="H151" s="84"/>
      <c r="I151" s="32"/>
    </row>
    <row r="152" spans="1:9" s="5" customFormat="1" ht="15" customHeight="1" x14ac:dyDescent="0.25">
      <c r="A152" s="94" t="s">
        <v>219</v>
      </c>
      <c r="B152" s="87" t="s">
        <v>67</v>
      </c>
      <c r="C152" s="2" t="s">
        <v>233</v>
      </c>
      <c r="D152" s="12" t="s">
        <v>10</v>
      </c>
      <c r="E152" s="64">
        <v>6.7000000000000004E-2</v>
      </c>
      <c r="F152" s="11">
        <v>86.57</v>
      </c>
      <c r="G152" s="20">
        <f t="shared" si="9"/>
        <v>5.8</v>
      </c>
      <c r="H152" s="84"/>
      <c r="I152" s="32"/>
    </row>
    <row r="153" spans="1:9" s="5" customFormat="1" ht="15" customHeight="1" x14ac:dyDescent="0.25">
      <c r="A153" s="94" t="s">
        <v>219</v>
      </c>
      <c r="B153" s="87" t="s">
        <v>68</v>
      </c>
      <c r="C153" s="2" t="s">
        <v>234</v>
      </c>
      <c r="D153" s="12" t="s">
        <v>235</v>
      </c>
      <c r="E153" s="64">
        <v>0.67</v>
      </c>
      <c r="F153" s="11">
        <v>1002</v>
      </c>
      <c r="G153" s="20">
        <f t="shared" si="9"/>
        <v>671.34</v>
      </c>
      <c r="H153" s="84"/>
      <c r="I153" s="32"/>
    </row>
    <row r="154" spans="1:9" s="5" customFormat="1" ht="15" customHeight="1" thickBot="1" x14ac:dyDescent="0.3">
      <c r="A154" s="94" t="s">
        <v>219</v>
      </c>
      <c r="B154" s="87" t="s">
        <v>69</v>
      </c>
      <c r="C154" s="2" t="s">
        <v>236</v>
      </c>
      <c r="D154" s="12" t="s">
        <v>12</v>
      </c>
      <c r="E154" s="64">
        <v>26</v>
      </c>
      <c r="F154" s="11">
        <v>15.98</v>
      </c>
      <c r="G154" s="20">
        <f t="shared" si="9"/>
        <v>415.48</v>
      </c>
      <c r="H154" s="84"/>
      <c r="I154" s="32"/>
    </row>
    <row r="155" spans="1:9" s="5" customFormat="1" ht="60" customHeight="1" thickBot="1" x14ac:dyDescent="0.3">
      <c r="A155" s="88" t="s">
        <v>219</v>
      </c>
      <c r="B155" s="89" t="s">
        <v>230</v>
      </c>
      <c r="C155" s="90" t="s">
        <v>71</v>
      </c>
      <c r="D155" s="70" t="s">
        <v>16</v>
      </c>
      <c r="E155" s="91">
        <v>1</v>
      </c>
      <c r="F155" s="29">
        <v>9120</v>
      </c>
      <c r="G155" s="24">
        <f t="shared" ref="G155" si="10">ROUND((E155*F155),2)</f>
        <v>9120</v>
      </c>
      <c r="H155" s="63" t="s">
        <v>70</v>
      </c>
      <c r="I155" s="31">
        <f>ROUND(SUM(G150:G155),2)</f>
        <v>11582.1</v>
      </c>
    </row>
    <row r="156" spans="1:9" ht="44.25" customHeight="1" thickBot="1" x14ac:dyDescent="0.3">
      <c r="A156" s="34"/>
      <c r="B156" s="34"/>
      <c r="C156" s="34"/>
      <c r="D156" s="33"/>
      <c r="E156" s="33"/>
      <c r="F156" s="85" t="s">
        <v>72</v>
      </c>
      <c r="G156" s="86">
        <f>SUM(G5:G155)</f>
        <v>1266297.3700000003</v>
      </c>
      <c r="H156" s="30"/>
      <c r="I156" s="32"/>
    </row>
    <row r="157" spans="1:9" ht="20.25" customHeight="1" x14ac:dyDescent="0.25">
      <c r="A157" s="37"/>
      <c r="B157" s="37"/>
      <c r="C157" s="36"/>
      <c r="D157" s="36"/>
      <c r="E157" s="73"/>
      <c r="F157" s="36"/>
      <c r="G157" s="35"/>
    </row>
  </sheetData>
  <mergeCells count="44">
    <mergeCell ref="I148:I149"/>
    <mergeCell ref="H148:H149"/>
    <mergeCell ref="A1:G1"/>
    <mergeCell ref="A3:G3"/>
    <mergeCell ref="H45:H95"/>
    <mergeCell ref="H28:H29"/>
    <mergeCell ref="I28:I29"/>
    <mergeCell ref="H43:H44"/>
    <mergeCell ref="I43:I44"/>
    <mergeCell ref="G10:G11"/>
    <mergeCell ref="F10:F11"/>
    <mergeCell ref="E10:E11"/>
    <mergeCell ref="D10:D11"/>
    <mergeCell ref="C10:C11"/>
    <mergeCell ref="B10:B11"/>
    <mergeCell ref="A10:A11"/>
    <mergeCell ref="B12:B13"/>
    <mergeCell ref="A12:A13"/>
    <mergeCell ref="G14:G15"/>
    <mergeCell ref="F14:F15"/>
    <mergeCell ref="E14:E15"/>
    <mergeCell ref="D14:D15"/>
    <mergeCell ref="C14:C15"/>
    <mergeCell ref="B14:B15"/>
    <mergeCell ref="A14:A15"/>
    <mergeCell ref="G12:G13"/>
    <mergeCell ref="F12:F13"/>
    <mergeCell ref="E12:E13"/>
    <mergeCell ref="D12:D13"/>
    <mergeCell ref="C12:C13"/>
    <mergeCell ref="A16:A17"/>
    <mergeCell ref="F16:F17"/>
    <mergeCell ref="G18:G19"/>
    <mergeCell ref="F18:F19"/>
    <mergeCell ref="E18:E19"/>
    <mergeCell ref="D18:D19"/>
    <mergeCell ref="C18:C19"/>
    <mergeCell ref="B18:B19"/>
    <mergeCell ref="A18:A19"/>
    <mergeCell ref="G16:G17"/>
    <mergeCell ref="E16:E17"/>
    <mergeCell ref="D16:D17"/>
    <mergeCell ref="C16:C17"/>
    <mergeCell ref="B16:B17"/>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51C0-4801-4013-8C87-0A4C7CF72AD2}">
  <dimension ref="A1:I49"/>
  <sheetViews>
    <sheetView topLeftCell="B36" zoomScaleNormal="100" workbookViewId="0">
      <selection activeCell="C73" sqref="C73"/>
    </sheetView>
  </sheetViews>
  <sheetFormatPr defaultColWidth="9.140625" defaultRowHeight="15" x14ac:dyDescent="0.25"/>
  <cols>
    <col min="1" max="1" width="32.7109375" style="14" customWidth="1"/>
    <col min="2" max="2" width="8.28515625" style="14" bestFit="1" customWidth="1"/>
    <col min="3" max="3" width="77.28515625" style="8" customWidth="1"/>
    <col min="4" max="4" width="9.140625" style="7"/>
    <col min="5" max="5" width="16.28515625" style="7" customWidth="1"/>
    <col min="6" max="6" width="20.7109375" style="9" customWidth="1"/>
    <col min="7" max="7" width="14.7109375" style="7" customWidth="1"/>
    <col min="8" max="8" width="36.7109375" style="10" customWidth="1"/>
    <col min="9" max="9" width="16.140625" style="4" customWidth="1"/>
    <col min="10" max="16384" width="9.140625" style="4"/>
  </cols>
  <sheetData>
    <row r="1" spans="1:7" ht="40.15" customHeight="1" x14ac:dyDescent="0.25">
      <c r="A1" s="168" t="s">
        <v>84</v>
      </c>
      <c r="B1" s="168"/>
      <c r="C1" s="168"/>
      <c r="D1" s="168"/>
      <c r="E1" s="168"/>
      <c r="F1" s="168"/>
      <c r="G1" s="168"/>
    </row>
    <row r="2" spans="1:7" ht="21.75" customHeight="1" thickBot="1" x14ac:dyDescent="0.3">
      <c r="A2" s="1"/>
      <c r="B2" s="1"/>
      <c r="C2" s="1"/>
      <c r="D2" s="1"/>
      <c r="E2" s="66"/>
      <c r="F2" s="1"/>
      <c r="G2" s="1"/>
    </row>
    <row r="3" spans="1:7" ht="30" customHeight="1" x14ac:dyDescent="0.25">
      <c r="A3" s="169" t="s">
        <v>237</v>
      </c>
      <c r="B3" s="169"/>
      <c r="C3" s="169"/>
      <c r="D3" s="169"/>
      <c r="E3" s="169"/>
      <c r="F3" s="169"/>
      <c r="G3" s="170"/>
    </row>
    <row r="4" spans="1:7" ht="50.45" customHeight="1" thickBot="1" x14ac:dyDescent="0.3">
      <c r="A4" s="97" t="s">
        <v>1</v>
      </c>
      <c r="B4" s="97" t="s">
        <v>2</v>
      </c>
      <c r="C4" s="97" t="s">
        <v>3</v>
      </c>
      <c r="D4" s="97" t="s">
        <v>4</v>
      </c>
      <c r="E4" s="98" t="s">
        <v>5</v>
      </c>
      <c r="F4" s="99" t="s">
        <v>6</v>
      </c>
      <c r="G4" s="100" t="s">
        <v>7</v>
      </c>
    </row>
    <row r="5" spans="1:7" ht="30" customHeight="1" x14ac:dyDescent="0.25">
      <c r="A5" s="58" t="s">
        <v>238</v>
      </c>
      <c r="B5" s="15" t="s">
        <v>9</v>
      </c>
      <c r="C5" s="16" t="s">
        <v>239</v>
      </c>
      <c r="D5" s="17" t="s">
        <v>22</v>
      </c>
      <c r="E5" s="68">
        <v>71.3</v>
      </c>
      <c r="F5" s="18">
        <v>89.25</v>
      </c>
      <c r="G5" s="19">
        <f t="shared" ref="G5:G47" si="0">ROUND((E5*F5),2)</f>
        <v>6363.53</v>
      </c>
    </row>
    <row r="6" spans="1:7" ht="30" customHeight="1" x14ac:dyDescent="0.25">
      <c r="A6" s="59" t="s">
        <v>238</v>
      </c>
      <c r="B6" s="13" t="s">
        <v>11</v>
      </c>
      <c r="C6" s="101" t="s">
        <v>240</v>
      </c>
      <c r="D6" s="64" t="s">
        <v>22</v>
      </c>
      <c r="E6" s="69">
        <v>385.8</v>
      </c>
      <c r="F6" s="3">
        <v>216.98</v>
      </c>
      <c r="G6" s="20">
        <f t="shared" si="0"/>
        <v>83710.880000000005</v>
      </c>
    </row>
    <row r="7" spans="1:7" ht="30" customHeight="1" x14ac:dyDescent="0.25">
      <c r="A7" s="59" t="s">
        <v>238</v>
      </c>
      <c r="B7" s="13" t="s">
        <v>13</v>
      </c>
      <c r="C7" s="2" t="s">
        <v>241</v>
      </c>
      <c r="D7" s="12" t="s">
        <v>22</v>
      </c>
      <c r="E7" s="64">
        <v>232.6</v>
      </c>
      <c r="F7" s="3">
        <v>107.1</v>
      </c>
      <c r="G7" s="20">
        <f t="shared" si="0"/>
        <v>24911.46</v>
      </c>
    </row>
    <row r="8" spans="1:7" ht="30" customHeight="1" x14ac:dyDescent="0.25">
      <c r="A8" s="59" t="s">
        <v>238</v>
      </c>
      <c r="B8" s="13" t="s">
        <v>14</v>
      </c>
      <c r="C8" s="2" t="s">
        <v>252</v>
      </c>
      <c r="D8" s="12" t="s">
        <v>22</v>
      </c>
      <c r="E8" s="64">
        <v>241.8</v>
      </c>
      <c r="F8" s="3">
        <v>117.6</v>
      </c>
      <c r="G8" s="20">
        <f t="shared" si="0"/>
        <v>28435.68</v>
      </c>
    </row>
    <row r="9" spans="1:7" ht="30" customHeight="1" x14ac:dyDescent="0.25">
      <c r="A9" s="59" t="s">
        <v>238</v>
      </c>
      <c r="B9" s="13" t="s">
        <v>15</v>
      </c>
      <c r="C9" s="101" t="s">
        <v>254</v>
      </c>
      <c r="D9" s="104" t="s">
        <v>22</v>
      </c>
      <c r="E9" s="102">
        <v>97.7</v>
      </c>
      <c r="F9" s="3">
        <v>165.9</v>
      </c>
      <c r="G9" s="20">
        <f t="shared" si="0"/>
        <v>16208.43</v>
      </c>
    </row>
    <row r="10" spans="1:7" ht="30" customHeight="1" x14ac:dyDescent="0.25">
      <c r="A10" s="59" t="s">
        <v>238</v>
      </c>
      <c r="B10" s="13" t="s">
        <v>17</v>
      </c>
      <c r="C10" s="2" t="s">
        <v>255</v>
      </c>
      <c r="D10" s="104" t="s">
        <v>22</v>
      </c>
      <c r="E10" s="103">
        <v>180.65</v>
      </c>
      <c r="F10" s="3">
        <v>165.9</v>
      </c>
      <c r="G10" s="20">
        <f t="shared" si="0"/>
        <v>29969.84</v>
      </c>
    </row>
    <row r="11" spans="1:7" ht="30" customHeight="1" x14ac:dyDescent="0.25">
      <c r="A11" s="59" t="s">
        <v>238</v>
      </c>
      <c r="B11" s="13" t="s">
        <v>19</v>
      </c>
      <c r="C11" s="2" t="s">
        <v>256</v>
      </c>
      <c r="D11" s="104" t="s">
        <v>22</v>
      </c>
      <c r="E11" s="103">
        <v>795.33</v>
      </c>
      <c r="F11" s="3">
        <v>219.45</v>
      </c>
      <c r="G11" s="20">
        <f t="shared" si="0"/>
        <v>174535.17</v>
      </c>
    </row>
    <row r="12" spans="1:7" ht="30" customHeight="1" x14ac:dyDescent="0.25">
      <c r="A12" s="59" t="s">
        <v>238</v>
      </c>
      <c r="B12" s="13" t="s">
        <v>20</v>
      </c>
      <c r="C12" s="2" t="s">
        <v>257</v>
      </c>
      <c r="D12" s="104" t="s">
        <v>22</v>
      </c>
      <c r="E12" s="103">
        <v>148.26</v>
      </c>
      <c r="F12" s="3">
        <v>311.85000000000002</v>
      </c>
      <c r="G12" s="20">
        <f t="shared" si="0"/>
        <v>46234.879999999997</v>
      </c>
    </row>
    <row r="13" spans="1:7" ht="45" customHeight="1" x14ac:dyDescent="0.25">
      <c r="A13" s="59" t="s">
        <v>238</v>
      </c>
      <c r="B13" s="13" t="s">
        <v>21</v>
      </c>
      <c r="C13" s="2" t="s">
        <v>258</v>
      </c>
      <c r="D13" s="105" t="s">
        <v>253</v>
      </c>
      <c r="E13" s="103">
        <v>77</v>
      </c>
      <c r="F13" s="3">
        <v>598.5</v>
      </c>
      <c r="G13" s="20">
        <f>ROUND((E13*F13),2)</f>
        <v>46084.5</v>
      </c>
    </row>
    <row r="14" spans="1:7" ht="45" customHeight="1" x14ac:dyDescent="0.25">
      <c r="A14" s="59" t="s">
        <v>238</v>
      </c>
      <c r="B14" s="13" t="s">
        <v>23</v>
      </c>
      <c r="C14" s="2" t="s">
        <v>259</v>
      </c>
      <c r="D14" s="105" t="s">
        <v>253</v>
      </c>
      <c r="E14" s="103">
        <v>5</v>
      </c>
      <c r="F14" s="3">
        <v>624.75</v>
      </c>
      <c r="G14" s="20">
        <f t="shared" si="0"/>
        <v>3123.75</v>
      </c>
    </row>
    <row r="15" spans="1:7" ht="30" customHeight="1" x14ac:dyDescent="0.25">
      <c r="A15" s="59" t="s">
        <v>238</v>
      </c>
      <c r="B15" s="13" t="s">
        <v>24</v>
      </c>
      <c r="C15" s="2" t="s">
        <v>260</v>
      </c>
      <c r="D15" s="105" t="s">
        <v>253</v>
      </c>
      <c r="E15" s="103">
        <v>82</v>
      </c>
      <c r="F15" s="3">
        <v>620.54999999999995</v>
      </c>
      <c r="G15" s="20">
        <f t="shared" si="0"/>
        <v>50885.1</v>
      </c>
    </row>
    <row r="16" spans="1:7" ht="30" customHeight="1" x14ac:dyDescent="0.25">
      <c r="A16" s="59" t="s">
        <v>238</v>
      </c>
      <c r="B16" s="13" t="s">
        <v>25</v>
      </c>
      <c r="C16" s="2" t="s">
        <v>261</v>
      </c>
      <c r="D16" s="104" t="s">
        <v>253</v>
      </c>
      <c r="E16" s="103">
        <v>11</v>
      </c>
      <c r="F16" s="3">
        <v>1729.35</v>
      </c>
      <c r="G16" s="20">
        <f t="shared" si="0"/>
        <v>19022.849999999999</v>
      </c>
    </row>
    <row r="17" spans="1:7" ht="30" customHeight="1" x14ac:dyDescent="0.25">
      <c r="A17" s="59" t="s">
        <v>238</v>
      </c>
      <c r="B17" s="13" t="s">
        <v>94</v>
      </c>
      <c r="C17" s="2" t="s">
        <v>262</v>
      </c>
      <c r="D17" s="104" t="s">
        <v>253</v>
      </c>
      <c r="E17" s="103">
        <v>25</v>
      </c>
      <c r="F17" s="3">
        <v>3714.9</v>
      </c>
      <c r="G17" s="20">
        <f t="shared" si="0"/>
        <v>92872.5</v>
      </c>
    </row>
    <row r="18" spans="1:7" ht="30" customHeight="1" x14ac:dyDescent="0.25">
      <c r="A18" s="59" t="s">
        <v>238</v>
      </c>
      <c r="B18" s="13" t="s">
        <v>95</v>
      </c>
      <c r="C18" s="2" t="s">
        <v>263</v>
      </c>
      <c r="D18" s="105" t="s">
        <v>253</v>
      </c>
      <c r="E18" s="103">
        <v>6</v>
      </c>
      <c r="F18" s="3">
        <v>4764.8999999999996</v>
      </c>
      <c r="G18" s="20">
        <f t="shared" si="0"/>
        <v>28589.4</v>
      </c>
    </row>
    <row r="19" spans="1:7" ht="15" customHeight="1" x14ac:dyDescent="0.25">
      <c r="A19" s="59" t="s">
        <v>238</v>
      </c>
      <c r="B19" s="13" t="s">
        <v>96</v>
      </c>
      <c r="C19" s="2" t="s">
        <v>264</v>
      </c>
      <c r="D19" s="105" t="s">
        <v>253</v>
      </c>
      <c r="E19" s="103">
        <v>1</v>
      </c>
      <c r="F19" s="3">
        <v>305.55</v>
      </c>
      <c r="G19" s="20">
        <f t="shared" si="0"/>
        <v>305.55</v>
      </c>
    </row>
    <row r="20" spans="1:7" ht="15" customHeight="1" x14ac:dyDescent="0.25">
      <c r="A20" s="59" t="s">
        <v>238</v>
      </c>
      <c r="B20" s="13" t="s">
        <v>97</v>
      </c>
      <c r="C20" s="2" t="s">
        <v>265</v>
      </c>
      <c r="D20" s="105" t="s">
        <v>253</v>
      </c>
      <c r="E20" s="103">
        <v>5</v>
      </c>
      <c r="F20" s="3">
        <v>134.4</v>
      </c>
      <c r="G20" s="20">
        <f t="shared" si="0"/>
        <v>672</v>
      </c>
    </row>
    <row r="21" spans="1:7" ht="15" customHeight="1" x14ac:dyDescent="0.25">
      <c r="A21" s="59" t="s">
        <v>238</v>
      </c>
      <c r="B21" s="13" t="s">
        <v>98</v>
      </c>
      <c r="C21" s="2" t="s">
        <v>266</v>
      </c>
      <c r="D21" s="104" t="s">
        <v>253</v>
      </c>
      <c r="E21" s="103">
        <v>2</v>
      </c>
      <c r="F21" s="3">
        <v>110.25</v>
      </c>
      <c r="G21" s="20">
        <f t="shared" si="0"/>
        <v>220.5</v>
      </c>
    </row>
    <row r="22" spans="1:7" ht="15" customHeight="1" x14ac:dyDescent="0.25">
      <c r="A22" s="59" t="s">
        <v>238</v>
      </c>
      <c r="B22" s="13" t="s">
        <v>99</v>
      </c>
      <c r="C22" s="2" t="s">
        <v>267</v>
      </c>
      <c r="D22" s="105" t="s">
        <v>253</v>
      </c>
      <c r="E22" s="103">
        <v>8</v>
      </c>
      <c r="F22" s="3">
        <v>110.25</v>
      </c>
      <c r="G22" s="20">
        <f t="shared" si="0"/>
        <v>882</v>
      </c>
    </row>
    <row r="23" spans="1:7" ht="15" customHeight="1" x14ac:dyDescent="0.25">
      <c r="A23" s="59" t="s">
        <v>238</v>
      </c>
      <c r="B23" s="13" t="s">
        <v>100</v>
      </c>
      <c r="C23" s="2" t="s">
        <v>268</v>
      </c>
      <c r="D23" s="105" t="s">
        <v>253</v>
      </c>
      <c r="E23" s="103">
        <v>5</v>
      </c>
      <c r="F23" s="3">
        <v>305.55</v>
      </c>
      <c r="G23" s="20">
        <f t="shared" si="0"/>
        <v>1527.75</v>
      </c>
    </row>
    <row r="24" spans="1:7" ht="15" customHeight="1" x14ac:dyDescent="0.25">
      <c r="A24" s="59" t="s">
        <v>238</v>
      </c>
      <c r="B24" s="13" t="s">
        <v>101</v>
      </c>
      <c r="C24" s="2" t="s">
        <v>269</v>
      </c>
      <c r="D24" s="105" t="s">
        <v>253</v>
      </c>
      <c r="E24" s="103">
        <v>21</v>
      </c>
      <c r="F24" s="3">
        <v>204.75</v>
      </c>
      <c r="G24" s="20">
        <f t="shared" si="0"/>
        <v>4299.75</v>
      </c>
    </row>
    <row r="25" spans="1:7" ht="15" customHeight="1" x14ac:dyDescent="0.25">
      <c r="A25" s="59" t="s">
        <v>238</v>
      </c>
      <c r="B25" s="13" t="s">
        <v>102</v>
      </c>
      <c r="C25" s="2" t="s">
        <v>280</v>
      </c>
      <c r="D25" s="105" t="s">
        <v>253</v>
      </c>
      <c r="E25" s="103">
        <v>1</v>
      </c>
      <c r="F25" s="3">
        <v>5512.5</v>
      </c>
      <c r="G25" s="20">
        <f t="shared" si="0"/>
        <v>5512.5</v>
      </c>
    </row>
    <row r="26" spans="1:7" ht="15" customHeight="1" x14ac:dyDescent="0.25">
      <c r="A26" s="59" t="s">
        <v>238</v>
      </c>
      <c r="B26" s="13" t="s">
        <v>242</v>
      </c>
      <c r="C26" s="2" t="s">
        <v>270</v>
      </c>
      <c r="D26" s="106" t="s">
        <v>253</v>
      </c>
      <c r="E26" s="103">
        <v>42</v>
      </c>
      <c r="F26" s="3">
        <v>36.229999999999997</v>
      </c>
      <c r="G26" s="20">
        <f t="shared" si="0"/>
        <v>1521.66</v>
      </c>
    </row>
    <row r="27" spans="1:7" ht="15" customHeight="1" x14ac:dyDescent="0.25">
      <c r="A27" s="59" t="s">
        <v>238</v>
      </c>
      <c r="B27" s="13" t="s">
        <v>243</v>
      </c>
      <c r="C27" s="2" t="s">
        <v>271</v>
      </c>
      <c r="D27" s="107" t="s">
        <v>22</v>
      </c>
      <c r="E27" s="103">
        <v>2153.4</v>
      </c>
      <c r="F27" s="3">
        <v>1.05</v>
      </c>
      <c r="G27" s="20">
        <f t="shared" si="0"/>
        <v>2261.0700000000002</v>
      </c>
    </row>
    <row r="28" spans="1:7" ht="15" customHeight="1" x14ac:dyDescent="0.25">
      <c r="A28" s="59" t="s">
        <v>238</v>
      </c>
      <c r="B28" s="13" t="s">
        <v>244</v>
      </c>
      <c r="C28" s="2" t="s">
        <v>272</v>
      </c>
      <c r="D28" s="107" t="s">
        <v>22</v>
      </c>
      <c r="E28" s="103">
        <v>2153.4</v>
      </c>
      <c r="F28" s="3">
        <v>1.05</v>
      </c>
      <c r="G28" s="20">
        <f t="shared" si="0"/>
        <v>2261.0700000000002</v>
      </c>
    </row>
    <row r="29" spans="1:7" ht="15" customHeight="1" x14ac:dyDescent="0.25">
      <c r="A29" s="59" t="s">
        <v>238</v>
      </c>
      <c r="B29" s="13" t="s">
        <v>245</v>
      </c>
      <c r="C29" s="2" t="s">
        <v>273</v>
      </c>
      <c r="D29" s="64" t="s">
        <v>22</v>
      </c>
      <c r="E29" s="103">
        <v>1696.3</v>
      </c>
      <c r="F29" s="3">
        <v>1.58</v>
      </c>
      <c r="G29" s="20">
        <f t="shared" si="0"/>
        <v>2680.15</v>
      </c>
    </row>
    <row r="30" spans="1:7" ht="30" customHeight="1" x14ac:dyDescent="0.25">
      <c r="A30" s="59" t="s">
        <v>238</v>
      </c>
      <c r="B30" s="13" t="s">
        <v>246</v>
      </c>
      <c r="C30" s="2" t="s">
        <v>274</v>
      </c>
      <c r="D30" s="108" t="s">
        <v>253</v>
      </c>
      <c r="E30" s="64">
        <v>15</v>
      </c>
      <c r="F30" s="3">
        <v>182.7</v>
      </c>
      <c r="G30" s="20">
        <f t="shared" si="0"/>
        <v>2740.5</v>
      </c>
    </row>
    <row r="31" spans="1:7" ht="30" customHeight="1" x14ac:dyDescent="0.25">
      <c r="A31" s="59" t="s">
        <v>238</v>
      </c>
      <c r="B31" s="13" t="s">
        <v>247</v>
      </c>
      <c r="C31" s="2" t="s">
        <v>275</v>
      </c>
      <c r="D31" s="108" t="s">
        <v>253</v>
      </c>
      <c r="E31" s="64">
        <v>8</v>
      </c>
      <c r="F31" s="3">
        <v>580.65</v>
      </c>
      <c r="G31" s="20">
        <f t="shared" si="0"/>
        <v>4645.2</v>
      </c>
    </row>
    <row r="32" spans="1:7" ht="30" customHeight="1" x14ac:dyDescent="0.25">
      <c r="A32" s="59" t="s">
        <v>238</v>
      </c>
      <c r="B32" s="13" t="s">
        <v>248</v>
      </c>
      <c r="C32" s="2" t="s">
        <v>276</v>
      </c>
      <c r="D32" s="108" t="s">
        <v>253</v>
      </c>
      <c r="E32" s="64">
        <v>1</v>
      </c>
      <c r="F32" s="3">
        <v>214.2</v>
      </c>
      <c r="G32" s="20">
        <f t="shared" si="0"/>
        <v>214.2</v>
      </c>
    </row>
    <row r="33" spans="1:9" ht="30" customHeight="1" thickBot="1" x14ac:dyDescent="0.3">
      <c r="A33" s="59" t="s">
        <v>238</v>
      </c>
      <c r="B33" s="13" t="s">
        <v>249</v>
      </c>
      <c r="C33" s="2" t="s">
        <v>277</v>
      </c>
      <c r="D33" s="108" t="s">
        <v>253</v>
      </c>
      <c r="E33" s="64">
        <v>5</v>
      </c>
      <c r="F33" s="3">
        <v>412.65</v>
      </c>
      <c r="G33" s="20">
        <f t="shared" si="0"/>
        <v>2063.25</v>
      </c>
    </row>
    <row r="34" spans="1:9" ht="30" customHeight="1" x14ac:dyDescent="0.25">
      <c r="A34" s="59" t="s">
        <v>238</v>
      </c>
      <c r="B34" s="13" t="s">
        <v>250</v>
      </c>
      <c r="C34" s="2" t="s">
        <v>278</v>
      </c>
      <c r="D34" s="108" t="s">
        <v>253</v>
      </c>
      <c r="E34" s="64">
        <v>3</v>
      </c>
      <c r="F34" s="3">
        <v>388.5</v>
      </c>
      <c r="G34" s="20">
        <f t="shared" si="0"/>
        <v>1165.5</v>
      </c>
      <c r="H34" s="177" t="s">
        <v>26</v>
      </c>
      <c r="I34" s="175">
        <f>ROUND(SUM(G5:G35),2)</f>
        <v>695575.62</v>
      </c>
    </row>
    <row r="35" spans="1:9" ht="15" customHeight="1" thickBot="1" x14ac:dyDescent="0.3">
      <c r="A35" s="80" t="s">
        <v>238</v>
      </c>
      <c r="B35" s="47" t="s">
        <v>251</v>
      </c>
      <c r="C35" s="48" t="s">
        <v>279</v>
      </c>
      <c r="D35" s="110" t="s">
        <v>253</v>
      </c>
      <c r="E35" s="72">
        <v>1</v>
      </c>
      <c r="F35" s="111">
        <v>11655</v>
      </c>
      <c r="G35" s="78">
        <f t="shared" si="0"/>
        <v>11655</v>
      </c>
      <c r="H35" s="178"/>
      <c r="I35" s="176"/>
    </row>
    <row r="36" spans="1:9" s="5" customFormat="1" ht="30" customHeight="1" x14ac:dyDescent="0.25">
      <c r="A36" s="58" t="s">
        <v>294</v>
      </c>
      <c r="B36" s="15" t="s">
        <v>28</v>
      </c>
      <c r="C36" s="76" t="s">
        <v>282</v>
      </c>
      <c r="D36" s="112" t="s">
        <v>281</v>
      </c>
      <c r="E36" s="113">
        <v>892.31</v>
      </c>
      <c r="F36" s="54">
        <v>13.13</v>
      </c>
      <c r="G36" s="19">
        <f t="shared" si="0"/>
        <v>11716.03</v>
      </c>
      <c r="H36" s="6"/>
    </row>
    <row r="37" spans="1:9" s="5" customFormat="1" ht="30" customHeight="1" x14ac:dyDescent="0.25">
      <c r="A37" s="59" t="s">
        <v>294</v>
      </c>
      <c r="B37" s="13" t="s">
        <v>29</v>
      </c>
      <c r="C37" s="77" t="s">
        <v>283</v>
      </c>
      <c r="D37" s="106" t="s">
        <v>281</v>
      </c>
      <c r="E37" s="109">
        <v>1537.28</v>
      </c>
      <c r="F37" s="55">
        <v>13.6</v>
      </c>
      <c r="G37" s="20">
        <f t="shared" si="0"/>
        <v>20907.009999999998</v>
      </c>
      <c r="H37" s="6"/>
    </row>
    <row r="38" spans="1:9" s="5" customFormat="1" ht="30" customHeight="1" x14ac:dyDescent="0.25">
      <c r="A38" s="59" t="s">
        <v>294</v>
      </c>
      <c r="B38" s="13" t="s">
        <v>31</v>
      </c>
      <c r="C38" s="2" t="s">
        <v>284</v>
      </c>
      <c r="D38" s="106" t="s">
        <v>281</v>
      </c>
      <c r="E38" s="109">
        <v>1080.48</v>
      </c>
      <c r="F38" s="55">
        <v>26.25</v>
      </c>
      <c r="G38" s="20">
        <f t="shared" si="0"/>
        <v>28362.6</v>
      </c>
      <c r="H38" s="6"/>
    </row>
    <row r="39" spans="1:9" s="5" customFormat="1" ht="30" customHeight="1" x14ac:dyDescent="0.25">
      <c r="A39" s="59" t="s">
        <v>294</v>
      </c>
      <c r="B39" s="13" t="s">
        <v>32</v>
      </c>
      <c r="C39" s="2" t="s">
        <v>285</v>
      </c>
      <c r="D39" s="106" t="s">
        <v>281</v>
      </c>
      <c r="E39" s="109">
        <v>707.62</v>
      </c>
      <c r="F39" s="55">
        <v>16.8</v>
      </c>
      <c r="G39" s="20">
        <f t="shared" si="0"/>
        <v>11888.02</v>
      </c>
      <c r="H39" s="6"/>
    </row>
    <row r="40" spans="1:9" s="5" customFormat="1" ht="30" customHeight="1" x14ac:dyDescent="0.25">
      <c r="A40" s="59" t="s">
        <v>294</v>
      </c>
      <c r="B40" s="13" t="s">
        <v>33</v>
      </c>
      <c r="C40" s="2" t="s">
        <v>286</v>
      </c>
      <c r="D40" s="106" t="s">
        <v>281</v>
      </c>
      <c r="E40" s="109">
        <v>90.02</v>
      </c>
      <c r="F40" s="55">
        <v>18.899999999999999</v>
      </c>
      <c r="G40" s="20">
        <f t="shared" si="0"/>
        <v>1701.38</v>
      </c>
      <c r="H40" s="6"/>
    </row>
    <row r="41" spans="1:9" s="5" customFormat="1" ht="30" customHeight="1" x14ac:dyDescent="0.25">
      <c r="A41" s="59" t="s">
        <v>294</v>
      </c>
      <c r="B41" s="13" t="s">
        <v>34</v>
      </c>
      <c r="C41" s="2" t="s">
        <v>287</v>
      </c>
      <c r="D41" s="106" t="s">
        <v>281</v>
      </c>
      <c r="E41" s="109">
        <v>404.46</v>
      </c>
      <c r="F41" s="55">
        <v>24.47</v>
      </c>
      <c r="G41" s="20">
        <f t="shared" si="0"/>
        <v>9897.14</v>
      </c>
      <c r="H41" s="6"/>
    </row>
    <row r="42" spans="1:9" s="5" customFormat="1" ht="30" customHeight="1" x14ac:dyDescent="0.25">
      <c r="A42" s="59" t="s">
        <v>294</v>
      </c>
      <c r="B42" s="13" t="s">
        <v>117</v>
      </c>
      <c r="C42" s="2" t="s">
        <v>288</v>
      </c>
      <c r="D42" s="106" t="s">
        <v>281</v>
      </c>
      <c r="E42" s="109">
        <v>561.41999999999996</v>
      </c>
      <c r="F42" s="55">
        <v>25.73</v>
      </c>
      <c r="G42" s="20">
        <f t="shared" si="0"/>
        <v>14445.34</v>
      </c>
      <c r="H42" s="6"/>
    </row>
    <row r="43" spans="1:9" s="5" customFormat="1" ht="30" customHeight="1" x14ac:dyDescent="0.25">
      <c r="A43" s="59" t="s">
        <v>294</v>
      </c>
      <c r="B43" s="13" t="s">
        <v>118</v>
      </c>
      <c r="C43" s="2" t="s">
        <v>289</v>
      </c>
      <c r="D43" s="106" t="s">
        <v>281</v>
      </c>
      <c r="E43" s="109">
        <v>940.95</v>
      </c>
      <c r="F43" s="55">
        <v>26.25</v>
      </c>
      <c r="G43" s="20">
        <f t="shared" si="0"/>
        <v>24699.94</v>
      </c>
      <c r="H43" s="6"/>
    </row>
    <row r="44" spans="1:9" s="5" customFormat="1" ht="30" customHeight="1" x14ac:dyDescent="0.25">
      <c r="A44" s="59" t="s">
        <v>294</v>
      </c>
      <c r="B44" s="13" t="s">
        <v>119</v>
      </c>
      <c r="C44" s="2" t="s">
        <v>290</v>
      </c>
      <c r="D44" s="106" t="s">
        <v>281</v>
      </c>
      <c r="E44" s="109">
        <v>709.62</v>
      </c>
      <c r="F44" s="55">
        <v>26.25</v>
      </c>
      <c r="G44" s="20">
        <f t="shared" si="0"/>
        <v>18627.53</v>
      </c>
      <c r="H44" s="6"/>
    </row>
    <row r="45" spans="1:9" s="5" customFormat="1" ht="15" customHeight="1" thickBot="1" x14ac:dyDescent="0.3">
      <c r="A45" s="59" t="s">
        <v>294</v>
      </c>
      <c r="B45" s="13" t="s">
        <v>120</v>
      </c>
      <c r="C45" s="2" t="s">
        <v>291</v>
      </c>
      <c r="D45" s="106" t="s">
        <v>281</v>
      </c>
      <c r="E45" s="109">
        <v>118.57</v>
      </c>
      <c r="F45" s="55">
        <v>24.68</v>
      </c>
      <c r="G45" s="20">
        <f t="shared" si="0"/>
        <v>2926.31</v>
      </c>
      <c r="H45" s="6"/>
    </row>
    <row r="46" spans="1:9" s="5" customFormat="1" ht="15" customHeight="1" x14ac:dyDescent="0.25">
      <c r="A46" s="59" t="s">
        <v>294</v>
      </c>
      <c r="B46" s="13" t="s">
        <v>121</v>
      </c>
      <c r="C46" s="2" t="s">
        <v>292</v>
      </c>
      <c r="D46" s="106" t="s">
        <v>281</v>
      </c>
      <c r="E46" s="109">
        <v>202.15</v>
      </c>
      <c r="F46" s="55">
        <v>24.68</v>
      </c>
      <c r="G46" s="20">
        <f t="shared" si="0"/>
        <v>4989.0600000000004</v>
      </c>
      <c r="H46" s="177" t="s">
        <v>35</v>
      </c>
      <c r="I46" s="175">
        <f>ROUND(SUM(G36:G47),2)</f>
        <v>156171.46</v>
      </c>
    </row>
    <row r="47" spans="1:9" s="5" customFormat="1" ht="15" customHeight="1" thickBot="1" x14ac:dyDescent="0.3">
      <c r="A47" s="60" t="s">
        <v>294</v>
      </c>
      <c r="B47" s="21" t="s">
        <v>122</v>
      </c>
      <c r="C47" s="22" t="s">
        <v>293</v>
      </c>
      <c r="D47" s="114" t="s">
        <v>281</v>
      </c>
      <c r="E47" s="115">
        <v>762.83</v>
      </c>
      <c r="F47" s="57">
        <v>7.88</v>
      </c>
      <c r="G47" s="24">
        <f t="shared" si="0"/>
        <v>6011.1</v>
      </c>
      <c r="H47" s="178"/>
      <c r="I47" s="176"/>
    </row>
    <row r="48" spans="1:9" ht="44.25" customHeight="1" thickBot="1" x14ac:dyDescent="0.3">
      <c r="A48" s="34"/>
      <c r="B48" s="34"/>
      <c r="C48" s="34"/>
      <c r="D48" s="33"/>
      <c r="E48" s="33"/>
      <c r="F48" s="85" t="s">
        <v>539</v>
      </c>
      <c r="G48" s="86">
        <f>SUM(G5:G47)</f>
        <v>851747.08</v>
      </c>
      <c r="H48" s="30"/>
      <c r="I48" s="32"/>
    </row>
    <row r="49" spans="1:7" ht="20.25" customHeight="1" x14ac:dyDescent="0.25">
      <c r="A49" s="37"/>
      <c r="B49" s="37"/>
      <c r="C49" s="36"/>
      <c r="D49" s="36"/>
      <c r="E49" s="73"/>
      <c r="F49" s="36"/>
      <c r="G49" s="35"/>
    </row>
  </sheetData>
  <mergeCells count="6">
    <mergeCell ref="A1:G1"/>
    <mergeCell ref="A3:G3"/>
    <mergeCell ref="H34:H35"/>
    <mergeCell ref="I34:I35"/>
    <mergeCell ref="H46:H47"/>
    <mergeCell ref="I46:I47"/>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565B-74FE-4C5D-8CF8-229B36F77937}">
  <dimension ref="A1:I137"/>
  <sheetViews>
    <sheetView topLeftCell="B111" zoomScaleNormal="100" workbookViewId="0">
      <selection activeCell="H141" sqref="H141:H142"/>
    </sheetView>
  </sheetViews>
  <sheetFormatPr defaultColWidth="9.140625" defaultRowHeight="15" x14ac:dyDescent="0.25"/>
  <cols>
    <col min="1" max="1" width="32.7109375" style="14" customWidth="1"/>
    <col min="2" max="2" width="8.28515625" style="14" bestFit="1" customWidth="1"/>
    <col min="3" max="3" width="77.28515625" style="8" customWidth="1"/>
    <col min="4" max="4" width="9.140625" style="7"/>
    <col min="5" max="5" width="16.28515625" style="7" customWidth="1"/>
    <col min="6" max="6" width="20.7109375" style="9" customWidth="1"/>
    <col min="7" max="7" width="14.7109375" style="7" customWidth="1"/>
    <col min="8" max="8" width="36.7109375" style="10" customWidth="1"/>
    <col min="9" max="9" width="16.140625" style="4" customWidth="1"/>
    <col min="10" max="16384" width="9.140625" style="4"/>
  </cols>
  <sheetData>
    <row r="1" spans="1:7" ht="40.15" customHeight="1" x14ac:dyDescent="0.25">
      <c r="A1" s="168" t="s">
        <v>84</v>
      </c>
      <c r="B1" s="168"/>
      <c r="C1" s="168"/>
      <c r="D1" s="168"/>
      <c r="E1" s="168"/>
      <c r="F1" s="168"/>
      <c r="G1" s="168"/>
    </row>
    <row r="2" spans="1:7" ht="21.75" customHeight="1" thickBot="1" x14ac:dyDescent="0.3">
      <c r="A2" s="1"/>
      <c r="B2" s="1"/>
      <c r="C2" s="1"/>
      <c r="D2" s="1"/>
      <c r="E2" s="66"/>
      <c r="F2" s="1"/>
      <c r="G2" s="1"/>
    </row>
    <row r="3" spans="1:7" ht="30" customHeight="1" x14ac:dyDescent="0.25">
      <c r="A3" s="169" t="s">
        <v>295</v>
      </c>
      <c r="B3" s="169"/>
      <c r="C3" s="169"/>
      <c r="D3" s="169"/>
      <c r="E3" s="169"/>
      <c r="F3" s="169"/>
      <c r="G3" s="170"/>
    </row>
    <row r="4" spans="1:7" ht="50.45" customHeight="1" thickBot="1" x14ac:dyDescent="0.3">
      <c r="A4" s="97" t="s">
        <v>1</v>
      </c>
      <c r="B4" s="97" t="s">
        <v>2</v>
      </c>
      <c r="C4" s="97" t="s">
        <v>3</v>
      </c>
      <c r="D4" s="97" t="s">
        <v>4</v>
      </c>
      <c r="E4" s="98" t="s">
        <v>5</v>
      </c>
      <c r="F4" s="99" t="s">
        <v>6</v>
      </c>
      <c r="G4" s="100" t="s">
        <v>7</v>
      </c>
    </row>
    <row r="5" spans="1:7" ht="30" customHeight="1" x14ac:dyDescent="0.25">
      <c r="A5" s="58" t="s">
        <v>296</v>
      </c>
      <c r="B5" s="15" t="s">
        <v>9</v>
      </c>
      <c r="C5" s="118" t="s">
        <v>298</v>
      </c>
      <c r="D5" s="119" t="s">
        <v>253</v>
      </c>
      <c r="E5" s="119">
        <v>15</v>
      </c>
      <c r="F5" s="18">
        <v>532.35</v>
      </c>
      <c r="G5" s="19">
        <f t="shared" ref="G5:G135" si="0">ROUND((E5*F5),2)</f>
        <v>7985.25</v>
      </c>
    </row>
    <row r="6" spans="1:7" ht="30" customHeight="1" x14ac:dyDescent="0.25">
      <c r="A6" s="59" t="s">
        <v>296</v>
      </c>
      <c r="B6" s="13" t="s">
        <v>11</v>
      </c>
      <c r="C6" s="116" t="s">
        <v>299</v>
      </c>
      <c r="D6" s="117" t="s">
        <v>253</v>
      </c>
      <c r="E6" s="117">
        <v>48</v>
      </c>
      <c r="F6" s="3">
        <v>764.4</v>
      </c>
      <c r="G6" s="20">
        <f t="shared" si="0"/>
        <v>36691.199999999997</v>
      </c>
    </row>
    <row r="7" spans="1:7" ht="30" customHeight="1" x14ac:dyDescent="0.25">
      <c r="A7" s="59" t="s">
        <v>296</v>
      </c>
      <c r="B7" s="13" t="s">
        <v>13</v>
      </c>
      <c r="C7" s="116" t="s">
        <v>300</v>
      </c>
      <c r="D7" s="117" t="s">
        <v>253</v>
      </c>
      <c r="E7" s="117">
        <v>15</v>
      </c>
      <c r="F7" s="3">
        <v>129.15</v>
      </c>
      <c r="G7" s="20">
        <f t="shared" si="0"/>
        <v>1937.25</v>
      </c>
    </row>
    <row r="8" spans="1:7" ht="15" customHeight="1" x14ac:dyDescent="0.25">
      <c r="A8" s="59" t="s">
        <v>296</v>
      </c>
      <c r="B8" s="13" t="s">
        <v>14</v>
      </c>
      <c r="C8" s="116" t="s">
        <v>301</v>
      </c>
      <c r="D8" s="117" t="s">
        <v>253</v>
      </c>
      <c r="E8" s="117">
        <v>48</v>
      </c>
      <c r="F8" s="3">
        <v>129.15</v>
      </c>
      <c r="G8" s="20">
        <f t="shared" si="0"/>
        <v>6199.2</v>
      </c>
    </row>
    <row r="9" spans="1:7" ht="30" customHeight="1" x14ac:dyDescent="0.25">
      <c r="A9" s="59" t="s">
        <v>296</v>
      </c>
      <c r="B9" s="13" t="s">
        <v>15</v>
      </c>
      <c r="C9" s="116" t="s">
        <v>302</v>
      </c>
      <c r="D9" s="117" t="s">
        <v>253</v>
      </c>
      <c r="E9" s="117">
        <v>15</v>
      </c>
      <c r="F9" s="3">
        <v>215.25</v>
      </c>
      <c r="G9" s="20">
        <f t="shared" si="0"/>
        <v>3228.75</v>
      </c>
    </row>
    <row r="10" spans="1:7" ht="30" customHeight="1" x14ac:dyDescent="0.25">
      <c r="A10" s="59" t="s">
        <v>296</v>
      </c>
      <c r="B10" s="13" t="s">
        <v>17</v>
      </c>
      <c r="C10" s="116" t="s">
        <v>303</v>
      </c>
      <c r="D10" s="117" t="s">
        <v>253</v>
      </c>
      <c r="E10" s="117">
        <v>48</v>
      </c>
      <c r="F10" s="3">
        <v>215.25</v>
      </c>
      <c r="G10" s="20">
        <f t="shared" si="0"/>
        <v>10332</v>
      </c>
    </row>
    <row r="11" spans="1:7" ht="15" customHeight="1" x14ac:dyDescent="0.25">
      <c r="A11" s="59" t="s">
        <v>296</v>
      </c>
      <c r="B11" s="13" t="s">
        <v>19</v>
      </c>
      <c r="C11" s="116" t="s">
        <v>304</v>
      </c>
      <c r="D11" s="117" t="s">
        <v>253</v>
      </c>
      <c r="E11" s="117">
        <v>48</v>
      </c>
      <c r="F11" s="3">
        <v>44.1</v>
      </c>
      <c r="G11" s="20">
        <f t="shared" si="0"/>
        <v>2116.8000000000002</v>
      </c>
    </row>
    <row r="12" spans="1:7" ht="15" customHeight="1" x14ac:dyDescent="0.25">
      <c r="A12" s="59" t="s">
        <v>296</v>
      </c>
      <c r="B12" s="13" t="s">
        <v>20</v>
      </c>
      <c r="C12" s="116" t="s">
        <v>305</v>
      </c>
      <c r="D12" s="117" t="s">
        <v>297</v>
      </c>
      <c r="E12" s="117">
        <v>63</v>
      </c>
      <c r="F12" s="3">
        <v>16.8</v>
      </c>
      <c r="G12" s="20">
        <f t="shared" si="0"/>
        <v>1058.4000000000001</v>
      </c>
    </row>
    <row r="13" spans="1:7" ht="15" customHeight="1" x14ac:dyDescent="0.25">
      <c r="A13" s="59" t="s">
        <v>296</v>
      </c>
      <c r="B13" s="13" t="s">
        <v>21</v>
      </c>
      <c r="C13" s="116" t="s">
        <v>306</v>
      </c>
      <c r="D13" s="117" t="s">
        <v>253</v>
      </c>
      <c r="E13" s="117">
        <v>63</v>
      </c>
      <c r="F13" s="3">
        <v>3.36</v>
      </c>
      <c r="G13" s="20">
        <f>ROUND((E13*F13),2)</f>
        <v>211.68</v>
      </c>
    </row>
    <row r="14" spans="1:7" ht="15" customHeight="1" x14ac:dyDescent="0.25">
      <c r="A14" s="59" t="s">
        <v>296</v>
      </c>
      <c r="B14" s="13" t="s">
        <v>23</v>
      </c>
      <c r="C14" s="116" t="s">
        <v>323</v>
      </c>
      <c r="D14" s="117" t="s">
        <v>22</v>
      </c>
      <c r="E14" s="117">
        <v>2346</v>
      </c>
      <c r="F14" s="3">
        <v>3.68</v>
      </c>
      <c r="G14" s="20">
        <f t="shared" si="0"/>
        <v>8633.2800000000007</v>
      </c>
    </row>
    <row r="15" spans="1:7" ht="15" customHeight="1" x14ac:dyDescent="0.25">
      <c r="A15" s="59" t="s">
        <v>296</v>
      </c>
      <c r="B15" s="13" t="s">
        <v>24</v>
      </c>
      <c r="C15" s="116" t="s">
        <v>324</v>
      </c>
      <c r="D15" s="117" t="s">
        <v>22</v>
      </c>
      <c r="E15" s="117">
        <v>696</v>
      </c>
      <c r="F15" s="3">
        <v>1.05</v>
      </c>
      <c r="G15" s="20">
        <f t="shared" si="0"/>
        <v>730.8</v>
      </c>
    </row>
    <row r="16" spans="1:7" ht="15" customHeight="1" x14ac:dyDescent="0.25">
      <c r="A16" s="59" t="s">
        <v>296</v>
      </c>
      <c r="B16" s="13" t="s">
        <v>25</v>
      </c>
      <c r="C16" s="116" t="s">
        <v>307</v>
      </c>
      <c r="D16" s="117" t="s">
        <v>22</v>
      </c>
      <c r="E16" s="117">
        <v>1863</v>
      </c>
      <c r="F16" s="3">
        <v>1.68</v>
      </c>
      <c r="G16" s="20">
        <f t="shared" si="0"/>
        <v>3129.84</v>
      </c>
    </row>
    <row r="17" spans="1:7" ht="15" customHeight="1" x14ac:dyDescent="0.25">
      <c r="A17" s="59" t="s">
        <v>296</v>
      </c>
      <c r="B17" s="13" t="s">
        <v>94</v>
      </c>
      <c r="C17" s="116" t="s">
        <v>308</v>
      </c>
      <c r="D17" s="117" t="s">
        <v>22</v>
      </c>
      <c r="E17" s="117">
        <v>164</v>
      </c>
      <c r="F17" s="3">
        <v>4.0999999999999996</v>
      </c>
      <c r="G17" s="20">
        <f t="shared" si="0"/>
        <v>672.4</v>
      </c>
    </row>
    <row r="18" spans="1:7" ht="15" customHeight="1" x14ac:dyDescent="0.25">
      <c r="A18" s="59" t="s">
        <v>296</v>
      </c>
      <c r="B18" s="13" t="s">
        <v>95</v>
      </c>
      <c r="C18" s="116" t="s">
        <v>325</v>
      </c>
      <c r="D18" s="117" t="s">
        <v>297</v>
      </c>
      <c r="E18" s="117">
        <v>130</v>
      </c>
      <c r="F18" s="3">
        <v>3.68</v>
      </c>
      <c r="G18" s="20">
        <f t="shared" si="0"/>
        <v>478.4</v>
      </c>
    </row>
    <row r="19" spans="1:7" ht="210" customHeight="1" x14ac:dyDescent="0.25">
      <c r="A19" s="59" t="s">
        <v>296</v>
      </c>
      <c r="B19" s="13" t="s">
        <v>96</v>
      </c>
      <c r="C19" s="116" t="s">
        <v>521</v>
      </c>
      <c r="D19" s="117" t="s">
        <v>297</v>
      </c>
      <c r="E19" s="117">
        <v>1</v>
      </c>
      <c r="F19" s="3">
        <v>1638</v>
      </c>
      <c r="G19" s="20">
        <f t="shared" si="0"/>
        <v>1638</v>
      </c>
    </row>
    <row r="20" spans="1:7" ht="15" customHeight="1" x14ac:dyDescent="0.25">
      <c r="A20" s="59" t="s">
        <v>296</v>
      </c>
      <c r="B20" s="13" t="s">
        <v>97</v>
      </c>
      <c r="C20" s="116" t="s">
        <v>309</v>
      </c>
      <c r="D20" s="117" t="s">
        <v>326</v>
      </c>
      <c r="E20" s="117">
        <v>0.15</v>
      </c>
      <c r="F20" s="3">
        <v>48.3</v>
      </c>
      <c r="G20" s="20">
        <f t="shared" si="0"/>
        <v>7.25</v>
      </c>
    </row>
    <row r="21" spans="1:7" ht="75" customHeight="1" x14ac:dyDescent="0.25">
      <c r="A21" s="59" t="s">
        <v>296</v>
      </c>
      <c r="B21" s="13" t="s">
        <v>98</v>
      </c>
      <c r="C21" s="116" t="s">
        <v>522</v>
      </c>
      <c r="D21" s="117" t="s">
        <v>297</v>
      </c>
      <c r="E21" s="117">
        <v>1</v>
      </c>
      <c r="F21" s="3">
        <v>101.85</v>
      </c>
      <c r="G21" s="20">
        <f t="shared" si="0"/>
        <v>101.85</v>
      </c>
    </row>
    <row r="22" spans="1:7" ht="15" customHeight="1" x14ac:dyDescent="0.25">
      <c r="A22" s="59" t="s">
        <v>296</v>
      </c>
      <c r="B22" s="13" t="s">
        <v>99</v>
      </c>
      <c r="C22" s="116" t="s">
        <v>313</v>
      </c>
      <c r="D22" s="117" t="s">
        <v>297</v>
      </c>
      <c r="E22" s="117">
        <v>63</v>
      </c>
      <c r="F22" s="3">
        <v>29.4</v>
      </c>
      <c r="G22" s="20">
        <f t="shared" si="0"/>
        <v>1852.2</v>
      </c>
    </row>
    <row r="23" spans="1:7" ht="15" customHeight="1" x14ac:dyDescent="0.25">
      <c r="A23" s="59" t="s">
        <v>296</v>
      </c>
      <c r="B23" s="13" t="s">
        <v>100</v>
      </c>
      <c r="C23" s="116" t="s">
        <v>314</v>
      </c>
      <c r="D23" s="117" t="s">
        <v>253</v>
      </c>
      <c r="E23" s="117">
        <v>315</v>
      </c>
      <c r="F23" s="3">
        <v>1.05</v>
      </c>
      <c r="G23" s="20">
        <f t="shared" si="0"/>
        <v>330.75</v>
      </c>
    </row>
    <row r="24" spans="1:7" ht="15" customHeight="1" x14ac:dyDescent="0.25">
      <c r="A24" s="59" t="s">
        <v>296</v>
      </c>
      <c r="B24" s="13" t="s">
        <v>101</v>
      </c>
      <c r="C24" s="116" t="s">
        <v>310</v>
      </c>
      <c r="D24" s="117" t="s">
        <v>253</v>
      </c>
      <c r="E24" s="117">
        <v>63</v>
      </c>
      <c r="F24" s="3">
        <v>1.05</v>
      </c>
      <c r="G24" s="20">
        <f t="shared" si="0"/>
        <v>66.150000000000006</v>
      </c>
    </row>
    <row r="25" spans="1:7" ht="15" customHeight="1" x14ac:dyDescent="0.25">
      <c r="A25" s="59" t="s">
        <v>296</v>
      </c>
      <c r="B25" s="13" t="s">
        <v>102</v>
      </c>
      <c r="C25" s="116" t="s">
        <v>311</v>
      </c>
      <c r="D25" s="117" t="s">
        <v>253</v>
      </c>
      <c r="E25" s="117">
        <v>63</v>
      </c>
      <c r="F25" s="3">
        <v>1.05</v>
      </c>
      <c r="G25" s="20">
        <f t="shared" si="0"/>
        <v>66.150000000000006</v>
      </c>
    </row>
    <row r="26" spans="1:7" ht="15" customHeight="1" x14ac:dyDescent="0.25">
      <c r="A26" s="59" t="s">
        <v>296</v>
      </c>
      <c r="B26" s="13" t="s">
        <v>242</v>
      </c>
      <c r="C26" s="116" t="s">
        <v>312</v>
      </c>
      <c r="D26" s="117" t="s">
        <v>253</v>
      </c>
      <c r="E26" s="117">
        <v>63</v>
      </c>
      <c r="F26" s="3">
        <v>1.05</v>
      </c>
      <c r="G26" s="20">
        <f t="shared" si="0"/>
        <v>66.150000000000006</v>
      </c>
    </row>
    <row r="27" spans="1:7" ht="15" customHeight="1" x14ac:dyDescent="0.25">
      <c r="A27" s="59" t="s">
        <v>296</v>
      </c>
      <c r="B27" s="13" t="s">
        <v>243</v>
      </c>
      <c r="C27" s="116" t="s">
        <v>315</v>
      </c>
      <c r="D27" s="117" t="s">
        <v>22</v>
      </c>
      <c r="E27" s="117">
        <v>128</v>
      </c>
      <c r="F27" s="3">
        <v>2.21</v>
      </c>
      <c r="G27" s="20">
        <f t="shared" si="0"/>
        <v>282.88</v>
      </c>
    </row>
    <row r="28" spans="1:7" ht="15" customHeight="1" x14ac:dyDescent="0.25">
      <c r="A28" s="59" t="s">
        <v>296</v>
      </c>
      <c r="B28" s="13" t="s">
        <v>244</v>
      </c>
      <c r="C28" s="116" t="s">
        <v>327</v>
      </c>
      <c r="D28" s="117" t="s">
        <v>253</v>
      </c>
      <c r="E28" s="117">
        <v>378</v>
      </c>
      <c r="F28" s="3">
        <v>0.21</v>
      </c>
      <c r="G28" s="20">
        <f t="shared" si="0"/>
        <v>79.38</v>
      </c>
    </row>
    <row r="29" spans="1:7" ht="15" customHeight="1" x14ac:dyDescent="0.25">
      <c r="A29" s="59" t="s">
        <v>296</v>
      </c>
      <c r="B29" s="13" t="s">
        <v>245</v>
      </c>
      <c r="C29" s="116" t="s">
        <v>316</v>
      </c>
      <c r="D29" s="117" t="s">
        <v>22</v>
      </c>
      <c r="E29" s="117">
        <v>1863</v>
      </c>
      <c r="F29" s="3">
        <v>0.53</v>
      </c>
      <c r="G29" s="20">
        <f t="shared" si="0"/>
        <v>987.39</v>
      </c>
    </row>
    <row r="30" spans="1:7" ht="15" customHeight="1" x14ac:dyDescent="0.25">
      <c r="A30" s="59" t="s">
        <v>296</v>
      </c>
      <c r="B30" s="13" t="s">
        <v>246</v>
      </c>
      <c r="C30" s="116" t="s">
        <v>317</v>
      </c>
      <c r="D30" s="117" t="s">
        <v>253</v>
      </c>
      <c r="E30" s="117">
        <v>1</v>
      </c>
      <c r="F30" s="3">
        <v>101.85</v>
      </c>
      <c r="G30" s="20">
        <f t="shared" si="0"/>
        <v>101.85</v>
      </c>
    </row>
    <row r="31" spans="1:7" ht="15" customHeight="1" x14ac:dyDescent="0.25">
      <c r="A31" s="59" t="s">
        <v>296</v>
      </c>
      <c r="B31" s="13" t="s">
        <v>247</v>
      </c>
      <c r="C31" s="116" t="s">
        <v>318</v>
      </c>
      <c r="D31" s="117" t="s">
        <v>253</v>
      </c>
      <c r="E31" s="117">
        <v>2</v>
      </c>
      <c r="F31" s="3">
        <v>15.75</v>
      </c>
      <c r="G31" s="20">
        <f t="shared" si="0"/>
        <v>31.5</v>
      </c>
    </row>
    <row r="32" spans="1:7" ht="15" customHeight="1" x14ac:dyDescent="0.25">
      <c r="A32" s="59" t="s">
        <v>296</v>
      </c>
      <c r="B32" s="13" t="s">
        <v>248</v>
      </c>
      <c r="C32" s="116" t="s">
        <v>319</v>
      </c>
      <c r="D32" s="117" t="s">
        <v>297</v>
      </c>
      <c r="E32" s="117">
        <v>1</v>
      </c>
      <c r="F32" s="3">
        <v>33.6</v>
      </c>
      <c r="G32" s="20">
        <f t="shared" si="0"/>
        <v>33.6</v>
      </c>
    </row>
    <row r="33" spans="1:7" ht="15" customHeight="1" x14ac:dyDescent="0.25">
      <c r="A33" s="59" t="s">
        <v>296</v>
      </c>
      <c r="B33" s="13" t="s">
        <v>249</v>
      </c>
      <c r="C33" s="116" t="s">
        <v>320</v>
      </c>
      <c r="D33" s="117" t="s">
        <v>297</v>
      </c>
      <c r="E33" s="117">
        <v>130</v>
      </c>
      <c r="F33" s="3">
        <v>1.05</v>
      </c>
      <c r="G33" s="20">
        <f t="shared" si="0"/>
        <v>136.5</v>
      </c>
    </row>
    <row r="34" spans="1:7" ht="15" customHeight="1" x14ac:dyDescent="0.25">
      <c r="A34" s="59" t="s">
        <v>296</v>
      </c>
      <c r="B34" s="13" t="s">
        <v>250</v>
      </c>
      <c r="C34" s="116" t="s">
        <v>321</v>
      </c>
      <c r="D34" s="117" t="s">
        <v>297</v>
      </c>
      <c r="E34" s="117">
        <v>64</v>
      </c>
      <c r="F34" s="3">
        <v>1.05</v>
      </c>
      <c r="G34" s="20">
        <f t="shared" si="0"/>
        <v>67.2</v>
      </c>
    </row>
    <row r="35" spans="1:7" ht="15" customHeight="1" x14ac:dyDescent="0.25">
      <c r="A35" s="59" t="s">
        <v>296</v>
      </c>
      <c r="B35" s="13" t="s">
        <v>251</v>
      </c>
      <c r="C35" s="116" t="s">
        <v>322</v>
      </c>
      <c r="D35" s="117" t="s">
        <v>326</v>
      </c>
      <c r="E35" s="117">
        <v>97</v>
      </c>
      <c r="F35" s="3">
        <v>16.8</v>
      </c>
      <c r="G35" s="20">
        <f t="shared" si="0"/>
        <v>1629.6</v>
      </c>
    </row>
    <row r="36" spans="1:7" ht="15" customHeight="1" x14ac:dyDescent="0.25">
      <c r="A36" s="59" t="s">
        <v>296</v>
      </c>
      <c r="B36" s="13" t="s">
        <v>328</v>
      </c>
      <c r="C36" s="116" t="s">
        <v>354</v>
      </c>
      <c r="D36" s="117" t="s">
        <v>253</v>
      </c>
      <c r="E36" s="117">
        <v>4</v>
      </c>
      <c r="F36" s="3">
        <v>245.7</v>
      </c>
      <c r="G36" s="20">
        <f t="shared" si="0"/>
        <v>982.8</v>
      </c>
    </row>
    <row r="37" spans="1:7" ht="15" customHeight="1" x14ac:dyDescent="0.25">
      <c r="A37" s="59" t="s">
        <v>296</v>
      </c>
      <c r="B37" s="13" t="s">
        <v>329</v>
      </c>
      <c r="C37" s="116" t="s">
        <v>355</v>
      </c>
      <c r="D37" s="117" t="s">
        <v>253</v>
      </c>
      <c r="E37" s="117">
        <v>8</v>
      </c>
      <c r="F37" s="3">
        <v>47.25</v>
      </c>
      <c r="G37" s="20">
        <f t="shared" si="0"/>
        <v>378</v>
      </c>
    </row>
    <row r="38" spans="1:7" ht="15" customHeight="1" x14ac:dyDescent="0.25">
      <c r="A38" s="59" t="s">
        <v>296</v>
      </c>
      <c r="B38" s="13" t="s">
        <v>330</v>
      </c>
      <c r="C38" s="116" t="s">
        <v>356</v>
      </c>
      <c r="D38" s="117" t="s">
        <v>253</v>
      </c>
      <c r="E38" s="117">
        <v>2</v>
      </c>
      <c r="F38" s="3">
        <v>59.85</v>
      </c>
      <c r="G38" s="20">
        <f t="shared" si="0"/>
        <v>119.7</v>
      </c>
    </row>
    <row r="39" spans="1:7" ht="15" customHeight="1" x14ac:dyDescent="0.25">
      <c r="A39" s="59" t="s">
        <v>296</v>
      </c>
      <c r="B39" s="13" t="s">
        <v>331</v>
      </c>
      <c r="C39" s="116" t="s">
        <v>357</v>
      </c>
      <c r="D39" s="117" t="s">
        <v>253</v>
      </c>
      <c r="E39" s="117">
        <v>4</v>
      </c>
      <c r="F39" s="3">
        <v>11.34</v>
      </c>
      <c r="G39" s="20">
        <f t="shared" si="0"/>
        <v>45.36</v>
      </c>
    </row>
    <row r="40" spans="1:7" ht="15" customHeight="1" x14ac:dyDescent="0.25">
      <c r="A40" s="59" t="s">
        <v>296</v>
      </c>
      <c r="B40" s="13" t="s">
        <v>332</v>
      </c>
      <c r="C40" s="116" t="s">
        <v>358</v>
      </c>
      <c r="D40" s="117" t="s">
        <v>253</v>
      </c>
      <c r="E40" s="117">
        <v>2</v>
      </c>
      <c r="F40" s="3">
        <v>11.34</v>
      </c>
      <c r="G40" s="20">
        <f t="shared" si="0"/>
        <v>22.68</v>
      </c>
    </row>
    <row r="41" spans="1:7" ht="15" customHeight="1" x14ac:dyDescent="0.25">
      <c r="A41" s="59" t="s">
        <v>296</v>
      </c>
      <c r="B41" s="13" t="s">
        <v>333</v>
      </c>
      <c r="C41" s="116" t="s">
        <v>359</v>
      </c>
      <c r="D41" s="117" t="s">
        <v>253</v>
      </c>
      <c r="E41" s="117">
        <v>16</v>
      </c>
      <c r="F41" s="3">
        <v>1.05</v>
      </c>
      <c r="G41" s="20">
        <f t="shared" si="0"/>
        <v>16.8</v>
      </c>
    </row>
    <row r="42" spans="1:7" ht="15" customHeight="1" x14ac:dyDescent="0.25">
      <c r="A42" s="59" t="s">
        <v>296</v>
      </c>
      <c r="B42" s="13" t="s">
        <v>334</v>
      </c>
      <c r="C42" s="116" t="s">
        <v>360</v>
      </c>
      <c r="D42" s="117" t="s">
        <v>253</v>
      </c>
      <c r="E42" s="117">
        <v>34</v>
      </c>
      <c r="F42" s="3">
        <v>1.05</v>
      </c>
      <c r="G42" s="20">
        <f t="shared" si="0"/>
        <v>35.700000000000003</v>
      </c>
    </row>
    <row r="43" spans="1:7" ht="15" customHeight="1" x14ac:dyDescent="0.25">
      <c r="A43" s="59" t="s">
        <v>296</v>
      </c>
      <c r="B43" s="13" t="s">
        <v>335</v>
      </c>
      <c r="C43" s="116" t="s">
        <v>361</v>
      </c>
      <c r="D43" s="117" t="s">
        <v>253</v>
      </c>
      <c r="E43" s="117">
        <v>4</v>
      </c>
      <c r="F43" s="3">
        <v>11.34</v>
      </c>
      <c r="G43" s="20">
        <f t="shared" si="0"/>
        <v>45.36</v>
      </c>
    </row>
    <row r="44" spans="1:7" ht="15" customHeight="1" x14ac:dyDescent="0.25">
      <c r="A44" s="59" t="s">
        <v>296</v>
      </c>
      <c r="B44" s="13" t="s">
        <v>336</v>
      </c>
      <c r="C44" s="116" t="s">
        <v>362</v>
      </c>
      <c r="D44" s="117" t="s">
        <v>253</v>
      </c>
      <c r="E44" s="117">
        <v>16</v>
      </c>
      <c r="F44" s="3">
        <v>1.05</v>
      </c>
      <c r="G44" s="20">
        <f t="shared" si="0"/>
        <v>16.8</v>
      </c>
    </row>
    <row r="45" spans="1:7" ht="15" customHeight="1" x14ac:dyDescent="0.25">
      <c r="A45" s="59" t="s">
        <v>296</v>
      </c>
      <c r="B45" s="13" t="s">
        <v>337</v>
      </c>
      <c r="C45" s="116" t="s">
        <v>363</v>
      </c>
      <c r="D45" s="117" t="s">
        <v>253</v>
      </c>
      <c r="E45" s="117">
        <v>16</v>
      </c>
      <c r="F45" s="3">
        <v>1.05</v>
      </c>
      <c r="G45" s="20">
        <f t="shared" si="0"/>
        <v>16.8</v>
      </c>
    </row>
    <row r="46" spans="1:7" ht="15" customHeight="1" x14ac:dyDescent="0.25">
      <c r="A46" s="59" t="s">
        <v>296</v>
      </c>
      <c r="B46" s="13" t="s">
        <v>338</v>
      </c>
      <c r="C46" s="116" t="s">
        <v>364</v>
      </c>
      <c r="D46" s="117" t="s">
        <v>253</v>
      </c>
      <c r="E46" s="117">
        <v>20</v>
      </c>
      <c r="F46" s="3">
        <v>2.73</v>
      </c>
      <c r="G46" s="20">
        <f t="shared" si="0"/>
        <v>54.6</v>
      </c>
    </row>
    <row r="47" spans="1:7" ht="15" customHeight="1" x14ac:dyDescent="0.25">
      <c r="A47" s="59" t="s">
        <v>296</v>
      </c>
      <c r="B47" s="13" t="s">
        <v>339</v>
      </c>
      <c r="C47" s="116" t="s">
        <v>365</v>
      </c>
      <c r="D47" s="117" t="s">
        <v>253</v>
      </c>
      <c r="E47" s="117">
        <v>2</v>
      </c>
      <c r="F47" s="3">
        <v>59.85</v>
      </c>
      <c r="G47" s="20">
        <f t="shared" si="0"/>
        <v>119.7</v>
      </c>
    </row>
    <row r="48" spans="1:7" ht="15" customHeight="1" x14ac:dyDescent="0.25">
      <c r="A48" s="59" t="s">
        <v>296</v>
      </c>
      <c r="B48" s="13" t="s">
        <v>340</v>
      </c>
      <c r="C48" s="116" t="s">
        <v>366</v>
      </c>
      <c r="D48" s="117" t="s">
        <v>253</v>
      </c>
      <c r="E48" s="117">
        <v>4</v>
      </c>
      <c r="F48" s="3">
        <v>1.05</v>
      </c>
      <c r="G48" s="20">
        <f t="shared" si="0"/>
        <v>4.2</v>
      </c>
    </row>
    <row r="49" spans="1:9" ht="15" customHeight="1" x14ac:dyDescent="0.25">
      <c r="A49" s="59" t="s">
        <v>296</v>
      </c>
      <c r="B49" s="13" t="s">
        <v>341</v>
      </c>
      <c r="C49" s="116" t="s">
        <v>367</v>
      </c>
      <c r="D49" s="117" t="s">
        <v>253</v>
      </c>
      <c r="E49" s="117">
        <v>2</v>
      </c>
      <c r="F49" s="3">
        <v>2.21</v>
      </c>
      <c r="G49" s="20">
        <f t="shared" si="0"/>
        <v>4.42</v>
      </c>
    </row>
    <row r="50" spans="1:9" ht="15" customHeight="1" x14ac:dyDescent="0.25">
      <c r="A50" s="59" t="s">
        <v>296</v>
      </c>
      <c r="B50" s="13" t="s">
        <v>342</v>
      </c>
      <c r="C50" s="116" t="s">
        <v>368</v>
      </c>
      <c r="D50" s="117" t="s">
        <v>253</v>
      </c>
      <c r="E50" s="117">
        <v>2</v>
      </c>
      <c r="F50" s="3">
        <v>15.75</v>
      </c>
      <c r="G50" s="20">
        <f t="shared" si="0"/>
        <v>31.5</v>
      </c>
    </row>
    <row r="51" spans="1:9" ht="15" customHeight="1" x14ac:dyDescent="0.25">
      <c r="A51" s="59" t="s">
        <v>296</v>
      </c>
      <c r="B51" s="13" t="s">
        <v>343</v>
      </c>
      <c r="C51" s="116" t="s">
        <v>369</v>
      </c>
      <c r="D51" s="117" t="s">
        <v>253</v>
      </c>
      <c r="E51" s="117">
        <v>2</v>
      </c>
      <c r="F51" s="3">
        <v>15.75</v>
      </c>
      <c r="G51" s="20">
        <f t="shared" si="0"/>
        <v>31.5</v>
      </c>
    </row>
    <row r="52" spans="1:9" ht="15" customHeight="1" x14ac:dyDescent="0.25">
      <c r="A52" s="59" t="s">
        <v>296</v>
      </c>
      <c r="B52" s="13" t="s">
        <v>344</v>
      </c>
      <c r="C52" s="116" t="s">
        <v>370</v>
      </c>
      <c r="D52" s="117" t="s">
        <v>253</v>
      </c>
      <c r="E52" s="117">
        <v>2</v>
      </c>
      <c r="F52" s="3">
        <v>36.75</v>
      </c>
      <c r="G52" s="20">
        <f t="shared" si="0"/>
        <v>73.5</v>
      </c>
    </row>
    <row r="53" spans="1:9" ht="15" customHeight="1" x14ac:dyDescent="0.25">
      <c r="A53" s="59" t="s">
        <v>296</v>
      </c>
      <c r="B53" s="13" t="s">
        <v>345</v>
      </c>
      <c r="C53" s="116" t="s">
        <v>317</v>
      </c>
      <c r="D53" s="117" t="s">
        <v>253</v>
      </c>
      <c r="E53" s="117">
        <v>2</v>
      </c>
      <c r="F53" s="3">
        <v>82.95</v>
      </c>
      <c r="G53" s="20">
        <f t="shared" si="0"/>
        <v>165.9</v>
      </c>
    </row>
    <row r="54" spans="1:9" ht="15" customHeight="1" x14ac:dyDescent="0.25">
      <c r="A54" s="59" t="s">
        <v>296</v>
      </c>
      <c r="B54" s="13" t="s">
        <v>346</v>
      </c>
      <c r="C54" s="116" t="s">
        <v>371</v>
      </c>
      <c r="D54" s="117" t="s">
        <v>253</v>
      </c>
      <c r="E54" s="117">
        <v>4</v>
      </c>
      <c r="F54" s="3">
        <v>1.05</v>
      </c>
      <c r="G54" s="20">
        <f t="shared" si="0"/>
        <v>4.2</v>
      </c>
    </row>
    <row r="55" spans="1:9" ht="15" customHeight="1" x14ac:dyDescent="0.25">
      <c r="A55" s="59" t="s">
        <v>296</v>
      </c>
      <c r="B55" s="13" t="s">
        <v>347</v>
      </c>
      <c r="C55" s="116" t="s">
        <v>372</v>
      </c>
      <c r="D55" s="117" t="s">
        <v>253</v>
      </c>
      <c r="E55" s="117">
        <v>12</v>
      </c>
      <c r="F55" s="3">
        <v>5.04</v>
      </c>
      <c r="G55" s="20">
        <f t="shared" si="0"/>
        <v>60.48</v>
      </c>
    </row>
    <row r="56" spans="1:9" ht="15" customHeight="1" x14ac:dyDescent="0.25">
      <c r="A56" s="59" t="s">
        <v>296</v>
      </c>
      <c r="B56" s="13" t="s">
        <v>348</v>
      </c>
      <c r="C56" s="116" t="s">
        <v>373</v>
      </c>
      <c r="D56" s="117" t="s">
        <v>253</v>
      </c>
      <c r="E56" s="117">
        <v>6</v>
      </c>
      <c r="F56" s="3">
        <v>5.99</v>
      </c>
      <c r="G56" s="20">
        <f t="shared" si="0"/>
        <v>35.94</v>
      </c>
    </row>
    <row r="57" spans="1:9" ht="75" customHeight="1" x14ac:dyDescent="0.25">
      <c r="A57" s="59" t="s">
        <v>296</v>
      </c>
      <c r="B57" s="13" t="s">
        <v>349</v>
      </c>
      <c r="C57" s="116" t="s">
        <v>523</v>
      </c>
      <c r="D57" s="117" t="s">
        <v>297</v>
      </c>
      <c r="E57" s="117">
        <v>2</v>
      </c>
      <c r="F57" s="3">
        <v>101.85</v>
      </c>
      <c r="G57" s="20">
        <f t="shared" si="0"/>
        <v>203.7</v>
      </c>
    </row>
    <row r="58" spans="1:9" ht="15" customHeight="1" x14ac:dyDescent="0.25">
      <c r="A58" s="59" t="s">
        <v>296</v>
      </c>
      <c r="B58" s="13" t="s">
        <v>350</v>
      </c>
      <c r="C58" s="116" t="s">
        <v>315</v>
      </c>
      <c r="D58" s="117" t="s">
        <v>22</v>
      </c>
      <c r="E58" s="117">
        <v>4</v>
      </c>
      <c r="F58" s="3">
        <v>2.21</v>
      </c>
      <c r="G58" s="20">
        <f t="shared" si="0"/>
        <v>8.84</v>
      </c>
    </row>
    <row r="59" spans="1:9" ht="30" customHeight="1" thickBot="1" x14ac:dyDescent="0.3">
      <c r="A59" s="59" t="s">
        <v>296</v>
      </c>
      <c r="B59" s="13" t="s">
        <v>351</v>
      </c>
      <c r="C59" s="116" t="s">
        <v>323</v>
      </c>
      <c r="D59" s="117" t="s">
        <v>22</v>
      </c>
      <c r="E59" s="117">
        <v>69</v>
      </c>
      <c r="F59" s="3">
        <v>3.68</v>
      </c>
      <c r="G59" s="20">
        <f t="shared" si="0"/>
        <v>253.92</v>
      </c>
    </row>
    <row r="60" spans="1:9" ht="15" customHeight="1" x14ac:dyDescent="0.25">
      <c r="A60" s="59" t="s">
        <v>296</v>
      </c>
      <c r="B60" s="13" t="s">
        <v>352</v>
      </c>
      <c r="C60" s="116" t="s">
        <v>307</v>
      </c>
      <c r="D60" s="117" t="s">
        <v>22</v>
      </c>
      <c r="E60" s="117">
        <v>47</v>
      </c>
      <c r="F60" s="3">
        <v>1.68</v>
      </c>
      <c r="G60" s="20">
        <f t="shared" si="0"/>
        <v>78.959999999999994</v>
      </c>
      <c r="H60" s="177" t="s">
        <v>26</v>
      </c>
      <c r="I60" s="175">
        <f>ROUND(SUM(G5:G61),2)</f>
        <v>93719.92</v>
      </c>
    </row>
    <row r="61" spans="1:9" ht="15" customHeight="1" thickBot="1" x14ac:dyDescent="0.3">
      <c r="A61" s="80" t="s">
        <v>296</v>
      </c>
      <c r="B61" s="47" t="s">
        <v>353</v>
      </c>
      <c r="C61" s="122" t="s">
        <v>316</v>
      </c>
      <c r="D61" s="123" t="s">
        <v>22</v>
      </c>
      <c r="E61" s="124">
        <v>47</v>
      </c>
      <c r="F61" s="111">
        <v>0.53</v>
      </c>
      <c r="G61" s="78">
        <f t="shared" si="0"/>
        <v>24.91</v>
      </c>
      <c r="H61" s="178"/>
      <c r="I61" s="176"/>
    </row>
    <row r="62" spans="1:9" s="5" customFormat="1" ht="15" customHeight="1" x14ac:dyDescent="0.25">
      <c r="A62" s="58" t="s">
        <v>374</v>
      </c>
      <c r="B62" s="15" t="s">
        <v>28</v>
      </c>
      <c r="C62" s="118" t="s">
        <v>378</v>
      </c>
      <c r="D62" s="119" t="s">
        <v>10</v>
      </c>
      <c r="E62" s="119">
        <v>0.52700000000000002</v>
      </c>
      <c r="F62" s="54">
        <v>12600</v>
      </c>
      <c r="G62" s="19">
        <f t="shared" si="0"/>
        <v>6640.2</v>
      </c>
      <c r="H62" s="6"/>
    </row>
    <row r="63" spans="1:9" s="5" customFormat="1" ht="15" customHeight="1" x14ac:dyDescent="0.25">
      <c r="A63" s="59" t="s">
        <v>374</v>
      </c>
      <c r="B63" s="13" t="s">
        <v>29</v>
      </c>
      <c r="C63" s="116" t="s">
        <v>379</v>
      </c>
      <c r="D63" s="117" t="s">
        <v>10</v>
      </c>
      <c r="E63" s="117">
        <v>1.18</v>
      </c>
      <c r="F63" s="55">
        <v>6300</v>
      </c>
      <c r="G63" s="20">
        <f t="shared" si="0"/>
        <v>7434</v>
      </c>
      <c r="H63" s="6"/>
    </row>
    <row r="64" spans="1:9" s="5" customFormat="1" ht="15" customHeight="1" x14ac:dyDescent="0.25">
      <c r="A64" s="59" t="s">
        <v>374</v>
      </c>
      <c r="B64" s="13" t="s">
        <v>31</v>
      </c>
      <c r="C64" s="116" t="s">
        <v>380</v>
      </c>
      <c r="D64" s="117" t="s">
        <v>10</v>
      </c>
      <c r="E64" s="117">
        <v>7.1999999999999995E-2</v>
      </c>
      <c r="F64" s="55">
        <v>12600</v>
      </c>
      <c r="G64" s="20">
        <f t="shared" si="0"/>
        <v>907.2</v>
      </c>
      <c r="H64" s="6"/>
    </row>
    <row r="65" spans="1:8" s="5" customFormat="1" ht="15" customHeight="1" x14ac:dyDescent="0.25">
      <c r="A65" s="59" t="s">
        <v>374</v>
      </c>
      <c r="B65" s="13" t="s">
        <v>32</v>
      </c>
      <c r="C65" s="116" t="s">
        <v>381</v>
      </c>
      <c r="D65" s="117" t="s">
        <v>10</v>
      </c>
      <c r="E65" s="117">
        <v>4.0000000000000001E-3</v>
      </c>
      <c r="F65" s="55">
        <v>12600</v>
      </c>
      <c r="G65" s="20">
        <f t="shared" si="0"/>
        <v>50.4</v>
      </c>
      <c r="H65" s="6"/>
    </row>
    <row r="66" spans="1:8" s="5" customFormat="1" ht="15" customHeight="1" x14ac:dyDescent="0.25">
      <c r="A66" s="59" t="s">
        <v>374</v>
      </c>
      <c r="B66" s="13" t="s">
        <v>33</v>
      </c>
      <c r="C66" s="116" t="s">
        <v>382</v>
      </c>
      <c r="D66" s="117" t="s">
        <v>235</v>
      </c>
      <c r="E66" s="117">
        <v>18.63</v>
      </c>
      <c r="F66" s="55">
        <v>157.5</v>
      </c>
      <c r="G66" s="20">
        <f t="shared" si="0"/>
        <v>2934.23</v>
      </c>
      <c r="H66" s="6"/>
    </row>
    <row r="67" spans="1:8" s="5" customFormat="1" ht="15" customHeight="1" x14ac:dyDescent="0.25">
      <c r="A67" s="59" t="s">
        <v>374</v>
      </c>
      <c r="B67" s="13" t="s">
        <v>34</v>
      </c>
      <c r="C67" s="116" t="s">
        <v>383</v>
      </c>
      <c r="D67" s="117" t="s">
        <v>235</v>
      </c>
      <c r="E67" s="117">
        <v>1.64</v>
      </c>
      <c r="F67" s="55">
        <v>3360</v>
      </c>
      <c r="G67" s="20">
        <f t="shared" si="0"/>
        <v>5510.4</v>
      </c>
      <c r="H67" s="6"/>
    </row>
    <row r="68" spans="1:8" s="5" customFormat="1" ht="15" customHeight="1" x14ac:dyDescent="0.25">
      <c r="A68" s="59" t="s">
        <v>374</v>
      </c>
      <c r="B68" s="13" t="s">
        <v>117</v>
      </c>
      <c r="C68" s="116" t="s">
        <v>384</v>
      </c>
      <c r="D68" s="117" t="s">
        <v>326</v>
      </c>
      <c r="E68" s="117">
        <v>60</v>
      </c>
      <c r="F68" s="55">
        <v>7.35</v>
      </c>
      <c r="G68" s="20">
        <f t="shared" si="0"/>
        <v>441</v>
      </c>
      <c r="H68" s="6"/>
    </row>
    <row r="69" spans="1:8" s="5" customFormat="1" ht="78" customHeight="1" x14ac:dyDescent="0.25">
      <c r="A69" s="59" t="s">
        <v>374</v>
      </c>
      <c r="B69" s="13" t="s">
        <v>118</v>
      </c>
      <c r="C69" s="116" t="s">
        <v>524</v>
      </c>
      <c r="D69" s="117" t="s">
        <v>235</v>
      </c>
      <c r="E69" s="117">
        <v>23.46</v>
      </c>
      <c r="F69" s="55">
        <v>157.5</v>
      </c>
      <c r="G69" s="20">
        <f t="shared" si="0"/>
        <v>3694.95</v>
      </c>
      <c r="H69" s="6"/>
    </row>
    <row r="70" spans="1:8" s="5" customFormat="1" ht="15" customHeight="1" x14ac:dyDescent="0.25">
      <c r="A70" s="59" t="s">
        <v>374</v>
      </c>
      <c r="B70" s="13" t="s">
        <v>119</v>
      </c>
      <c r="C70" s="116" t="s">
        <v>428</v>
      </c>
      <c r="D70" s="117" t="s">
        <v>235</v>
      </c>
      <c r="E70" s="117">
        <v>3.11</v>
      </c>
      <c r="F70" s="55">
        <v>105</v>
      </c>
      <c r="G70" s="20">
        <f t="shared" si="0"/>
        <v>326.55</v>
      </c>
      <c r="H70" s="6"/>
    </row>
    <row r="71" spans="1:8" s="5" customFormat="1" ht="15" customHeight="1" x14ac:dyDescent="0.25">
      <c r="A71" s="59" t="s">
        <v>374</v>
      </c>
      <c r="B71" s="13" t="s">
        <v>120</v>
      </c>
      <c r="C71" s="116" t="s">
        <v>385</v>
      </c>
      <c r="D71" s="117" t="s">
        <v>235</v>
      </c>
      <c r="E71" s="117">
        <v>17.07</v>
      </c>
      <c r="F71" s="55">
        <v>52.5</v>
      </c>
      <c r="G71" s="20">
        <f t="shared" si="0"/>
        <v>896.18</v>
      </c>
      <c r="H71" s="6"/>
    </row>
    <row r="72" spans="1:8" s="5" customFormat="1" ht="15" customHeight="1" x14ac:dyDescent="0.25">
      <c r="A72" s="59" t="s">
        <v>374</v>
      </c>
      <c r="B72" s="13" t="s">
        <v>121</v>
      </c>
      <c r="C72" s="116" t="s">
        <v>386</v>
      </c>
      <c r="D72" s="117" t="s">
        <v>235</v>
      </c>
      <c r="E72" s="117">
        <v>0.72</v>
      </c>
      <c r="F72" s="55">
        <v>52.5</v>
      </c>
      <c r="G72" s="20">
        <f t="shared" si="0"/>
        <v>37.799999999999997</v>
      </c>
      <c r="H72" s="6"/>
    </row>
    <row r="73" spans="1:8" s="5" customFormat="1" ht="15" customHeight="1" x14ac:dyDescent="0.25">
      <c r="A73" s="59" t="s">
        <v>374</v>
      </c>
      <c r="B73" s="13" t="s">
        <v>122</v>
      </c>
      <c r="C73" s="116" t="s">
        <v>387</v>
      </c>
      <c r="D73" s="117" t="s">
        <v>235</v>
      </c>
      <c r="E73" s="117">
        <v>0.04</v>
      </c>
      <c r="F73" s="55">
        <v>52.5</v>
      </c>
      <c r="G73" s="20">
        <f t="shared" si="0"/>
        <v>2.1</v>
      </c>
      <c r="H73" s="6"/>
    </row>
    <row r="74" spans="1:8" s="5" customFormat="1" ht="15" customHeight="1" x14ac:dyDescent="0.25">
      <c r="A74" s="59" t="s">
        <v>374</v>
      </c>
      <c r="B74" s="13" t="s">
        <v>123</v>
      </c>
      <c r="C74" s="116" t="s">
        <v>388</v>
      </c>
      <c r="D74" s="117" t="s">
        <v>235</v>
      </c>
      <c r="E74" s="117">
        <v>17.829999999999998</v>
      </c>
      <c r="F74" s="55">
        <v>315</v>
      </c>
      <c r="G74" s="20">
        <f t="shared" si="0"/>
        <v>5616.45</v>
      </c>
      <c r="H74" s="6"/>
    </row>
    <row r="75" spans="1:8" s="5" customFormat="1" ht="15" customHeight="1" x14ac:dyDescent="0.25">
      <c r="A75" s="59" t="s">
        <v>374</v>
      </c>
      <c r="B75" s="13" t="s">
        <v>124</v>
      </c>
      <c r="C75" s="116" t="s">
        <v>389</v>
      </c>
      <c r="D75" s="117" t="s">
        <v>235</v>
      </c>
      <c r="E75" s="117">
        <v>0.76</v>
      </c>
      <c r="F75" s="55">
        <v>525</v>
      </c>
      <c r="G75" s="20">
        <f t="shared" si="0"/>
        <v>399</v>
      </c>
      <c r="H75" s="6"/>
    </row>
    <row r="76" spans="1:8" s="5" customFormat="1" ht="15" customHeight="1" x14ac:dyDescent="0.25">
      <c r="A76" s="59" t="s">
        <v>374</v>
      </c>
      <c r="B76" s="13" t="s">
        <v>125</v>
      </c>
      <c r="C76" s="116" t="s">
        <v>390</v>
      </c>
      <c r="D76" s="117" t="s">
        <v>235</v>
      </c>
      <c r="E76" s="117">
        <v>0.04</v>
      </c>
      <c r="F76" s="55">
        <v>1050</v>
      </c>
      <c r="G76" s="20">
        <f t="shared" si="0"/>
        <v>42</v>
      </c>
      <c r="H76" s="6"/>
    </row>
    <row r="77" spans="1:8" s="5" customFormat="1" ht="15" customHeight="1" x14ac:dyDescent="0.25">
      <c r="A77" s="59" t="s">
        <v>374</v>
      </c>
      <c r="B77" s="13" t="s">
        <v>432</v>
      </c>
      <c r="C77" s="116" t="s">
        <v>391</v>
      </c>
      <c r="D77" s="117" t="s">
        <v>297</v>
      </c>
      <c r="E77" s="117">
        <v>1</v>
      </c>
      <c r="F77" s="55">
        <v>29.4</v>
      </c>
      <c r="G77" s="20">
        <f t="shared" si="0"/>
        <v>29.4</v>
      </c>
      <c r="H77" s="6"/>
    </row>
    <row r="78" spans="1:8" s="5" customFormat="1" ht="15" customHeight="1" x14ac:dyDescent="0.25">
      <c r="A78" s="59" t="s">
        <v>374</v>
      </c>
      <c r="B78" s="13" t="s">
        <v>433</v>
      </c>
      <c r="C78" s="116" t="s">
        <v>392</v>
      </c>
      <c r="D78" s="117" t="s">
        <v>297</v>
      </c>
      <c r="E78" s="117">
        <v>63</v>
      </c>
      <c r="F78" s="55">
        <v>22.05</v>
      </c>
      <c r="G78" s="20">
        <f t="shared" si="0"/>
        <v>1389.15</v>
      </c>
      <c r="H78" s="6"/>
    </row>
    <row r="79" spans="1:8" s="5" customFormat="1" ht="15" customHeight="1" x14ac:dyDescent="0.25">
      <c r="A79" s="59" t="s">
        <v>374</v>
      </c>
      <c r="B79" s="13" t="s">
        <v>434</v>
      </c>
      <c r="C79" s="116" t="s">
        <v>393</v>
      </c>
      <c r="D79" s="117" t="s">
        <v>253</v>
      </c>
      <c r="E79" s="117">
        <v>64</v>
      </c>
      <c r="F79" s="55">
        <v>3.15</v>
      </c>
      <c r="G79" s="20">
        <f t="shared" si="0"/>
        <v>201.6</v>
      </c>
      <c r="H79" s="6"/>
    </row>
    <row r="80" spans="1:8" s="5" customFormat="1" ht="15" customHeight="1" x14ac:dyDescent="0.25">
      <c r="A80" s="59" t="s">
        <v>374</v>
      </c>
      <c r="B80" s="13" t="s">
        <v>435</v>
      </c>
      <c r="C80" s="125" t="s">
        <v>394</v>
      </c>
      <c r="D80" s="117" t="s">
        <v>375</v>
      </c>
      <c r="E80" s="117">
        <v>0.64</v>
      </c>
      <c r="F80" s="55">
        <v>315</v>
      </c>
      <c r="G80" s="20">
        <f t="shared" si="0"/>
        <v>201.6</v>
      </c>
      <c r="H80" s="6"/>
    </row>
    <row r="81" spans="1:8" s="5" customFormat="1" ht="15" customHeight="1" x14ac:dyDescent="0.25">
      <c r="A81" s="59" t="s">
        <v>374</v>
      </c>
      <c r="B81" s="13" t="s">
        <v>436</v>
      </c>
      <c r="C81" s="116" t="s">
        <v>395</v>
      </c>
      <c r="D81" s="117" t="s">
        <v>253</v>
      </c>
      <c r="E81" s="117">
        <v>65</v>
      </c>
      <c r="F81" s="55">
        <v>3.15</v>
      </c>
      <c r="G81" s="20">
        <f t="shared" si="0"/>
        <v>204.75</v>
      </c>
      <c r="H81" s="6"/>
    </row>
    <row r="82" spans="1:8" s="5" customFormat="1" ht="15" customHeight="1" x14ac:dyDescent="0.25">
      <c r="A82" s="59" t="s">
        <v>374</v>
      </c>
      <c r="B82" s="13" t="s">
        <v>437</v>
      </c>
      <c r="C82" s="125" t="s">
        <v>396</v>
      </c>
      <c r="D82" s="117" t="s">
        <v>253</v>
      </c>
      <c r="E82" s="117">
        <v>65</v>
      </c>
      <c r="F82" s="55">
        <v>3.15</v>
      </c>
      <c r="G82" s="20">
        <f t="shared" si="0"/>
        <v>204.75</v>
      </c>
      <c r="H82" s="6"/>
    </row>
    <row r="83" spans="1:8" s="5" customFormat="1" ht="15" customHeight="1" x14ac:dyDescent="0.25">
      <c r="A83" s="59" t="s">
        <v>374</v>
      </c>
      <c r="B83" s="13" t="s">
        <v>438</v>
      </c>
      <c r="C83" s="125" t="s">
        <v>397</v>
      </c>
      <c r="D83" s="117" t="s">
        <v>297</v>
      </c>
      <c r="E83" s="117">
        <v>1</v>
      </c>
      <c r="F83" s="55">
        <v>157.5</v>
      </c>
      <c r="G83" s="20">
        <f t="shared" si="0"/>
        <v>157.5</v>
      </c>
      <c r="H83" s="6"/>
    </row>
    <row r="84" spans="1:8" s="5" customFormat="1" ht="15" customHeight="1" x14ac:dyDescent="0.25">
      <c r="A84" s="59" t="s">
        <v>374</v>
      </c>
      <c r="B84" s="13" t="s">
        <v>439</v>
      </c>
      <c r="C84" s="125" t="s">
        <v>398</v>
      </c>
      <c r="D84" s="117" t="s">
        <v>22</v>
      </c>
      <c r="E84" s="117">
        <v>128</v>
      </c>
      <c r="F84" s="55">
        <v>5.25</v>
      </c>
      <c r="G84" s="20">
        <f t="shared" si="0"/>
        <v>672</v>
      </c>
      <c r="H84" s="6"/>
    </row>
    <row r="85" spans="1:8" s="5" customFormat="1" ht="15" customHeight="1" x14ac:dyDescent="0.25">
      <c r="A85" s="59" t="s">
        <v>374</v>
      </c>
      <c r="B85" s="13" t="s">
        <v>440</v>
      </c>
      <c r="C85" s="116" t="s">
        <v>399</v>
      </c>
      <c r="D85" s="117" t="s">
        <v>253</v>
      </c>
      <c r="E85" s="117">
        <v>15</v>
      </c>
      <c r="F85" s="55">
        <v>57.75</v>
      </c>
      <c r="G85" s="20">
        <f t="shared" si="0"/>
        <v>866.25</v>
      </c>
      <c r="H85" s="6"/>
    </row>
    <row r="86" spans="1:8" s="5" customFormat="1" ht="15" customHeight="1" x14ac:dyDescent="0.25">
      <c r="A86" s="59" t="s">
        <v>374</v>
      </c>
      <c r="B86" s="13" t="s">
        <v>441</v>
      </c>
      <c r="C86" s="116" t="s">
        <v>400</v>
      </c>
      <c r="D86" s="117" t="s">
        <v>253</v>
      </c>
      <c r="E86" s="117">
        <v>48</v>
      </c>
      <c r="F86" s="55">
        <v>68.25</v>
      </c>
      <c r="G86" s="20">
        <f t="shared" si="0"/>
        <v>3276</v>
      </c>
      <c r="H86" s="6"/>
    </row>
    <row r="87" spans="1:8" s="5" customFormat="1" ht="15" customHeight="1" x14ac:dyDescent="0.25">
      <c r="A87" s="59" t="s">
        <v>374</v>
      </c>
      <c r="B87" s="13" t="s">
        <v>442</v>
      </c>
      <c r="C87" s="116" t="s">
        <v>401</v>
      </c>
      <c r="D87" s="117" t="s">
        <v>253</v>
      </c>
      <c r="E87" s="117">
        <v>15</v>
      </c>
      <c r="F87" s="55">
        <v>26.25</v>
      </c>
      <c r="G87" s="20">
        <f t="shared" si="0"/>
        <v>393.75</v>
      </c>
      <c r="H87" s="6"/>
    </row>
    <row r="88" spans="1:8" s="5" customFormat="1" ht="15" customHeight="1" x14ac:dyDescent="0.25">
      <c r="A88" s="59" t="s">
        <v>374</v>
      </c>
      <c r="B88" s="13" t="s">
        <v>443</v>
      </c>
      <c r="C88" s="116" t="s">
        <v>402</v>
      </c>
      <c r="D88" s="117" t="s">
        <v>253</v>
      </c>
      <c r="E88" s="117">
        <v>48</v>
      </c>
      <c r="F88" s="55">
        <v>26.25</v>
      </c>
      <c r="G88" s="20">
        <f t="shared" si="0"/>
        <v>1260</v>
      </c>
      <c r="H88" s="6"/>
    </row>
    <row r="89" spans="1:8" s="5" customFormat="1" ht="15" customHeight="1" x14ac:dyDescent="0.25">
      <c r="A89" s="59" t="s">
        <v>374</v>
      </c>
      <c r="B89" s="13" t="s">
        <v>444</v>
      </c>
      <c r="C89" s="116" t="s">
        <v>403</v>
      </c>
      <c r="D89" s="117" t="s">
        <v>253</v>
      </c>
      <c r="E89" s="117">
        <v>48</v>
      </c>
      <c r="F89" s="55">
        <v>12.6</v>
      </c>
      <c r="G89" s="20">
        <f t="shared" si="0"/>
        <v>604.79999999999995</v>
      </c>
      <c r="H89" s="6"/>
    </row>
    <row r="90" spans="1:8" s="5" customFormat="1" ht="15" customHeight="1" x14ac:dyDescent="0.25">
      <c r="A90" s="59" t="s">
        <v>374</v>
      </c>
      <c r="B90" s="13" t="s">
        <v>445</v>
      </c>
      <c r="C90" s="116" t="s">
        <v>404</v>
      </c>
      <c r="D90" s="117" t="s">
        <v>253</v>
      </c>
      <c r="E90" s="117">
        <v>63</v>
      </c>
      <c r="F90" s="55">
        <v>16.8</v>
      </c>
      <c r="G90" s="20">
        <f t="shared" si="0"/>
        <v>1058.4000000000001</v>
      </c>
      <c r="H90" s="6"/>
    </row>
    <row r="91" spans="1:8" s="5" customFormat="1" ht="15" customHeight="1" x14ac:dyDescent="0.25">
      <c r="A91" s="59" t="s">
        <v>374</v>
      </c>
      <c r="B91" s="13" t="s">
        <v>446</v>
      </c>
      <c r="C91" s="116" t="s">
        <v>429</v>
      </c>
      <c r="D91" s="117" t="s">
        <v>297</v>
      </c>
      <c r="E91" s="117">
        <v>130</v>
      </c>
      <c r="F91" s="55">
        <v>7.35</v>
      </c>
      <c r="G91" s="20">
        <f t="shared" si="0"/>
        <v>955.5</v>
      </c>
      <c r="H91" s="6"/>
    </row>
    <row r="92" spans="1:8" s="5" customFormat="1" ht="15" customHeight="1" x14ac:dyDescent="0.25">
      <c r="A92" s="59" t="s">
        <v>374</v>
      </c>
      <c r="B92" s="13" t="s">
        <v>447</v>
      </c>
      <c r="C92" s="116" t="s">
        <v>405</v>
      </c>
      <c r="D92" s="117" t="s">
        <v>253</v>
      </c>
      <c r="E92" s="117">
        <v>1</v>
      </c>
      <c r="F92" s="55">
        <v>16.8</v>
      </c>
      <c r="G92" s="20">
        <f t="shared" si="0"/>
        <v>16.8</v>
      </c>
      <c r="H92" s="6"/>
    </row>
    <row r="93" spans="1:8" s="5" customFormat="1" ht="15" customHeight="1" x14ac:dyDescent="0.25">
      <c r="A93" s="59" t="s">
        <v>374</v>
      </c>
      <c r="B93" s="13" t="s">
        <v>448</v>
      </c>
      <c r="C93" s="116" t="s">
        <v>406</v>
      </c>
      <c r="D93" s="117" t="s">
        <v>297</v>
      </c>
      <c r="E93" s="117">
        <v>63</v>
      </c>
      <c r="F93" s="55">
        <v>6.3</v>
      </c>
      <c r="G93" s="20">
        <f t="shared" si="0"/>
        <v>396.9</v>
      </c>
      <c r="H93" s="6"/>
    </row>
    <row r="94" spans="1:8" s="5" customFormat="1" ht="15" customHeight="1" x14ac:dyDescent="0.25">
      <c r="A94" s="59" t="s">
        <v>374</v>
      </c>
      <c r="B94" s="13" t="s">
        <v>449</v>
      </c>
      <c r="C94" s="116" t="s">
        <v>407</v>
      </c>
      <c r="D94" s="117" t="s">
        <v>253</v>
      </c>
      <c r="E94" s="117">
        <v>63</v>
      </c>
      <c r="F94" s="55">
        <v>1.05</v>
      </c>
      <c r="G94" s="20">
        <f t="shared" si="0"/>
        <v>66.150000000000006</v>
      </c>
      <c r="H94" s="6"/>
    </row>
    <row r="95" spans="1:8" s="5" customFormat="1" ht="15" customHeight="1" x14ac:dyDescent="0.25">
      <c r="A95" s="59" t="s">
        <v>374</v>
      </c>
      <c r="B95" s="13" t="s">
        <v>450</v>
      </c>
      <c r="C95" s="116" t="s">
        <v>430</v>
      </c>
      <c r="D95" s="117" t="s">
        <v>253</v>
      </c>
      <c r="E95" s="117">
        <v>378</v>
      </c>
      <c r="F95" s="55">
        <v>1.05</v>
      </c>
      <c r="G95" s="20">
        <f t="shared" si="0"/>
        <v>396.9</v>
      </c>
      <c r="H95" s="6"/>
    </row>
    <row r="96" spans="1:8" s="5" customFormat="1" ht="15" customHeight="1" x14ac:dyDescent="0.25">
      <c r="A96" s="59" t="s">
        <v>374</v>
      </c>
      <c r="B96" s="13" t="s">
        <v>451</v>
      </c>
      <c r="C96" s="116" t="s">
        <v>236</v>
      </c>
      <c r="D96" s="117" t="s">
        <v>253</v>
      </c>
      <c r="E96" s="117">
        <v>154</v>
      </c>
      <c r="F96" s="55">
        <v>0.53</v>
      </c>
      <c r="G96" s="20">
        <f t="shared" si="0"/>
        <v>81.62</v>
      </c>
      <c r="H96" s="6"/>
    </row>
    <row r="97" spans="1:8" s="5" customFormat="1" ht="15" customHeight="1" x14ac:dyDescent="0.25">
      <c r="A97" s="59" t="s">
        <v>374</v>
      </c>
      <c r="B97" s="13" t="s">
        <v>452</v>
      </c>
      <c r="C97" s="116" t="s">
        <v>408</v>
      </c>
      <c r="D97" s="117" t="s">
        <v>297</v>
      </c>
      <c r="E97" s="117">
        <v>1</v>
      </c>
      <c r="F97" s="55">
        <v>78.75</v>
      </c>
      <c r="G97" s="20">
        <f t="shared" si="0"/>
        <v>78.75</v>
      </c>
      <c r="H97" s="6"/>
    </row>
    <row r="98" spans="1:8" s="5" customFormat="1" ht="15" customHeight="1" x14ac:dyDescent="0.25">
      <c r="A98" s="59" t="s">
        <v>374</v>
      </c>
      <c r="B98" s="13" t="s">
        <v>453</v>
      </c>
      <c r="C98" s="116" t="s">
        <v>409</v>
      </c>
      <c r="D98" s="117" t="s">
        <v>326</v>
      </c>
      <c r="E98" s="117">
        <v>0.25</v>
      </c>
      <c r="F98" s="55">
        <v>36.75</v>
      </c>
      <c r="G98" s="20">
        <f t="shared" si="0"/>
        <v>9.19</v>
      </c>
      <c r="H98" s="6"/>
    </row>
    <row r="99" spans="1:8" s="5" customFormat="1" ht="15" customHeight="1" x14ac:dyDescent="0.25">
      <c r="A99" s="59" t="s">
        <v>374</v>
      </c>
      <c r="B99" s="13" t="s">
        <v>454</v>
      </c>
      <c r="C99" s="116" t="s">
        <v>410</v>
      </c>
      <c r="D99" s="117" t="s">
        <v>326</v>
      </c>
      <c r="E99" s="117">
        <v>0.15</v>
      </c>
      <c r="F99" s="55">
        <v>10.5</v>
      </c>
      <c r="G99" s="20">
        <f t="shared" si="0"/>
        <v>1.58</v>
      </c>
      <c r="H99" s="6"/>
    </row>
    <row r="100" spans="1:8" s="5" customFormat="1" ht="15" customHeight="1" x14ac:dyDescent="0.25">
      <c r="A100" s="59" t="s">
        <v>374</v>
      </c>
      <c r="B100" s="13" t="s">
        <v>455</v>
      </c>
      <c r="C100" s="116" t="s">
        <v>411</v>
      </c>
      <c r="D100" s="117" t="s">
        <v>297</v>
      </c>
      <c r="E100" s="117">
        <v>1</v>
      </c>
      <c r="F100" s="55">
        <v>157.5</v>
      </c>
      <c r="G100" s="20">
        <f t="shared" si="0"/>
        <v>157.5</v>
      </c>
      <c r="H100" s="6"/>
    </row>
    <row r="101" spans="1:8" s="5" customFormat="1" ht="15" customHeight="1" x14ac:dyDescent="0.25">
      <c r="A101" s="59" t="s">
        <v>374</v>
      </c>
      <c r="B101" s="13" t="s">
        <v>456</v>
      </c>
      <c r="C101" s="116" t="s">
        <v>412</v>
      </c>
      <c r="D101" s="117" t="s">
        <v>297</v>
      </c>
      <c r="E101" s="117">
        <v>1</v>
      </c>
      <c r="F101" s="55">
        <v>1.05</v>
      </c>
      <c r="G101" s="20">
        <f t="shared" si="0"/>
        <v>1.05</v>
      </c>
      <c r="H101" s="6"/>
    </row>
    <row r="102" spans="1:8" s="5" customFormat="1" ht="15" customHeight="1" x14ac:dyDescent="0.25">
      <c r="A102" s="59" t="s">
        <v>374</v>
      </c>
      <c r="B102" s="13" t="s">
        <v>457</v>
      </c>
      <c r="C102" s="116" t="s">
        <v>413</v>
      </c>
      <c r="D102" s="117" t="s">
        <v>297</v>
      </c>
      <c r="E102" s="117">
        <v>130</v>
      </c>
      <c r="F102" s="55">
        <v>1.05</v>
      </c>
      <c r="G102" s="20">
        <f t="shared" si="0"/>
        <v>136.5</v>
      </c>
      <c r="H102" s="6"/>
    </row>
    <row r="103" spans="1:8" s="5" customFormat="1" ht="15" customHeight="1" x14ac:dyDescent="0.25">
      <c r="A103" s="59" t="s">
        <v>374</v>
      </c>
      <c r="B103" s="13" t="s">
        <v>458</v>
      </c>
      <c r="C103" s="116" t="s">
        <v>414</v>
      </c>
      <c r="D103" s="117" t="s">
        <v>253</v>
      </c>
      <c r="E103" s="117">
        <v>63</v>
      </c>
      <c r="F103" s="55">
        <v>1.05</v>
      </c>
      <c r="G103" s="20">
        <f t="shared" si="0"/>
        <v>66.150000000000006</v>
      </c>
      <c r="H103" s="6"/>
    </row>
    <row r="104" spans="1:8" s="5" customFormat="1" ht="15" customHeight="1" x14ac:dyDescent="0.25">
      <c r="A104" s="59" t="s">
        <v>374</v>
      </c>
      <c r="B104" s="13" t="s">
        <v>459</v>
      </c>
      <c r="C104" s="116" t="s">
        <v>415</v>
      </c>
      <c r="D104" s="117" t="s">
        <v>253</v>
      </c>
      <c r="E104" s="117">
        <v>64</v>
      </c>
      <c r="F104" s="55">
        <v>1.05</v>
      </c>
      <c r="G104" s="20">
        <f t="shared" si="0"/>
        <v>67.2</v>
      </c>
      <c r="H104" s="6"/>
    </row>
    <row r="105" spans="1:8" s="5" customFormat="1" ht="15" customHeight="1" x14ac:dyDescent="0.25">
      <c r="A105" s="59" t="s">
        <v>374</v>
      </c>
      <c r="B105" s="13" t="s">
        <v>460</v>
      </c>
      <c r="C105" s="116" t="s">
        <v>416</v>
      </c>
      <c r="D105" s="117" t="s">
        <v>431</v>
      </c>
      <c r="E105" s="117">
        <v>713</v>
      </c>
      <c r="F105" s="55">
        <v>1.05</v>
      </c>
      <c r="G105" s="20">
        <f t="shared" si="0"/>
        <v>748.65</v>
      </c>
      <c r="H105" s="6"/>
    </row>
    <row r="106" spans="1:8" s="5" customFormat="1" ht="15" customHeight="1" x14ac:dyDescent="0.25">
      <c r="A106" s="59" t="s">
        <v>374</v>
      </c>
      <c r="B106" s="13" t="s">
        <v>461</v>
      </c>
      <c r="C106" s="116" t="s">
        <v>417</v>
      </c>
      <c r="D106" s="117" t="s">
        <v>326</v>
      </c>
      <c r="E106" s="117">
        <v>642</v>
      </c>
      <c r="F106" s="55">
        <v>0.53</v>
      </c>
      <c r="G106" s="20">
        <f t="shared" si="0"/>
        <v>340.26</v>
      </c>
      <c r="H106" s="6"/>
    </row>
    <row r="107" spans="1:8" s="5" customFormat="1" ht="15" customHeight="1" x14ac:dyDescent="0.25">
      <c r="A107" s="59" t="s">
        <v>374</v>
      </c>
      <c r="B107" s="13" t="s">
        <v>462</v>
      </c>
      <c r="C107" s="116" t="s">
        <v>418</v>
      </c>
      <c r="D107" s="117" t="s">
        <v>297</v>
      </c>
      <c r="E107" s="117">
        <v>2</v>
      </c>
      <c r="F107" s="55">
        <v>157.5</v>
      </c>
      <c r="G107" s="20">
        <f t="shared" si="0"/>
        <v>315</v>
      </c>
      <c r="H107" s="6"/>
    </row>
    <row r="108" spans="1:8" s="5" customFormat="1" ht="15" customHeight="1" x14ac:dyDescent="0.25">
      <c r="A108" s="59" t="s">
        <v>374</v>
      </c>
      <c r="B108" s="13" t="s">
        <v>463</v>
      </c>
      <c r="C108" s="116" t="s">
        <v>419</v>
      </c>
      <c r="D108" s="117" t="s">
        <v>253</v>
      </c>
      <c r="E108" s="117">
        <v>6</v>
      </c>
      <c r="F108" s="55">
        <v>26.25</v>
      </c>
      <c r="G108" s="20">
        <f t="shared" si="0"/>
        <v>157.5</v>
      </c>
      <c r="H108" s="6"/>
    </row>
    <row r="109" spans="1:8" s="5" customFormat="1" ht="15" customHeight="1" x14ac:dyDescent="0.25">
      <c r="A109" s="59" t="s">
        <v>374</v>
      </c>
      <c r="B109" s="13" t="s">
        <v>464</v>
      </c>
      <c r="C109" s="116" t="s">
        <v>391</v>
      </c>
      <c r="D109" s="117" t="s">
        <v>297</v>
      </c>
      <c r="E109" s="117">
        <v>2</v>
      </c>
      <c r="F109" s="55">
        <v>22.05</v>
      </c>
      <c r="G109" s="20">
        <f t="shared" si="0"/>
        <v>44.1</v>
      </c>
      <c r="H109" s="6"/>
    </row>
    <row r="110" spans="1:8" s="5" customFormat="1" ht="15" customHeight="1" x14ac:dyDescent="0.25">
      <c r="A110" s="59" t="s">
        <v>374</v>
      </c>
      <c r="B110" s="13" t="s">
        <v>465</v>
      </c>
      <c r="C110" s="116" t="s">
        <v>393</v>
      </c>
      <c r="D110" s="117" t="s">
        <v>253</v>
      </c>
      <c r="E110" s="117">
        <v>2</v>
      </c>
      <c r="F110" s="55">
        <v>3.15</v>
      </c>
      <c r="G110" s="20">
        <f t="shared" si="0"/>
        <v>6.3</v>
      </c>
      <c r="H110" s="6"/>
    </row>
    <row r="111" spans="1:8" s="5" customFormat="1" ht="15" customHeight="1" x14ac:dyDescent="0.25">
      <c r="A111" s="59" t="s">
        <v>374</v>
      </c>
      <c r="B111" s="13" t="s">
        <v>466</v>
      </c>
      <c r="C111" s="125" t="s">
        <v>394</v>
      </c>
      <c r="D111" s="117" t="s">
        <v>375</v>
      </c>
      <c r="E111" s="117">
        <v>0.02</v>
      </c>
      <c r="F111" s="55">
        <v>3.15</v>
      </c>
      <c r="G111" s="20">
        <f t="shared" si="0"/>
        <v>0.06</v>
      </c>
      <c r="H111" s="6"/>
    </row>
    <row r="112" spans="1:8" s="5" customFormat="1" ht="15" customHeight="1" x14ac:dyDescent="0.25">
      <c r="A112" s="59" t="s">
        <v>374</v>
      </c>
      <c r="B112" s="13" t="s">
        <v>467</v>
      </c>
      <c r="C112" s="116" t="s">
        <v>395</v>
      </c>
      <c r="D112" s="117" t="s">
        <v>253</v>
      </c>
      <c r="E112" s="117">
        <v>1</v>
      </c>
      <c r="F112" s="55">
        <v>3.15</v>
      </c>
      <c r="G112" s="20">
        <f t="shared" si="0"/>
        <v>3.15</v>
      </c>
      <c r="H112" s="6"/>
    </row>
    <row r="113" spans="1:9" s="5" customFormat="1" ht="15" customHeight="1" x14ac:dyDescent="0.25">
      <c r="A113" s="59" t="s">
        <v>374</v>
      </c>
      <c r="B113" s="13" t="s">
        <v>468</v>
      </c>
      <c r="C113" s="125" t="s">
        <v>396</v>
      </c>
      <c r="D113" s="117" t="s">
        <v>253</v>
      </c>
      <c r="E113" s="117">
        <v>1</v>
      </c>
      <c r="F113" s="55">
        <v>3.15</v>
      </c>
      <c r="G113" s="20">
        <f t="shared" si="0"/>
        <v>3.15</v>
      </c>
      <c r="H113" s="6"/>
    </row>
    <row r="114" spans="1:9" s="5" customFormat="1" ht="15" customHeight="1" x14ac:dyDescent="0.25">
      <c r="A114" s="59" t="s">
        <v>374</v>
      </c>
      <c r="B114" s="13" t="s">
        <v>469</v>
      </c>
      <c r="C114" s="116" t="s">
        <v>382</v>
      </c>
      <c r="D114" s="117" t="s">
        <v>235</v>
      </c>
      <c r="E114" s="117">
        <v>0.47</v>
      </c>
      <c r="F114" s="55">
        <v>157.5</v>
      </c>
      <c r="G114" s="20">
        <f t="shared" si="0"/>
        <v>74.03</v>
      </c>
      <c r="H114" s="6"/>
    </row>
    <row r="115" spans="1:9" s="5" customFormat="1" ht="15" customHeight="1" x14ac:dyDescent="0.25">
      <c r="A115" s="59" t="s">
        <v>374</v>
      </c>
      <c r="B115" s="13" t="s">
        <v>470</v>
      </c>
      <c r="C115" s="116" t="s">
        <v>420</v>
      </c>
      <c r="D115" s="117" t="s">
        <v>235</v>
      </c>
      <c r="E115" s="117">
        <v>0.47</v>
      </c>
      <c r="F115" s="55">
        <v>52.5</v>
      </c>
      <c r="G115" s="20">
        <f t="shared" si="0"/>
        <v>24.68</v>
      </c>
      <c r="H115" s="6"/>
    </row>
    <row r="116" spans="1:9" s="5" customFormat="1" ht="15" customHeight="1" x14ac:dyDescent="0.25">
      <c r="A116" s="59" t="s">
        <v>374</v>
      </c>
      <c r="B116" s="13" t="s">
        <v>471</v>
      </c>
      <c r="C116" s="116" t="s">
        <v>421</v>
      </c>
      <c r="D116" s="117" t="s">
        <v>235</v>
      </c>
      <c r="E116" s="117">
        <v>0.47</v>
      </c>
      <c r="F116" s="55">
        <v>3.15</v>
      </c>
      <c r="G116" s="20">
        <f t="shared" si="0"/>
        <v>1.48</v>
      </c>
      <c r="H116" s="6"/>
    </row>
    <row r="117" spans="1:9" s="5" customFormat="1" ht="15" customHeight="1" x14ac:dyDescent="0.25">
      <c r="A117" s="59" t="s">
        <v>374</v>
      </c>
      <c r="B117" s="13" t="s">
        <v>472</v>
      </c>
      <c r="C117" s="116" t="s">
        <v>405</v>
      </c>
      <c r="D117" s="117" t="s">
        <v>253</v>
      </c>
      <c r="E117" s="117">
        <v>2</v>
      </c>
      <c r="F117" s="55">
        <v>16.8</v>
      </c>
      <c r="G117" s="20">
        <f t="shared" si="0"/>
        <v>33.6</v>
      </c>
      <c r="H117" s="6"/>
    </row>
    <row r="118" spans="1:9" s="5" customFormat="1" ht="15" customHeight="1" x14ac:dyDescent="0.25">
      <c r="A118" s="59" t="s">
        <v>374</v>
      </c>
      <c r="B118" s="13" t="s">
        <v>473</v>
      </c>
      <c r="C118" s="116" t="s">
        <v>422</v>
      </c>
      <c r="D118" s="117" t="s">
        <v>253</v>
      </c>
      <c r="E118" s="117">
        <v>2</v>
      </c>
      <c r="F118" s="55">
        <v>27.3</v>
      </c>
      <c r="G118" s="20">
        <f t="shared" si="0"/>
        <v>54.6</v>
      </c>
      <c r="H118" s="6"/>
    </row>
    <row r="119" spans="1:9" s="5" customFormat="1" ht="15" customHeight="1" x14ac:dyDescent="0.25">
      <c r="A119" s="59" t="s">
        <v>374</v>
      </c>
      <c r="B119" s="13" t="s">
        <v>474</v>
      </c>
      <c r="C119" s="116" t="s">
        <v>423</v>
      </c>
      <c r="D119" s="117" t="s">
        <v>253</v>
      </c>
      <c r="E119" s="117">
        <v>2</v>
      </c>
      <c r="F119" s="55">
        <v>33.6</v>
      </c>
      <c r="G119" s="20">
        <f t="shared" si="0"/>
        <v>67.2</v>
      </c>
      <c r="H119" s="6"/>
    </row>
    <row r="120" spans="1:9" s="5" customFormat="1" ht="15" customHeight="1" x14ac:dyDescent="0.25">
      <c r="A120" s="59" t="s">
        <v>374</v>
      </c>
      <c r="B120" s="13" t="s">
        <v>475</v>
      </c>
      <c r="C120" s="116" t="s">
        <v>379</v>
      </c>
      <c r="D120" s="117" t="s">
        <v>10</v>
      </c>
      <c r="E120" s="117">
        <v>4.7E-2</v>
      </c>
      <c r="F120" s="55">
        <v>7350</v>
      </c>
      <c r="G120" s="20">
        <f t="shared" si="0"/>
        <v>345.45</v>
      </c>
      <c r="H120" s="6"/>
    </row>
    <row r="121" spans="1:9" s="5" customFormat="1" ht="60" customHeight="1" x14ac:dyDescent="0.25">
      <c r="A121" s="59" t="s">
        <v>374</v>
      </c>
      <c r="B121" s="13" t="s">
        <v>476</v>
      </c>
      <c r="C121" s="116" t="s">
        <v>481</v>
      </c>
      <c r="D121" s="117" t="s">
        <v>235</v>
      </c>
      <c r="E121" s="117">
        <v>0.69</v>
      </c>
      <c r="F121" s="55">
        <v>157.5</v>
      </c>
      <c r="G121" s="20">
        <f t="shared" si="0"/>
        <v>108.68</v>
      </c>
      <c r="H121" s="6"/>
    </row>
    <row r="122" spans="1:9" s="5" customFormat="1" ht="15" customHeight="1" x14ac:dyDescent="0.25">
      <c r="A122" s="59" t="s">
        <v>374</v>
      </c>
      <c r="B122" s="13" t="s">
        <v>477</v>
      </c>
      <c r="C122" s="116" t="s">
        <v>424</v>
      </c>
      <c r="D122" s="117" t="s">
        <v>22</v>
      </c>
      <c r="E122" s="117">
        <v>1600</v>
      </c>
      <c r="F122" s="55">
        <v>0.53</v>
      </c>
      <c r="G122" s="20">
        <f t="shared" si="0"/>
        <v>848</v>
      </c>
      <c r="H122" s="6"/>
    </row>
    <row r="123" spans="1:9" s="5" customFormat="1" ht="15" customHeight="1" thickBot="1" x14ac:dyDescent="0.3">
      <c r="A123" s="59" t="s">
        <v>374</v>
      </c>
      <c r="B123" s="13" t="s">
        <v>478</v>
      </c>
      <c r="C123" s="116" t="s">
        <v>425</v>
      </c>
      <c r="D123" s="117" t="s">
        <v>376</v>
      </c>
      <c r="E123" s="117">
        <v>100</v>
      </c>
      <c r="F123" s="55">
        <v>1.05</v>
      </c>
      <c r="G123" s="20">
        <f t="shared" si="0"/>
        <v>105</v>
      </c>
      <c r="H123" s="6"/>
    </row>
    <row r="124" spans="1:9" s="5" customFormat="1" ht="15" customHeight="1" x14ac:dyDescent="0.25">
      <c r="A124" s="59" t="s">
        <v>374</v>
      </c>
      <c r="B124" s="13" t="s">
        <v>479</v>
      </c>
      <c r="C124" s="116" t="s">
        <v>426</v>
      </c>
      <c r="D124" s="117" t="s">
        <v>376</v>
      </c>
      <c r="E124" s="117">
        <v>180</v>
      </c>
      <c r="F124" s="55">
        <v>1.05</v>
      </c>
      <c r="G124" s="20">
        <f t="shared" si="0"/>
        <v>189</v>
      </c>
      <c r="H124" s="177" t="s">
        <v>35</v>
      </c>
      <c r="I124" s="175">
        <f>ROUND(SUM(G62:G125),2)</f>
        <v>52020.84</v>
      </c>
    </row>
    <row r="125" spans="1:9" s="5" customFormat="1" ht="15" customHeight="1" thickBot="1" x14ac:dyDescent="0.3">
      <c r="A125" s="80" t="s">
        <v>374</v>
      </c>
      <c r="B125" s="47" t="s">
        <v>480</v>
      </c>
      <c r="C125" s="122" t="s">
        <v>427</v>
      </c>
      <c r="D125" s="123" t="s">
        <v>377</v>
      </c>
      <c r="E125" s="123">
        <v>127</v>
      </c>
      <c r="F125" s="56">
        <v>5.25</v>
      </c>
      <c r="G125" s="78">
        <f t="shared" si="0"/>
        <v>666.75</v>
      </c>
      <c r="H125" s="178"/>
      <c r="I125" s="176"/>
    </row>
    <row r="126" spans="1:9" s="5" customFormat="1" ht="15" customHeight="1" x14ac:dyDescent="0.25">
      <c r="A126" s="129" t="s">
        <v>482</v>
      </c>
      <c r="B126" s="130" t="s">
        <v>37</v>
      </c>
      <c r="C126" s="118" t="s">
        <v>483</v>
      </c>
      <c r="D126" s="119" t="s">
        <v>253</v>
      </c>
      <c r="E126" s="119">
        <v>43</v>
      </c>
      <c r="F126" s="131">
        <v>7.35</v>
      </c>
      <c r="G126" s="132">
        <f t="shared" si="0"/>
        <v>316.05</v>
      </c>
      <c r="H126" s="6"/>
    </row>
    <row r="127" spans="1:9" s="5" customFormat="1" ht="30" customHeight="1" x14ac:dyDescent="0.25">
      <c r="A127" s="133" t="s">
        <v>482</v>
      </c>
      <c r="B127" s="126" t="s">
        <v>39</v>
      </c>
      <c r="C127" s="116" t="s">
        <v>484</v>
      </c>
      <c r="D127" s="117" t="s">
        <v>297</v>
      </c>
      <c r="E127" s="117">
        <v>3</v>
      </c>
      <c r="F127" s="127">
        <v>22.05</v>
      </c>
      <c r="G127" s="128">
        <f t="shared" si="0"/>
        <v>66.150000000000006</v>
      </c>
      <c r="H127" s="6"/>
    </row>
    <row r="128" spans="1:9" s="5" customFormat="1" ht="15" customHeight="1" x14ac:dyDescent="0.25">
      <c r="A128" s="133" t="s">
        <v>482</v>
      </c>
      <c r="B128" s="126" t="s">
        <v>40</v>
      </c>
      <c r="C128" s="116" t="s">
        <v>485</v>
      </c>
      <c r="D128" s="117" t="s">
        <v>253</v>
      </c>
      <c r="E128" s="117">
        <v>3</v>
      </c>
      <c r="F128" s="127">
        <v>26.25</v>
      </c>
      <c r="G128" s="128">
        <f t="shared" si="0"/>
        <v>78.75</v>
      </c>
      <c r="H128" s="6"/>
    </row>
    <row r="129" spans="1:9" s="5" customFormat="1" ht="18.75" customHeight="1" x14ac:dyDescent="0.25">
      <c r="A129" s="133" t="s">
        <v>482</v>
      </c>
      <c r="B129" s="126" t="s">
        <v>41</v>
      </c>
      <c r="C129" s="116" t="s">
        <v>492</v>
      </c>
      <c r="D129" s="117" t="s">
        <v>253</v>
      </c>
      <c r="E129" s="117">
        <v>24</v>
      </c>
      <c r="F129" s="127">
        <v>1.05</v>
      </c>
      <c r="G129" s="128">
        <f t="shared" si="0"/>
        <v>25.2</v>
      </c>
      <c r="H129" s="6"/>
    </row>
    <row r="130" spans="1:9" s="5" customFormat="1" ht="15" customHeight="1" x14ac:dyDescent="0.25">
      <c r="A130" s="133" t="s">
        <v>482</v>
      </c>
      <c r="B130" s="126" t="s">
        <v>42</v>
      </c>
      <c r="C130" s="116" t="s">
        <v>486</v>
      </c>
      <c r="D130" s="117" t="s">
        <v>297</v>
      </c>
      <c r="E130" s="117">
        <v>43</v>
      </c>
      <c r="F130" s="127">
        <v>16.8</v>
      </c>
      <c r="G130" s="128">
        <f t="shared" si="0"/>
        <v>722.4</v>
      </c>
      <c r="H130" s="6"/>
    </row>
    <row r="131" spans="1:9" s="5" customFormat="1" ht="15" customHeight="1" x14ac:dyDescent="0.25">
      <c r="A131" s="133" t="s">
        <v>482</v>
      </c>
      <c r="B131" s="126" t="s">
        <v>43</v>
      </c>
      <c r="C131" s="116" t="s">
        <v>487</v>
      </c>
      <c r="D131" s="117" t="s">
        <v>22</v>
      </c>
      <c r="E131" s="117">
        <v>1720</v>
      </c>
      <c r="F131" s="127">
        <v>1.05</v>
      </c>
      <c r="G131" s="128">
        <f t="shared" si="0"/>
        <v>1806</v>
      </c>
      <c r="H131" s="6"/>
    </row>
    <row r="132" spans="1:9" s="5" customFormat="1" ht="15" customHeight="1" x14ac:dyDescent="0.25">
      <c r="A132" s="133" t="s">
        <v>482</v>
      </c>
      <c r="B132" s="126" t="s">
        <v>44</v>
      </c>
      <c r="C132" s="116" t="s">
        <v>488</v>
      </c>
      <c r="D132" s="117" t="s">
        <v>253</v>
      </c>
      <c r="E132" s="117">
        <v>47</v>
      </c>
      <c r="F132" s="127">
        <v>5.25</v>
      </c>
      <c r="G132" s="128">
        <f t="shared" si="0"/>
        <v>246.75</v>
      </c>
      <c r="H132" s="6"/>
    </row>
    <row r="133" spans="1:9" s="5" customFormat="1" ht="15" customHeight="1" thickBot="1" x14ac:dyDescent="0.3">
      <c r="A133" s="133" t="s">
        <v>482</v>
      </c>
      <c r="B133" s="126" t="s">
        <v>45</v>
      </c>
      <c r="C133" s="116" t="s">
        <v>489</v>
      </c>
      <c r="D133" s="117" t="s">
        <v>253</v>
      </c>
      <c r="E133" s="117">
        <v>43</v>
      </c>
      <c r="F133" s="127">
        <v>1.05</v>
      </c>
      <c r="G133" s="128">
        <f t="shared" si="0"/>
        <v>45.15</v>
      </c>
      <c r="H133" s="6"/>
    </row>
    <row r="134" spans="1:9" s="5" customFormat="1" ht="15" customHeight="1" x14ac:dyDescent="0.25">
      <c r="A134" s="133" t="s">
        <v>482</v>
      </c>
      <c r="B134" s="126" t="s">
        <v>46</v>
      </c>
      <c r="C134" s="116" t="s">
        <v>490</v>
      </c>
      <c r="D134" s="117" t="s">
        <v>253</v>
      </c>
      <c r="E134" s="117">
        <v>8</v>
      </c>
      <c r="F134" s="127">
        <v>5.25</v>
      </c>
      <c r="G134" s="128">
        <f t="shared" si="0"/>
        <v>42</v>
      </c>
      <c r="H134" s="177" t="s">
        <v>54</v>
      </c>
      <c r="I134" s="175">
        <f>ROUND(SUM(G126:G135),2)</f>
        <v>3505.95</v>
      </c>
    </row>
    <row r="135" spans="1:9" s="5" customFormat="1" ht="15" customHeight="1" thickBot="1" x14ac:dyDescent="0.3">
      <c r="A135" s="134" t="s">
        <v>482</v>
      </c>
      <c r="B135" s="135" t="s">
        <v>47</v>
      </c>
      <c r="C135" s="120" t="s">
        <v>491</v>
      </c>
      <c r="D135" s="121" t="s">
        <v>253</v>
      </c>
      <c r="E135" s="121">
        <v>2</v>
      </c>
      <c r="F135" s="136">
        <v>78.75</v>
      </c>
      <c r="G135" s="137">
        <f t="shared" si="0"/>
        <v>157.5</v>
      </c>
      <c r="H135" s="178"/>
      <c r="I135" s="176"/>
    </row>
    <row r="136" spans="1:9" ht="44.25" customHeight="1" thickBot="1" x14ac:dyDescent="0.3">
      <c r="A136" s="34"/>
      <c r="B136" s="34"/>
      <c r="C136" s="34"/>
      <c r="D136" s="33"/>
      <c r="E136" s="33"/>
      <c r="F136" s="85" t="s">
        <v>540</v>
      </c>
      <c r="G136" s="86">
        <f>SUM(G5:G135)</f>
        <v>149246.70999999988</v>
      </c>
      <c r="H136" s="30"/>
      <c r="I136" s="32"/>
    </row>
    <row r="137" spans="1:9" ht="20.25" customHeight="1" x14ac:dyDescent="0.25">
      <c r="A137" s="37"/>
      <c r="B137" s="37"/>
      <c r="C137" s="36"/>
      <c r="D137" s="36"/>
      <c r="E137" s="73"/>
      <c r="F137" s="36"/>
      <c r="G137" s="35"/>
    </row>
  </sheetData>
  <mergeCells count="8">
    <mergeCell ref="H134:H135"/>
    <mergeCell ref="I134:I135"/>
    <mergeCell ref="A1:G1"/>
    <mergeCell ref="A3:G3"/>
    <mergeCell ref="H60:H61"/>
    <mergeCell ref="I60:I61"/>
    <mergeCell ref="H124:H125"/>
    <mergeCell ref="I124:I125"/>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0F4C-DFB7-463A-9D95-22FF44C96484}">
  <dimension ref="A1:I27"/>
  <sheetViews>
    <sheetView zoomScaleNormal="100" workbookViewId="0">
      <selection activeCell="C42" sqref="C42"/>
    </sheetView>
  </sheetViews>
  <sheetFormatPr defaultColWidth="9.140625" defaultRowHeight="15" x14ac:dyDescent="0.25"/>
  <cols>
    <col min="1" max="1" width="32.7109375" style="14" customWidth="1"/>
    <col min="2" max="2" width="8.28515625" style="14" bestFit="1" customWidth="1"/>
    <col min="3" max="3" width="77.28515625" style="8" customWidth="1"/>
    <col min="4" max="4" width="9.140625" style="7"/>
    <col min="5" max="5" width="16.28515625" style="7" customWidth="1"/>
    <col min="6" max="6" width="20.7109375" style="9" customWidth="1"/>
    <col min="7" max="7" width="14.7109375" style="7" customWidth="1"/>
    <col min="8" max="8" width="36.7109375" style="10" customWidth="1"/>
    <col min="9" max="9" width="16.140625" style="4" customWidth="1"/>
    <col min="10" max="16384" width="9.140625" style="4"/>
  </cols>
  <sheetData>
    <row r="1" spans="1:9" ht="40.15" customHeight="1" x14ac:dyDescent="0.25">
      <c r="A1" s="168" t="s">
        <v>84</v>
      </c>
      <c r="B1" s="168"/>
      <c r="C1" s="168"/>
      <c r="D1" s="168"/>
      <c r="E1" s="168"/>
      <c r="F1" s="168"/>
      <c r="G1" s="168"/>
    </row>
    <row r="2" spans="1:9" ht="21.75" customHeight="1" thickBot="1" x14ac:dyDescent="0.3">
      <c r="A2" s="1"/>
      <c r="B2" s="1"/>
      <c r="C2" s="1"/>
      <c r="D2" s="1"/>
      <c r="E2" s="66"/>
      <c r="F2" s="1"/>
      <c r="G2" s="1"/>
    </row>
    <row r="3" spans="1:9" ht="30" customHeight="1" x14ac:dyDescent="0.25">
      <c r="A3" s="169" t="s">
        <v>493</v>
      </c>
      <c r="B3" s="169"/>
      <c r="C3" s="169"/>
      <c r="D3" s="169"/>
      <c r="E3" s="169"/>
      <c r="F3" s="169"/>
      <c r="G3" s="170"/>
    </row>
    <row r="4" spans="1:9" ht="50.45" customHeight="1" thickBot="1" x14ac:dyDescent="0.3">
      <c r="A4" s="97" t="s">
        <v>1</v>
      </c>
      <c r="B4" s="97" t="s">
        <v>2</v>
      </c>
      <c r="C4" s="97" t="s">
        <v>3</v>
      </c>
      <c r="D4" s="97" t="s">
        <v>4</v>
      </c>
      <c r="E4" s="98" t="s">
        <v>5</v>
      </c>
      <c r="F4" s="99" t="s">
        <v>6</v>
      </c>
      <c r="G4" s="100" t="s">
        <v>7</v>
      </c>
    </row>
    <row r="5" spans="1:9" ht="15" customHeight="1" x14ac:dyDescent="0.25">
      <c r="A5" s="129" t="s">
        <v>495</v>
      </c>
      <c r="B5" s="130" t="s">
        <v>15</v>
      </c>
      <c r="C5" s="118" t="s">
        <v>496</v>
      </c>
      <c r="D5" s="119" t="s">
        <v>22</v>
      </c>
      <c r="E5" s="119">
        <v>1254</v>
      </c>
      <c r="F5" s="143">
        <v>4.9400000000000004</v>
      </c>
      <c r="G5" s="132">
        <f t="shared" ref="G5:G10" si="0">ROUND((E5*F5),2)</f>
        <v>6194.76</v>
      </c>
    </row>
    <row r="6" spans="1:9" ht="15" customHeight="1" x14ac:dyDescent="0.25">
      <c r="A6" s="133" t="s">
        <v>495</v>
      </c>
      <c r="B6" s="126" t="s">
        <v>14</v>
      </c>
      <c r="C6" s="116" t="s">
        <v>497</v>
      </c>
      <c r="D6" s="117" t="s">
        <v>12</v>
      </c>
      <c r="E6" s="117">
        <v>1</v>
      </c>
      <c r="F6" s="140">
        <v>381.15</v>
      </c>
      <c r="G6" s="128">
        <f t="shared" si="0"/>
        <v>381.15</v>
      </c>
    </row>
    <row r="7" spans="1:9" ht="15" customHeight="1" x14ac:dyDescent="0.25">
      <c r="A7" s="133" t="s">
        <v>495</v>
      </c>
      <c r="B7" s="126" t="s">
        <v>13</v>
      </c>
      <c r="C7" s="116" t="s">
        <v>498</v>
      </c>
      <c r="D7" s="117" t="s">
        <v>253</v>
      </c>
      <c r="E7" s="117">
        <v>1</v>
      </c>
      <c r="F7" s="140">
        <v>405.3</v>
      </c>
      <c r="G7" s="128">
        <f t="shared" si="0"/>
        <v>405.3</v>
      </c>
    </row>
    <row r="8" spans="1:9" ht="15" customHeight="1" x14ac:dyDescent="0.25">
      <c r="A8" s="133" t="s">
        <v>495</v>
      </c>
      <c r="B8" s="126" t="s">
        <v>11</v>
      </c>
      <c r="C8" s="116" t="s">
        <v>499</v>
      </c>
      <c r="D8" s="117" t="s">
        <v>16</v>
      </c>
      <c r="E8" s="117">
        <v>1</v>
      </c>
      <c r="F8" s="140">
        <v>264.60000000000002</v>
      </c>
      <c r="G8" s="128">
        <f t="shared" si="0"/>
        <v>264.60000000000002</v>
      </c>
    </row>
    <row r="9" spans="1:9" ht="15" customHeight="1" x14ac:dyDescent="0.25">
      <c r="A9" s="133" t="s">
        <v>495</v>
      </c>
      <c r="B9" s="126" t="s">
        <v>9</v>
      </c>
      <c r="C9" s="116" t="s">
        <v>500</v>
      </c>
      <c r="D9" s="117" t="s">
        <v>16</v>
      </c>
      <c r="E9" s="117">
        <v>2</v>
      </c>
      <c r="F9" s="140">
        <v>639.45000000000005</v>
      </c>
      <c r="G9" s="128">
        <f t="shared" si="0"/>
        <v>1278.9000000000001</v>
      </c>
    </row>
    <row r="10" spans="1:9" ht="15" customHeight="1" thickBot="1" x14ac:dyDescent="0.3">
      <c r="A10" s="133" t="s">
        <v>495</v>
      </c>
      <c r="B10" s="126" t="s">
        <v>494</v>
      </c>
      <c r="C10" s="116" t="s">
        <v>501</v>
      </c>
      <c r="D10" s="117" t="s">
        <v>253</v>
      </c>
      <c r="E10" s="117">
        <v>26</v>
      </c>
      <c r="F10" s="140">
        <v>98.7</v>
      </c>
      <c r="G10" s="128">
        <f t="shared" si="0"/>
        <v>2566.1999999999998</v>
      </c>
    </row>
    <row r="11" spans="1:9" ht="15" customHeight="1" x14ac:dyDescent="0.25">
      <c r="A11" s="133" t="s">
        <v>495</v>
      </c>
      <c r="B11" s="126" t="s">
        <v>9</v>
      </c>
      <c r="C11" s="116" t="s">
        <v>502</v>
      </c>
      <c r="D11" s="117" t="s">
        <v>253</v>
      </c>
      <c r="E11" s="117">
        <v>4</v>
      </c>
      <c r="F11" s="140">
        <v>100.8</v>
      </c>
      <c r="G11" s="128">
        <f t="shared" ref="G11:G25" si="1">ROUND((E11*F11),2)</f>
        <v>403.2</v>
      </c>
      <c r="H11" s="177" t="s">
        <v>26</v>
      </c>
      <c r="I11" s="175">
        <f>ROUND(SUM(G5:G12),2)</f>
        <v>12577.71</v>
      </c>
    </row>
    <row r="12" spans="1:9" ht="15" customHeight="1" thickBot="1" x14ac:dyDescent="0.3">
      <c r="A12" s="138" t="s">
        <v>495</v>
      </c>
      <c r="B12" s="139" t="s">
        <v>11</v>
      </c>
      <c r="C12" s="122" t="s">
        <v>503</v>
      </c>
      <c r="D12" s="123" t="s">
        <v>253</v>
      </c>
      <c r="E12" s="123">
        <v>4</v>
      </c>
      <c r="F12" s="141">
        <v>270.89999999999998</v>
      </c>
      <c r="G12" s="142">
        <f t="shared" si="1"/>
        <v>1083.5999999999999</v>
      </c>
      <c r="H12" s="178"/>
      <c r="I12" s="176"/>
    </row>
    <row r="13" spans="1:9" s="5" customFormat="1" ht="15" customHeight="1" x14ac:dyDescent="0.25">
      <c r="A13" s="129" t="s">
        <v>374</v>
      </c>
      <c r="B13" s="130" t="s">
        <v>28</v>
      </c>
      <c r="C13" s="118" t="s">
        <v>505</v>
      </c>
      <c r="D13" s="119" t="s">
        <v>22</v>
      </c>
      <c r="E13" s="119">
        <v>651</v>
      </c>
      <c r="F13" s="54">
        <v>9.98</v>
      </c>
      <c r="G13" s="19">
        <f t="shared" si="1"/>
        <v>6496.98</v>
      </c>
      <c r="H13" s="6"/>
    </row>
    <row r="14" spans="1:9" s="5" customFormat="1" ht="15" customHeight="1" x14ac:dyDescent="0.25">
      <c r="A14" s="133" t="s">
        <v>374</v>
      </c>
      <c r="B14" s="126" t="s">
        <v>29</v>
      </c>
      <c r="C14" s="116" t="s">
        <v>506</v>
      </c>
      <c r="D14" s="117" t="s">
        <v>22</v>
      </c>
      <c r="E14" s="117">
        <v>201</v>
      </c>
      <c r="F14" s="55">
        <v>14.7</v>
      </c>
      <c r="G14" s="20">
        <f t="shared" si="1"/>
        <v>2954.7</v>
      </c>
      <c r="H14" s="6"/>
    </row>
    <row r="15" spans="1:9" s="5" customFormat="1" ht="15" customHeight="1" x14ac:dyDescent="0.25">
      <c r="A15" s="133" t="s">
        <v>374</v>
      </c>
      <c r="B15" s="126" t="s">
        <v>31</v>
      </c>
      <c r="C15" s="116" t="s">
        <v>507</v>
      </c>
      <c r="D15" s="117" t="s">
        <v>22</v>
      </c>
      <c r="E15" s="117">
        <v>1254</v>
      </c>
      <c r="F15" s="55">
        <v>3.15</v>
      </c>
      <c r="G15" s="20">
        <f t="shared" si="1"/>
        <v>3950.1</v>
      </c>
      <c r="H15" s="6"/>
    </row>
    <row r="16" spans="1:9" s="5" customFormat="1" ht="15" customHeight="1" x14ac:dyDescent="0.25">
      <c r="A16" s="133" t="s">
        <v>374</v>
      </c>
      <c r="B16" s="126" t="s">
        <v>32</v>
      </c>
      <c r="C16" s="116" t="s">
        <v>508</v>
      </c>
      <c r="D16" s="117" t="s">
        <v>12</v>
      </c>
      <c r="E16" s="117">
        <v>1</v>
      </c>
      <c r="F16" s="55">
        <v>368.55</v>
      </c>
      <c r="G16" s="20">
        <f t="shared" si="1"/>
        <v>368.55</v>
      </c>
      <c r="H16" s="6"/>
    </row>
    <row r="17" spans="1:9" s="5" customFormat="1" ht="15" customHeight="1" x14ac:dyDescent="0.25">
      <c r="A17" s="133" t="s">
        <v>374</v>
      </c>
      <c r="B17" s="126" t="s">
        <v>33</v>
      </c>
      <c r="C17" s="116" t="s">
        <v>509</v>
      </c>
      <c r="D17" s="117" t="s">
        <v>12</v>
      </c>
      <c r="E17" s="117">
        <v>13</v>
      </c>
      <c r="F17" s="55">
        <v>36.75</v>
      </c>
      <c r="G17" s="20">
        <f t="shared" si="1"/>
        <v>477.75</v>
      </c>
      <c r="H17" s="6"/>
    </row>
    <row r="18" spans="1:9" s="5" customFormat="1" ht="15" customHeight="1" x14ac:dyDescent="0.25">
      <c r="A18" s="133" t="s">
        <v>374</v>
      </c>
      <c r="B18" s="126" t="s">
        <v>34</v>
      </c>
      <c r="C18" s="116" t="s">
        <v>510</v>
      </c>
      <c r="D18" s="117" t="s">
        <v>16</v>
      </c>
      <c r="E18" s="117">
        <v>2</v>
      </c>
      <c r="F18" s="55">
        <v>122.85</v>
      </c>
      <c r="G18" s="20">
        <f t="shared" si="1"/>
        <v>245.7</v>
      </c>
      <c r="H18" s="6"/>
    </row>
    <row r="19" spans="1:9" s="5" customFormat="1" ht="15" customHeight="1" x14ac:dyDescent="0.25">
      <c r="A19" s="133" t="s">
        <v>374</v>
      </c>
      <c r="B19" s="126" t="s">
        <v>117</v>
      </c>
      <c r="C19" s="116" t="s">
        <v>511</v>
      </c>
      <c r="D19" s="117" t="s">
        <v>12</v>
      </c>
      <c r="E19" s="117">
        <v>4</v>
      </c>
      <c r="F19" s="55">
        <v>79.8</v>
      </c>
      <c r="G19" s="20">
        <f t="shared" si="1"/>
        <v>319.2</v>
      </c>
      <c r="H19" s="6"/>
    </row>
    <row r="20" spans="1:9" s="5" customFormat="1" ht="15" customHeight="1" x14ac:dyDescent="0.25">
      <c r="A20" s="133" t="s">
        <v>374</v>
      </c>
      <c r="B20" s="126" t="s">
        <v>118</v>
      </c>
      <c r="C20" s="116" t="s">
        <v>512</v>
      </c>
      <c r="D20" s="117" t="s">
        <v>12</v>
      </c>
      <c r="E20" s="117">
        <v>4</v>
      </c>
      <c r="F20" s="55">
        <v>79.8</v>
      </c>
      <c r="G20" s="20">
        <f t="shared" si="1"/>
        <v>319.2</v>
      </c>
      <c r="H20" s="6"/>
    </row>
    <row r="21" spans="1:9" s="5" customFormat="1" ht="15" customHeight="1" x14ac:dyDescent="0.25">
      <c r="A21" s="133" t="s">
        <v>374</v>
      </c>
      <c r="B21" s="126" t="s">
        <v>119</v>
      </c>
      <c r="C21" s="116" t="s">
        <v>513</v>
      </c>
      <c r="D21" s="117" t="s">
        <v>12</v>
      </c>
      <c r="E21" s="117">
        <v>1</v>
      </c>
      <c r="F21" s="55">
        <v>184.28</v>
      </c>
      <c r="G21" s="20">
        <f t="shared" si="1"/>
        <v>184.28</v>
      </c>
      <c r="H21" s="6"/>
    </row>
    <row r="22" spans="1:9" s="5" customFormat="1" ht="15" customHeight="1" x14ac:dyDescent="0.25">
      <c r="A22" s="133" t="s">
        <v>374</v>
      </c>
      <c r="B22" s="126" t="s">
        <v>120</v>
      </c>
      <c r="C22" s="116" t="s">
        <v>514</v>
      </c>
      <c r="D22" s="117" t="s">
        <v>22</v>
      </c>
      <c r="E22" s="117">
        <v>738</v>
      </c>
      <c r="F22" s="55">
        <v>3.69</v>
      </c>
      <c r="G22" s="20">
        <f t="shared" si="1"/>
        <v>2723.22</v>
      </c>
      <c r="H22" s="6"/>
    </row>
    <row r="23" spans="1:9" s="5" customFormat="1" ht="15" customHeight="1" thickBot="1" x14ac:dyDescent="0.3">
      <c r="A23" s="133" t="s">
        <v>374</v>
      </c>
      <c r="B23" s="126" t="s">
        <v>121</v>
      </c>
      <c r="C23" s="116" t="s">
        <v>515</v>
      </c>
      <c r="D23" s="117" t="s">
        <v>504</v>
      </c>
      <c r="E23" s="117">
        <v>6.9</v>
      </c>
      <c r="F23" s="55">
        <v>172.2</v>
      </c>
      <c r="G23" s="20">
        <f t="shared" si="1"/>
        <v>1188.18</v>
      </c>
      <c r="H23" s="6"/>
    </row>
    <row r="24" spans="1:9" s="5" customFormat="1" ht="15" customHeight="1" x14ac:dyDescent="0.25">
      <c r="A24" s="133" t="s">
        <v>374</v>
      </c>
      <c r="B24" s="126" t="s">
        <v>122</v>
      </c>
      <c r="C24" s="125" t="s">
        <v>516</v>
      </c>
      <c r="D24" s="117" t="s">
        <v>22</v>
      </c>
      <c r="E24" s="117">
        <v>852</v>
      </c>
      <c r="F24" s="55">
        <v>1.26</v>
      </c>
      <c r="G24" s="20">
        <f t="shared" si="1"/>
        <v>1073.52</v>
      </c>
      <c r="H24" s="177" t="s">
        <v>35</v>
      </c>
      <c r="I24" s="175">
        <f>ROUND(SUM(G13:G25),2)</f>
        <v>21578.18</v>
      </c>
    </row>
    <row r="25" spans="1:9" s="5" customFormat="1" ht="15" customHeight="1" thickBot="1" x14ac:dyDescent="0.3">
      <c r="A25" s="134" t="s">
        <v>374</v>
      </c>
      <c r="B25" s="135" t="s">
        <v>123</v>
      </c>
      <c r="C25" s="144" t="s">
        <v>517</v>
      </c>
      <c r="D25" s="145" t="s">
        <v>12</v>
      </c>
      <c r="E25" s="121">
        <v>16</v>
      </c>
      <c r="F25" s="57">
        <v>79.8</v>
      </c>
      <c r="G25" s="24">
        <f t="shared" si="1"/>
        <v>1276.8</v>
      </c>
      <c r="H25" s="178"/>
      <c r="I25" s="176"/>
    </row>
    <row r="26" spans="1:9" ht="44.25" customHeight="1" thickBot="1" x14ac:dyDescent="0.3">
      <c r="A26" s="34"/>
      <c r="B26" s="34"/>
      <c r="C26" s="34"/>
      <c r="D26" s="33"/>
      <c r="E26" s="33"/>
      <c r="F26" s="85" t="s">
        <v>541</v>
      </c>
      <c r="G26" s="86">
        <f>SUM(G5:G25)</f>
        <v>34155.890000000007</v>
      </c>
      <c r="H26" s="30"/>
      <c r="I26" s="32"/>
    </row>
    <row r="27" spans="1:9" ht="20.25" customHeight="1" x14ac:dyDescent="0.25">
      <c r="A27" s="37"/>
      <c r="B27" s="37"/>
      <c r="C27" s="36"/>
      <c r="D27" s="36"/>
      <c r="E27" s="73"/>
      <c r="F27" s="36"/>
      <c r="G27" s="35"/>
    </row>
  </sheetData>
  <mergeCells count="6">
    <mergeCell ref="A1:G1"/>
    <mergeCell ref="A3:G3"/>
    <mergeCell ref="H11:H12"/>
    <mergeCell ref="I11:I12"/>
    <mergeCell ref="H24:H25"/>
    <mergeCell ref="I24:I25"/>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EB5D-F991-4A5E-AB74-5A8340D594BD}">
  <dimension ref="A1:G17"/>
  <sheetViews>
    <sheetView tabSelected="1" topLeftCell="A9" zoomScale="115" zoomScaleNormal="115" workbookViewId="0">
      <selection activeCell="D15" sqref="D15"/>
    </sheetView>
  </sheetViews>
  <sheetFormatPr defaultRowHeight="15" x14ac:dyDescent="0.25"/>
  <cols>
    <col min="1" max="1" width="11.7109375" customWidth="1"/>
    <col min="2" max="2" width="51.28515625" customWidth="1"/>
    <col min="3" max="3" width="20.85546875" customWidth="1"/>
    <col min="4" max="4" width="23.85546875" customWidth="1"/>
  </cols>
  <sheetData>
    <row r="1" spans="1:7" ht="57.75" customHeight="1" x14ac:dyDescent="0.25">
      <c r="A1" s="181" t="s">
        <v>84</v>
      </c>
      <c r="B1" s="181"/>
      <c r="C1" s="181"/>
      <c r="D1" s="75"/>
      <c r="E1" s="75"/>
      <c r="F1" s="75"/>
      <c r="G1" s="75"/>
    </row>
    <row r="2" spans="1:7" x14ac:dyDescent="0.25">
      <c r="A2" s="182" t="s">
        <v>73</v>
      </c>
      <c r="B2" s="182"/>
      <c r="C2" s="182"/>
    </row>
    <row r="3" spans="1:7" ht="25.5" x14ac:dyDescent="0.25">
      <c r="A3" s="39" t="s">
        <v>74</v>
      </c>
      <c r="B3" s="39" t="s">
        <v>75</v>
      </c>
      <c r="C3" s="39" t="s">
        <v>76</v>
      </c>
    </row>
    <row r="4" spans="1:7" x14ac:dyDescent="0.25">
      <c r="A4" s="40">
        <v>1</v>
      </c>
      <c r="B4" s="41" t="s">
        <v>77</v>
      </c>
      <c r="C4" s="45">
        <f>'1. S'!G156</f>
        <v>1266297.3700000003</v>
      </c>
    </row>
    <row r="5" spans="1:7" x14ac:dyDescent="0.25">
      <c r="A5" s="40">
        <v>2</v>
      </c>
      <c r="B5" s="41" t="s">
        <v>518</v>
      </c>
      <c r="C5" s="45">
        <f>'2. VN'!G48</f>
        <v>851747.08</v>
      </c>
    </row>
    <row r="6" spans="1:7" x14ac:dyDescent="0.25">
      <c r="A6" s="40">
        <v>3</v>
      </c>
      <c r="B6" s="41" t="s">
        <v>519</v>
      </c>
      <c r="C6" s="45">
        <f>'3. E01'!G136</f>
        <v>149246.70999999988</v>
      </c>
    </row>
    <row r="7" spans="1:7" x14ac:dyDescent="0.25">
      <c r="A7" s="40">
        <v>4</v>
      </c>
      <c r="B7" s="41" t="s">
        <v>530</v>
      </c>
      <c r="C7" s="146" t="s">
        <v>528</v>
      </c>
    </row>
    <row r="8" spans="1:7" x14ac:dyDescent="0.25">
      <c r="A8" s="40">
        <v>5</v>
      </c>
      <c r="B8" s="41" t="s">
        <v>520</v>
      </c>
      <c r="C8" s="45">
        <f>'5. ER'!G26</f>
        <v>34155.890000000007</v>
      </c>
    </row>
    <row r="9" spans="1:7" ht="38.25" x14ac:dyDescent="0.25">
      <c r="A9" s="39" t="s">
        <v>78</v>
      </c>
      <c r="B9" s="42" t="s">
        <v>79</v>
      </c>
      <c r="C9" s="46">
        <f>ROUND(SUM(C4:C8),2)</f>
        <v>2301447.0499999998</v>
      </c>
    </row>
    <row r="10" spans="1:7" x14ac:dyDescent="0.25">
      <c r="A10" s="43"/>
      <c r="B10" s="43"/>
      <c r="C10" s="43"/>
    </row>
    <row r="11" spans="1:7" ht="58.5" customHeight="1" x14ac:dyDescent="0.25">
      <c r="A11" s="183" t="s">
        <v>80</v>
      </c>
      <c r="B11" s="183"/>
      <c r="C11" s="183"/>
    </row>
    <row r="12" spans="1:7" ht="24.6" customHeight="1" x14ac:dyDescent="0.25">
      <c r="A12" s="183" t="s">
        <v>529</v>
      </c>
      <c r="B12" s="183"/>
      <c r="C12" s="183"/>
    </row>
    <row r="13" spans="1:7" x14ac:dyDescent="0.25">
      <c r="A13" s="43"/>
      <c r="B13" s="43"/>
      <c r="C13" s="44" t="s">
        <v>81</v>
      </c>
    </row>
    <row r="14" spans="1:7" ht="3.95" customHeight="1" x14ac:dyDescent="0.25">
      <c r="A14" s="43"/>
      <c r="B14" s="43"/>
      <c r="C14" s="43"/>
    </row>
    <row r="15" spans="1:7" ht="291.75" customHeight="1" x14ac:dyDescent="0.25">
      <c r="A15" s="184" t="s">
        <v>531</v>
      </c>
      <c r="B15" s="180"/>
      <c r="C15" s="180"/>
    </row>
    <row r="16" spans="1:7" ht="136.9" customHeight="1" x14ac:dyDescent="0.25">
      <c r="A16" s="185" t="s">
        <v>82</v>
      </c>
      <c r="B16" s="186"/>
      <c r="C16" s="186"/>
    </row>
    <row r="17" spans="1:3" ht="66" customHeight="1" x14ac:dyDescent="0.25">
      <c r="A17" s="179" t="s">
        <v>83</v>
      </c>
      <c r="B17" s="180"/>
      <c r="C17" s="180"/>
    </row>
  </sheetData>
  <mergeCells count="7">
    <mergeCell ref="A17:C17"/>
    <mergeCell ref="A1:C1"/>
    <mergeCell ref="A2:C2"/>
    <mergeCell ref="A11:C11"/>
    <mergeCell ref="A15:C15"/>
    <mergeCell ref="A16:C16"/>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49c3ae-cb38-40ec-b890-aafdf3df4097">
      <Terms xmlns="http://schemas.microsoft.com/office/infopath/2007/PartnerControls"/>
    </lcf76f155ced4ddcb4097134ff3c332f>
    <TaxCatchAll xmlns="5dbf4478-9bb5-4f1f-b596-fd18c27cbae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C01E22CDC100742A3DB0D0AE0795734" ma:contentTypeVersion="18" ma:contentTypeDescription="Kurkite naują dokumentą." ma:contentTypeScope="" ma:versionID="1c43d1ead5a0060cfd015b62a9d5f282">
  <xsd:schema xmlns:xsd="http://www.w3.org/2001/XMLSchema" xmlns:xs="http://www.w3.org/2001/XMLSchema" xmlns:p="http://schemas.microsoft.com/office/2006/metadata/properties" xmlns:ns2="9249c3ae-cb38-40ec-b890-aafdf3df4097" xmlns:ns3="5dbf4478-9bb5-4f1f-b596-fd18c27cbaed" targetNamespace="http://schemas.microsoft.com/office/2006/metadata/properties" ma:root="true" ma:fieldsID="3b44366e2e0ccfe26c9e1a293e056546" ns2:_="" ns3:_="">
    <xsd:import namespace="9249c3ae-cb38-40ec-b890-aafdf3df4097"/>
    <xsd:import namespace="5dbf4478-9bb5-4f1f-b596-fd18c27cba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9c3ae-cb38-40ec-b890-aafdf3df4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4c451ee3-0e0f-4253-9e21-9069feb9738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bf4478-9bb5-4f1f-b596-fd18c27cbaed"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50f97ac4-3112-42c9-a5cd-f12404eada76}" ma:internalName="TaxCatchAll" ma:showField="CatchAllData" ma:web="5dbf4478-9bb5-4f1f-b596-fd18c27cba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8BEB5-7FA3-476D-A47D-0305845045D8}">
  <ds:schemaRefs>
    <ds:schemaRef ds:uri="http://schemas.microsoft.com/sharepoint/v3/contenttype/forms"/>
  </ds:schemaRefs>
</ds:datastoreItem>
</file>

<file path=customXml/itemProps2.xml><?xml version="1.0" encoding="utf-8"?>
<ds:datastoreItem xmlns:ds="http://schemas.openxmlformats.org/officeDocument/2006/customXml" ds:itemID="{CB78CA7A-900C-472B-9133-E97C3570DABC}">
  <ds:schemaRefs>
    <ds:schemaRef ds:uri="http://schemas.microsoft.com/office/2006/metadata/properties"/>
    <ds:schemaRef ds:uri="http://schemas.microsoft.com/office/infopath/2007/PartnerControls"/>
    <ds:schemaRef ds:uri="d490cdd6-07a9-441e-9dcf-c038f999323a"/>
    <ds:schemaRef ds:uri="a931e33f-e39b-46a4-bdb0-0fdf918434ff"/>
    <ds:schemaRef ds:uri="9249c3ae-cb38-40ec-b890-aafdf3df4097"/>
    <ds:schemaRef ds:uri="5dbf4478-9bb5-4f1f-b596-fd18c27cbaed"/>
  </ds:schemaRefs>
</ds:datastoreItem>
</file>

<file path=customXml/itemProps3.xml><?xml version="1.0" encoding="utf-8"?>
<ds:datastoreItem xmlns:ds="http://schemas.openxmlformats.org/officeDocument/2006/customXml" ds:itemID="{45518A34-3778-43BE-B799-B0C4BAD11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9c3ae-cb38-40ec-b890-aafdf3df4097"/>
    <ds:schemaRef ds:uri="5dbf4478-9bb5-4f1f-b596-fd18c27cb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1. S</vt:lpstr>
      <vt:lpstr>2. VN</vt:lpstr>
      <vt:lpstr>3. E01</vt:lpstr>
      <vt:lpstr>5. ER</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Laimonas Skebas | Fegda</cp:lastModifiedBy>
  <cp:revision/>
  <dcterms:created xsi:type="dcterms:W3CDTF">2020-10-05T14:48:34Z</dcterms:created>
  <dcterms:modified xsi:type="dcterms:W3CDTF">2025-10-13T04:43:03Z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0x0101009C01E22CDC100742A3DB0D0AE0795734</vt:lpwstr>
  </property>
  <property fmtid="{D5CDD505-2E9C-101B-9397-08002B2CF9AE}" pid="3" name="MediaServiceImageTags">
    <vt:lpwstr/>
  </property>
</Properties>
</file>