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vgembicka\OneDrive\Desktop\SUTARTIS_Universiteto g\"/>
    </mc:Choice>
  </mc:AlternateContent>
  <xr:revisionPtr revIDLastSave="0" documentId="8_{29E9B962-298A-47B0-AAA2-4E13996B656E}" xr6:coauthVersionLast="47" xr6:coauthVersionMax="47" xr10:uidLastSave="{00000000-0000-0000-0000-000000000000}"/>
  <bookViews>
    <workbookView xWindow="28680" yWindow="-120" windowWidth="29040" windowHeight="15840" xr2:uid="{816C1938-7830-47EE-8164-03A7E21ABD05}"/>
  </bookViews>
  <sheets>
    <sheet name="Sąmat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 l="1"/>
  <c r="G12" i="2"/>
  <c r="G13" i="2"/>
  <c r="G15" i="2"/>
  <c r="G16" i="2"/>
  <c r="G17" i="2"/>
  <c r="G18" i="2"/>
  <c r="G19" i="2"/>
  <c r="G20" i="2"/>
  <c r="G21" i="2"/>
  <c r="G22" i="2"/>
  <c r="G23" i="2"/>
  <c r="G10" i="2"/>
  <c r="F14" i="2" l="1"/>
  <c r="G14" i="2" s="1"/>
  <c r="G24" i="2" s="1"/>
  <c r="F24" i="2" l="1"/>
  <c r="H24" i="2" s="1"/>
  <c r="H23" i="2"/>
  <c r="H14" i="2"/>
  <c r="H13" i="2"/>
  <c r="H12" i="2"/>
  <c r="H11" i="2"/>
  <c r="H10" i="2"/>
  <c r="J23" i="2" l="1"/>
  <c r="J11" i="2"/>
  <c r="J13" i="2"/>
  <c r="J10" i="2"/>
  <c r="J24" i="2"/>
  <c r="J14" i="2"/>
  <c r="J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Vilma PASIAURAITĖ</author>
  </authors>
  <commentList>
    <comment ref="J24" authorId="0" shapeId="0" xr:uid="{CE8403E6-CBEF-4209-9C06-E3321CCB73D4}">
      <text>
        <r>
          <rPr>
            <b/>
            <sz val="9"/>
            <color indexed="81"/>
            <rFont val="Tahoma"/>
            <family val="2"/>
            <charset val="186"/>
          </rPr>
          <t xml:space="preserve">Bendra procentinė reikšmė turi būti lygi 100 procentų
</t>
        </r>
      </text>
    </comment>
  </commentList>
</comments>
</file>

<file path=xl/sharedStrings.xml><?xml version="1.0" encoding="utf-8"?>
<sst xmlns="http://schemas.openxmlformats.org/spreadsheetml/2006/main" count="68" uniqueCount="55">
  <si>
    <t>TS 3 priedas</t>
  </si>
  <si>
    <t>SĄMATA</t>
  </si>
  <si>
    <t>Užsakovas: AB Vilniaus šilumos tinklai, Elektrinės g. 2, Vilnius. Įmonės kodas 124135580 PVM mokėtojo kodas LT241355811</t>
  </si>
  <si>
    <t xml:space="preserve">Projekto pavadinimas: Šilumos tiekimo tinklų nuo taško 92455-02 iki Universiteto g. 2 ir nuo 92455/2 NA iki 92458 ir Daukanto S. g. 2/5 (Totorių g., Šv. Ignoto g., Universiteto g., Dominikonų g., Šv. Jono g., Pilies g.) Vilniuje rekonstravimas </t>
  </si>
  <si>
    <t>Projekto numeris: ME202241-TP</t>
  </si>
  <si>
    <t>Eil. Nr.</t>
  </si>
  <si>
    <t>Darbų grupės pavadinimas</t>
  </si>
  <si>
    <t>Mato vnt.</t>
  </si>
  <si>
    <t>Kiekis</t>
  </si>
  <si>
    <t>Darbų grupės kaina, Eur be PVM</t>
  </si>
  <si>
    <t>PVM</t>
  </si>
  <si>
    <t>Darbų grupės kaina, Eur su PVM</t>
  </si>
  <si>
    <t>Galimi kainos rėžiai procentais nuo bendros pasiūlymo vertės, %</t>
  </si>
  <si>
    <t>Pasiūlymo procentas nuo bendros pasiūlymo vertės, %</t>
  </si>
  <si>
    <t>Sklypo sutvarkymo darbai</t>
  </si>
  <si>
    <t>Kompl.</t>
  </si>
  <si>
    <t>20 - 30 %</t>
  </si>
  <si>
    <t>Statybinių konstrukcijų įrengimo darbai</t>
  </si>
  <si>
    <t>0 - 3 %</t>
  </si>
  <si>
    <t xml:space="preserve">Šilumos tiekimo dalis </t>
  </si>
  <si>
    <t>65 - 85 %</t>
  </si>
  <si>
    <t>Elektroninių ryšių – telekomunikacijų dalis</t>
  </si>
  <si>
    <t>0,1 - 3%</t>
  </si>
  <si>
    <t xml:space="preserve">Projektavimo ir inžinerinės paslaugos* </t>
  </si>
  <si>
    <t>5 -15 %</t>
  </si>
  <si>
    <t>5.1</t>
  </si>
  <si>
    <t xml:space="preserve">     Archeologijos projekto parengimas ir archeologinių tyrimų atlikimas</t>
  </si>
  <si>
    <t>5.2</t>
  </si>
  <si>
    <t xml:space="preserve">     Darbo projekto parengimas ir suderinimas</t>
  </si>
  <si>
    <t>5.3</t>
  </si>
  <si>
    <t xml:space="preserve">     Darbo projekto dalių galutinė versija su "Taip pastatyta" </t>
  </si>
  <si>
    <t>5.4</t>
  </si>
  <si>
    <t xml:space="preserve">     Geodezinės topografinės išpildomosios nuotraukos parengimas ir suderinimas</t>
  </si>
  <si>
    <t>5.5</t>
  </si>
  <si>
    <t xml:space="preserve">     Leidimo žemės darbams gavimas, nužymėjimo darbai</t>
  </si>
  <si>
    <t>5.6</t>
  </si>
  <si>
    <t>5.7</t>
  </si>
  <si>
    <t xml:space="preserve">     VERT pažymos gavimas</t>
  </si>
  <si>
    <t>5.8.</t>
  </si>
  <si>
    <t xml:space="preserve">     Viešinimo priemonių įrengimas</t>
  </si>
  <si>
    <t>Statybos užbaigimo procedūros organizavimas ir atlikimas</t>
  </si>
  <si>
    <t>5 - 7 %</t>
  </si>
  <si>
    <t>VISO</t>
  </si>
  <si>
    <t>-</t>
  </si>
  <si>
    <t xml:space="preserve">* Rinkliavą už Statybos užbaigimo akto išdavimą moka Užsakovas.  </t>
  </si>
  <si>
    <t>PASTABOS:</t>
  </si>
  <si>
    <t>1. Detalūs darbų kiekiai pateikti techniniame projekte Nr. ME202241-TP „Šilumos tiekimo tinklų nuo taško 92455-02 iki Universiteto g. 2 ir nuo 92455/2 NA iki 92458 ir Daukanto S. g. 2/5 (Totorių g., Šv. Ignoto g., Universiteto g., Dominikonų g., Šv. Jono g., Pilies g.) Vilniuje rekonstravimas“</t>
  </si>
  <si>
    <r>
      <t xml:space="preserve">2. Vadovaujantis rangos sutarties bendrosios dalies 5.5. punktu Rangovas ne vėliau kaip per </t>
    </r>
    <r>
      <rPr>
        <b/>
        <sz val="10"/>
        <rFont val="Calibri"/>
        <family val="2"/>
        <scheme val="minor"/>
      </rPr>
      <t>10 (dešimt) darbo dienų</t>
    </r>
    <r>
      <rPr>
        <sz val="10"/>
        <rFont val="Calibri"/>
        <family val="2"/>
        <scheme val="minor"/>
      </rPr>
      <t xml:space="preserve"> po sutarties pasirašymo parengia ir pateikia Užsakovui suderinimui Užsakovo nurodytu būdu detalizuotą (lokalinę) sąmatą, parengtą šios sąmatos pagrindu. </t>
    </r>
  </si>
  <si>
    <t>3. Kainos nurodomos, paliekant du skaitmenis po kablelio.</t>
  </si>
  <si>
    <r>
      <t>4. Bendra statybos darbų kaina turi atititikti pateiktų jos sudėtinių dalių sumą.</t>
    </r>
    <r>
      <rPr>
        <b/>
        <sz val="10"/>
        <color theme="1"/>
        <rFont val="Calibri"/>
        <family val="2"/>
        <charset val="186"/>
        <scheme val="minor"/>
      </rPr>
      <t xml:space="preserve"> Bendra darbų vertė procentine išraiška turi būti lygi 100 procentų!</t>
    </r>
  </si>
  <si>
    <t>5. Tais atvejais, kai pagal galiojančius teisės aktus Rangovui nereikia mokėti PVM, Rangovas atitinkamų skilčių nepildo nuordydamas priežastis, dėl kurių nemoka PVM.</t>
  </si>
  <si>
    <t>6. Rangovas privalo įsivertinti visus reikalingus darbus, kurie užtikrintų, kad visos pagal Sąmatą įrengtos sistemos (mazgai, moduliai ir pan.) tinkamai, nepertraukiamai ir kokybiškai funkcionuotų, jas būtų galima naudoti pagal tikslinę jų paskirtį.</t>
  </si>
  <si>
    <t>7. Atskirų darbų, paslaugų vertė (5 stulpelyje) negali būti mažesnė nei Sąmatos 8 stulpelyje nurodyta atskirų darbų, paslaugų grupių minimali procentinė riba ir didesnė nei nurodyta maksimali procentinė riba. Tiekėjas 8 stulpelio nepildo.</t>
  </si>
  <si>
    <t xml:space="preserve">8. Rangos darbų priėmimas (aktavimas) ir apmokėjimas bus vykdomi periodiškai kas mėnesį vadovaujantis šia sąmata. Lentelės 1 - 6 eilutėse nurodyti darbai gali būti aktuojami dalimis. </t>
  </si>
  <si>
    <t xml:space="preserve">    Kadastrinių matavimų atlikimas ir bylų parengimas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</si>
</sst>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theme="1"/>
      <name val="Calibri"/>
      <family val="2"/>
      <scheme val="minor"/>
    </font>
    <font>
      <sz val="11"/>
      <color theme="1"/>
      <name val="Calibri"/>
      <family val="2"/>
      <charset val="186"/>
      <scheme val="minor"/>
    </font>
    <font>
      <b/>
      <sz val="11"/>
      <color theme="1"/>
      <name val="Calibri"/>
      <family val="2"/>
      <scheme val="minor"/>
    </font>
    <font>
      <b/>
      <sz val="11"/>
      <name val="Calibri"/>
      <family val="2"/>
      <charset val="186"/>
      <scheme val="minor"/>
    </font>
    <font>
      <sz val="10"/>
      <name val="Arial"/>
      <family val="2"/>
      <charset val="186"/>
    </font>
    <font>
      <b/>
      <sz val="11"/>
      <color theme="1"/>
      <name val="Calibri"/>
      <family val="2"/>
      <charset val="186"/>
      <scheme val="minor"/>
    </font>
    <font>
      <sz val="11"/>
      <name val="Calibri"/>
      <family val="2"/>
      <charset val="186"/>
      <scheme val="minor"/>
    </font>
    <font>
      <sz val="10"/>
      <color theme="1"/>
      <name val="Calibri"/>
      <family val="2"/>
      <scheme val="minor"/>
    </font>
    <font>
      <b/>
      <sz val="10"/>
      <color theme="1"/>
      <name val="Calibri"/>
      <family val="2"/>
      <scheme val="minor"/>
    </font>
    <font>
      <b/>
      <sz val="11"/>
      <name val="Calibri"/>
      <family val="2"/>
      <scheme val="minor"/>
    </font>
    <font>
      <sz val="10"/>
      <name val="Calibri"/>
      <family val="2"/>
      <scheme val="minor"/>
    </font>
    <font>
      <b/>
      <sz val="10"/>
      <name val="Calibri"/>
      <family val="2"/>
      <scheme val="minor"/>
    </font>
    <font>
      <sz val="8"/>
      <name val="Calibri"/>
      <family val="2"/>
      <scheme val="minor"/>
    </font>
    <font>
      <b/>
      <i/>
      <sz val="9"/>
      <color theme="1"/>
      <name val="Calibri"/>
      <family val="2"/>
      <scheme val="minor"/>
    </font>
    <font>
      <b/>
      <i/>
      <sz val="9"/>
      <color theme="1"/>
      <name val="Calibri"/>
      <family val="2"/>
      <charset val="186"/>
      <scheme val="minor"/>
    </font>
    <font>
      <sz val="10"/>
      <color theme="1"/>
      <name val="Calibri"/>
      <family val="2"/>
      <charset val="186"/>
      <scheme val="minor"/>
    </font>
    <font>
      <b/>
      <sz val="10"/>
      <color theme="1"/>
      <name val="Calibri"/>
      <family val="2"/>
      <charset val="186"/>
      <scheme val="minor"/>
    </font>
    <font>
      <b/>
      <sz val="9"/>
      <color indexed="81"/>
      <name val="Tahoma"/>
      <family val="2"/>
      <charset val="186"/>
    </font>
    <font>
      <sz val="11"/>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3">
    <xf numFmtId="0" fontId="0" fillId="0" borderId="0"/>
    <xf numFmtId="0" fontId="4" fillId="0" borderId="0"/>
    <xf numFmtId="43" fontId="18" fillId="0" borderId="0" applyFont="0" applyFill="0" applyBorder="0" applyAlignment="0" applyProtection="0"/>
  </cellStyleXfs>
  <cellXfs count="99">
    <xf numFmtId="0" fontId="0" fillId="0" borderId="0" xfId="0"/>
    <xf numFmtId="0" fontId="0" fillId="0" borderId="0" xfId="0" applyAlignment="1">
      <alignment horizontal="center"/>
    </xf>
    <xf numFmtId="0" fontId="2" fillId="0" borderId="0" xfId="0" applyFont="1"/>
    <xf numFmtId="0" fontId="7" fillId="0" borderId="0" xfId="0" applyFont="1"/>
    <xf numFmtId="0" fontId="2" fillId="0" borderId="1" xfId="0" applyFont="1" applyBorder="1"/>
    <xf numFmtId="0" fontId="8" fillId="0" borderId="1" xfId="0"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left"/>
    </xf>
    <xf numFmtId="0" fontId="10" fillId="0" borderId="1" xfId="0" applyFont="1" applyBorder="1" applyAlignment="1">
      <alignment horizontal="left" vertical="top" wrapText="1"/>
    </xf>
    <xf numFmtId="10" fontId="0" fillId="0" borderId="0" xfId="0" applyNumberFormat="1"/>
    <xf numFmtId="49" fontId="7" fillId="0" borderId="0" xfId="0" applyNumberFormat="1" applyFont="1" applyAlignment="1">
      <alignment horizontal="center" vertical="center"/>
    </xf>
    <xf numFmtId="2" fontId="7" fillId="0" borderId="0" xfId="0" applyNumberFormat="1" applyFont="1" applyAlignment="1">
      <alignment horizontal="center" vertical="center"/>
    </xf>
    <xf numFmtId="0" fontId="8" fillId="0" borderId="3" xfId="0" applyFont="1" applyBorder="1" applyAlignment="1">
      <alignment horizontal="center"/>
    </xf>
    <xf numFmtId="0" fontId="2" fillId="0" borderId="3" xfId="0" applyFont="1" applyBorder="1"/>
    <xf numFmtId="0" fontId="0" fillId="2" borderId="8" xfId="0" applyFill="1" applyBorder="1"/>
    <xf numFmtId="0" fontId="2" fillId="0" borderId="10" xfId="0" applyFont="1" applyBorder="1" applyAlignment="1">
      <alignment horizontal="center"/>
    </xf>
    <xf numFmtId="0" fontId="2" fillId="0" borderId="12" xfId="0" applyFont="1" applyBorder="1" applyAlignment="1">
      <alignment horizontal="center"/>
    </xf>
    <xf numFmtId="0" fontId="9" fillId="0" borderId="0" xfId="0" applyFont="1" applyAlignment="1">
      <alignment wrapText="1"/>
    </xf>
    <xf numFmtId="0" fontId="9" fillId="2" borderId="8" xfId="0" applyFont="1" applyFill="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left"/>
    </xf>
    <xf numFmtId="0" fontId="2" fillId="0" borderId="19"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left"/>
    </xf>
    <xf numFmtId="0" fontId="0" fillId="2" borderId="17" xfId="0" applyFill="1" applyBorder="1" applyAlignment="1">
      <alignment horizontal="left"/>
    </xf>
    <xf numFmtId="0" fontId="9" fillId="0" borderId="3" xfId="0" applyFont="1" applyBorder="1" applyAlignment="1">
      <alignment horizontal="left"/>
    </xf>
    <xf numFmtId="0" fontId="9" fillId="0" borderId="1" xfId="0" applyFont="1" applyBorder="1" applyAlignment="1">
      <alignment horizontal="left"/>
    </xf>
    <xf numFmtId="0" fontId="9" fillId="0" borderId="1" xfId="0" applyFont="1" applyBorder="1" applyAlignment="1">
      <alignment vertical="center" wrapText="1"/>
    </xf>
    <xf numFmtId="0" fontId="7" fillId="0" borderId="2" xfId="0" applyFont="1" applyBorder="1" applyAlignment="1">
      <alignment horizontal="center"/>
    </xf>
    <xf numFmtId="0" fontId="13" fillId="0" borderId="0" xfId="0" applyFont="1" applyAlignment="1">
      <alignment horizontal="left"/>
    </xf>
    <xf numFmtId="0" fontId="9" fillId="0" borderId="3" xfId="0" applyFont="1" applyBorder="1" applyAlignment="1">
      <alignment horizontal="center"/>
    </xf>
    <xf numFmtId="0" fontId="9" fillId="0" borderId="1" xfId="0" applyFont="1" applyBorder="1" applyAlignment="1">
      <alignment horizontal="center"/>
    </xf>
    <xf numFmtId="9" fontId="2" fillId="2" borderId="8" xfId="0" applyNumberFormat="1" applyFont="1" applyFill="1" applyBorder="1" applyAlignment="1">
      <alignment horizontal="center"/>
    </xf>
    <xf numFmtId="10" fontId="2" fillId="2" borderId="9" xfId="0" applyNumberFormat="1" applyFont="1" applyFill="1" applyBorder="1"/>
    <xf numFmtId="0" fontId="14" fillId="0" borderId="0" xfId="0" applyFont="1"/>
    <xf numFmtId="0" fontId="15" fillId="0" borderId="0" xfId="0" applyFont="1"/>
    <xf numFmtId="0" fontId="7" fillId="0" borderId="24" xfId="0" applyFont="1" applyBorder="1" applyAlignment="1">
      <alignment horizontal="center"/>
    </xf>
    <xf numFmtId="0" fontId="7" fillId="0" borderId="10" xfId="0" applyFont="1" applyBorder="1" applyAlignment="1">
      <alignment horizontal="center"/>
    </xf>
    <xf numFmtId="0" fontId="7" fillId="0" borderId="25" xfId="0" applyFont="1" applyBorder="1" applyAlignment="1">
      <alignment horizontal="center"/>
    </xf>
    <xf numFmtId="0" fontId="0" fillId="0" borderId="0" xfId="0" applyProtection="1">
      <protection hidden="1"/>
    </xf>
    <xf numFmtId="0" fontId="9" fillId="2" borderId="8" xfId="0" applyFont="1" applyFill="1" applyBorder="1" applyAlignment="1" applyProtection="1">
      <alignment horizontal="center" vertical="center"/>
      <protection locked="0" hidden="1"/>
    </xf>
    <xf numFmtId="0" fontId="9" fillId="2" borderId="8" xfId="0" applyFont="1" applyFill="1" applyBorder="1" applyAlignment="1" applyProtection="1">
      <alignment horizontal="center" vertical="center"/>
      <protection hidden="1"/>
    </xf>
    <xf numFmtId="0" fontId="2" fillId="0" borderId="1" xfId="0" applyFont="1" applyBorder="1" applyAlignment="1">
      <alignment vertical="center"/>
    </xf>
    <xf numFmtId="0" fontId="1" fillId="0" borderId="1" xfId="0" applyFont="1" applyBorder="1" applyAlignment="1">
      <alignment vertical="center"/>
    </xf>
    <xf numFmtId="43" fontId="2" fillId="0" borderId="3" xfId="2" applyFont="1" applyBorder="1" applyProtection="1">
      <protection locked="0" hidden="1"/>
    </xf>
    <xf numFmtId="43" fontId="2" fillId="0" borderId="1" xfId="2" applyFont="1" applyBorder="1"/>
    <xf numFmtId="43" fontId="2" fillId="0" borderId="3" xfId="2" applyFont="1" applyBorder="1"/>
    <xf numFmtId="43" fontId="2" fillId="0" borderId="1" xfId="2" applyFont="1" applyBorder="1" applyProtection="1">
      <protection locked="0" hidden="1"/>
    </xf>
    <xf numFmtId="43" fontId="2" fillId="0" borderId="1" xfId="2" applyFont="1" applyBorder="1" applyAlignment="1" applyProtection="1">
      <alignment vertical="center"/>
      <protection locked="0" hidden="1"/>
    </xf>
    <xf numFmtId="43" fontId="1" fillId="0" borderId="1" xfId="2" applyFont="1" applyBorder="1" applyAlignment="1" applyProtection="1">
      <alignment vertical="center"/>
      <protection locked="0" hidden="1"/>
    </xf>
    <xf numFmtId="43" fontId="0" fillId="0" borderId="1" xfId="2" applyFont="1" applyBorder="1"/>
    <xf numFmtId="43" fontId="2" fillId="2" borderId="8" xfId="2" applyFont="1" applyFill="1" applyBorder="1" applyProtection="1">
      <protection locked="0" hidden="1"/>
    </xf>
    <xf numFmtId="43" fontId="2" fillId="2" borderId="8" xfId="2" applyFont="1" applyFill="1" applyBorder="1"/>
    <xf numFmtId="10" fontId="2" fillId="0" borderId="11" xfId="0" applyNumberFormat="1" applyFont="1" applyBorder="1" applyAlignment="1">
      <alignment horizontal="right"/>
    </xf>
    <xf numFmtId="10" fontId="2" fillId="0" borderId="13" xfId="0" applyNumberFormat="1" applyFont="1" applyBorder="1" applyAlignment="1">
      <alignment horizontal="right"/>
    </xf>
    <xf numFmtId="43" fontId="0" fillId="0" borderId="0" xfId="2" applyFont="1" applyProtection="1">
      <protection hidden="1"/>
    </xf>
    <xf numFmtId="0" fontId="7" fillId="0" borderId="0" xfId="0" applyFont="1" applyAlignment="1">
      <alignment horizontal="left"/>
    </xf>
    <xf numFmtId="0" fontId="7" fillId="0" borderId="0" xfId="0" applyFont="1" applyAlignment="1">
      <alignment horizontal="left" wrapText="1"/>
    </xf>
    <xf numFmtId="0" fontId="10" fillId="0" borderId="0" xfId="0" applyFont="1" applyAlignment="1">
      <alignment horizontal="left"/>
    </xf>
    <xf numFmtId="0" fontId="2" fillId="0" borderId="0" xfId="0" applyFont="1" applyAlignment="1">
      <alignment horizontal="center" vertical="center"/>
    </xf>
    <xf numFmtId="0" fontId="2" fillId="0" borderId="0" xfId="0" applyFont="1" applyAlignment="1">
      <alignment horizontal="left"/>
    </xf>
    <xf numFmtId="0" fontId="9" fillId="0" borderId="0" xfId="0" applyFont="1" applyAlignment="1">
      <alignment horizontal="left"/>
    </xf>
    <xf numFmtId="49" fontId="3" fillId="2" borderId="19" xfId="0" applyNumberFormat="1" applyFont="1" applyFill="1" applyBorder="1" applyAlignment="1">
      <alignment horizontal="center" vertical="center" wrapText="1"/>
    </xf>
    <xf numFmtId="49" fontId="3" fillId="2" borderId="20"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left" vertical="center" wrapText="1"/>
    </xf>
    <xf numFmtId="0" fontId="6" fillId="2" borderId="6"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4" fontId="3" fillId="2" borderId="3" xfId="1" applyNumberFormat="1" applyFont="1" applyFill="1" applyBorder="1" applyAlignment="1" applyProtection="1">
      <alignment horizontal="center" vertical="center" wrapText="1"/>
      <protection locked="0" hidden="1"/>
    </xf>
    <xf numFmtId="4" fontId="3" fillId="2" borderId="6" xfId="1" applyNumberFormat="1" applyFont="1" applyFill="1" applyBorder="1" applyAlignment="1" applyProtection="1">
      <alignment horizontal="center" vertical="center" wrapText="1"/>
      <protection locked="0" hidden="1"/>
    </xf>
    <xf numFmtId="4" fontId="5" fillId="2" borderId="3" xfId="1" applyNumberFormat="1" applyFont="1" applyFill="1" applyBorder="1" applyAlignment="1" applyProtection="1">
      <alignment horizontal="center" vertical="center" wrapText="1"/>
      <protection locked="0" hidden="1"/>
    </xf>
    <xf numFmtId="4" fontId="5" fillId="2" borderId="6" xfId="1" applyNumberFormat="1" applyFont="1" applyFill="1" applyBorder="1" applyAlignment="1" applyProtection="1">
      <alignment horizontal="center" vertical="center" wrapText="1"/>
      <protection locked="0" hidden="1"/>
    </xf>
    <xf numFmtId="0" fontId="9" fillId="0" borderId="0" xfId="0" applyFont="1" applyAlignment="1">
      <alignment horizontal="left" wrapText="1"/>
    </xf>
    <xf numFmtId="0" fontId="9" fillId="2" borderId="18" xfId="0" applyFont="1" applyFill="1" applyBorder="1" applyAlignment="1">
      <alignment horizontal="center" vertical="center"/>
    </xf>
    <xf numFmtId="0" fontId="9" fillId="2" borderId="8" xfId="0" applyFont="1" applyFill="1" applyBorder="1" applyAlignment="1">
      <alignment horizontal="center" vertical="center"/>
    </xf>
    <xf numFmtId="0" fontId="10" fillId="0" borderId="0" xfId="0" applyFont="1" applyAlignment="1">
      <alignment horizontal="left" wrapText="1"/>
    </xf>
    <xf numFmtId="0" fontId="10" fillId="0" borderId="0" xfId="0" applyFont="1" applyAlignment="1">
      <alignment horizontal="left" vertical="center" wrapText="1"/>
    </xf>
    <xf numFmtId="4" fontId="5" fillId="2" borderId="3" xfId="1" applyNumberFormat="1" applyFont="1" applyFill="1" applyBorder="1" applyAlignment="1" applyProtection="1">
      <alignment horizontal="center" vertical="center" wrapText="1"/>
      <protection locked="0"/>
    </xf>
    <xf numFmtId="4" fontId="5" fillId="2" borderId="6" xfId="1" applyNumberFormat="1" applyFont="1" applyFill="1" applyBorder="1" applyAlignment="1" applyProtection="1">
      <alignment horizontal="center" vertical="center" wrapText="1"/>
      <protection locked="0"/>
    </xf>
    <xf numFmtId="49" fontId="5" fillId="2" borderId="3"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10" fontId="5" fillId="2" borderId="11" xfId="0" applyNumberFormat="1" applyFont="1" applyFill="1" applyBorder="1" applyAlignment="1">
      <alignment horizontal="center" vertical="center" wrapText="1"/>
    </xf>
    <xf numFmtId="10" fontId="5" fillId="2" borderId="7" xfId="0" applyNumberFormat="1" applyFont="1" applyFill="1" applyBorder="1" applyAlignment="1">
      <alignment horizontal="center" vertical="center" wrapText="1"/>
    </xf>
    <xf numFmtId="10" fontId="2" fillId="0" borderId="14" xfId="0" applyNumberFormat="1" applyFont="1" applyBorder="1" applyAlignment="1">
      <alignment horizontal="right" vertical="center"/>
    </xf>
    <xf numFmtId="10" fontId="2" fillId="0" borderId="23" xfId="0" applyNumberFormat="1" applyFont="1" applyBorder="1" applyAlignment="1">
      <alignment horizontal="right" vertical="center"/>
    </xf>
    <xf numFmtId="10" fontId="2" fillId="0" borderId="11" xfId="0" applyNumberFormat="1" applyFont="1" applyBorder="1" applyAlignment="1">
      <alignment horizontal="right" vertical="center"/>
    </xf>
    <xf numFmtId="43" fontId="2" fillId="0" borderId="2" xfId="2" applyFont="1" applyBorder="1" applyAlignment="1">
      <alignment horizontal="right" vertical="center"/>
    </xf>
    <xf numFmtId="43" fontId="2" fillId="0" borderId="21" xfId="2" applyFont="1" applyBorder="1" applyAlignment="1">
      <alignment horizontal="right" vertical="center"/>
    </xf>
    <xf numFmtId="43" fontId="2" fillId="0" borderId="3" xfId="2" applyFont="1" applyBorder="1" applyAlignment="1">
      <alignment horizontal="right" vertical="center"/>
    </xf>
    <xf numFmtId="0" fontId="9" fillId="0" borderId="2" xfId="0" applyFont="1" applyBorder="1" applyAlignment="1">
      <alignment horizontal="center" vertical="center"/>
    </xf>
    <xf numFmtId="0" fontId="9" fillId="0" borderId="21" xfId="0" applyFont="1" applyBorder="1" applyAlignment="1">
      <alignment horizontal="center" vertical="center"/>
    </xf>
    <xf numFmtId="0" fontId="9" fillId="0" borderId="3" xfId="0" applyFont="1" applyBorder="1" applyAlignment="1">
      <alignment horizontal="center" vertical="center"/>
    </xf>
    <xf numFmtId="0" fontId="2" fillId="2" borderId="15" xfId="0" applyFont="1" applyFill="1" applyBorder="1" applyAlignment="1">
      <alignment horizontal="right"/>
    </xf>
    <xf numFmtId="0" fontId="2" fillId="2" borderId="16" xfId="0" applyFont="1" applyFill="1" applyBorder="1" applyAlignment="1">
      <alignment horizontal="right"/>
    </xf>
    <xf numFmtId="0" fontId="2" fillId="2" borderId="22" xfId="0" applyFont="1" applyFill="1" applyBorder="1" applyAlignment="1">
      <alignment horizontal="right"/>
    </xf>
    <xf numFmtId="0" fontId="8" fillId="0" borderId="0" xfId="0" applyFont="1" applyAlignment="1">
      <alignment horizontal="left"/>
    </xf>
  </cellXfs>
  <cellStyles count="3">
    <cellStyle name="Comma" xfId="2" builtinId="3"/>
    <cellStyle name="Normal" xfId="0" builtinId="0"/>
    <cellStyle name="Normal 2" xfId="1" xr:uid="{9F1136F2-90E0-45EA-8945-FB091A9CE2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5C0D-634B-482B-89ED-3EFEB02A6311}">
  <dimension ref="A1:N40"/>
  <sheetViews>
    <sheetView tabSelected="1" zoomScaleNormal="100" workbookViewId="0">
      <selection activeCell="H26" sqref="H26"/>
    </sheetView>
  </sheetViews>
  <sheetFormatPr defaultRowHeight="14.5" x14ac:dyDescent="0.35"/>
  <cols>
    <col min="1" max="1" width="3.81640625" customWidth="1"/>
    <col min="2" max="2" width="5.1796875" style="3" customWidth="1"/>
    <col min="3" max="3" width="58.81640625" customWidth="1"/>
    <col min="6" max="7" width="14.81640625" style="39" customWidth="1"/>
    <col min="8" max="8" width="14.81640625" customWidth="1"/>
    <col min="9" max="9" width="23.1796875" style="1" customWidth="1"/>
    <col min="10" max="10" width="17.1796875" style="9" customWidth="1"/>
  </cols>
  <sheetData>
    <row r="1" spans="1:14" x14ac:dyDescent="0.35">
      <c r="J1" s="9" t="s">
        <v>0</v>
      </c>
    </row>
    <row r="2" spans="1:14" x14ac:dyDescent="0.35">
      <c r="A2" s="59" t="s">
        <v>1</v>
      </c>
      <c r="B2" s="59"/>
      <c r="C2" s="59"/>
      <c r="D2" s="59"/>
      <c r="E2" s="59"/>
      <c r="F2" s="59"/>
      <c r="G2" s="59"/>
      <c r="H2" s="59"/>
      <c r="I2" s="59"/>
      <c r="J2" s="59"/>
    </row>
    <row r="4" spans="1:14" x14ac:dyDescent="0.35">
      <c r="A4" s="60" t="s">
        <v>2</v>
      </c>
      <c r="B4" s="60"/>
      <c r="C4" s="60"/>
      <c r="D4" s="60"/>
      <c r="E4" s="60"/>
      <c r="F4" s="60"/>
      <c r="G4" s="60"/>
      <c r="H4" s="60"/>
      <c r="I4" s="60"/>
      <c r="J4" s="60"/>
    </row>
    <row r="5" spans="1:14" ht="29.25" customHeight="1" x14ac:dyDescent="0.35">
      <c r="A5" s="75" t="s">
        <v>3</v>
      </c>
      <c r="B5" s="75"/>
      <c r="C5" s="75"/>
      <c r="D5" s="75"/>
      <c r="E5" s="75"/>
      <c r="F5" s="75"/>
      <c r="G5" s="75"/>
      <c r="H5" s="75"/>
      <c r="I5" s="75"/>
      <c r="J5" s="75"/>
      <c r="K5" s="17"/>
      <c r="L5" s="17"/>
      <c r="M5" s="17"/>
      <c r="N5" s="17"/>
    </row>
    <row r="6" spans="1:14" ht="15" thickBot="1" x14ac:dyDescent="0.4">
      <c r="A6" s="61" t="s">
        <v>4</v>
      </c>
      <c r="B6" s="61"/>
      <c r="C6" s="61"/>
      <c r="D6" s="61"/>
      <c r="E6" s="61"/>
    </row>
    <row r="7" spans="1:14" ht="15" thickBot="1" x14ac:dyDescent="0.4">
      <c r="A7" s="76">
        <v>1</v>
      </c>
      <c r="B7" s="77"/>
      <c r="C7" s="18">
        <v>2</v>
      </c>
      <c r="D7" s="18">
        <v>3</v>
      </c>
      <c r="E7" s="18">
        <v>4</v>
      </c>
      <c r="F7" s="40">
        <v>5</v>
      </c>
      <c r="G7" s="41">
        <v>6</v>
      </c>
      <c r="H7" s="18">
        <v>7</v>
      </c>
      <c r="I7" s="18">
        <v>8</v>
      </c>
      <c r="J7" s="18">
        <v>9</v>
      </c>
    </row>
    <row r="8" spans="1:14" ht="23.5" customHeight="1" x14ac:dyDescent="0.35">
      <c r="A8" s="62" t="s">
        <v>5</v>
      </c>
      <c r="B8" s="63"/>
      <c r="C8" s="66" t="s">
        <v>6</v>
      </c>
      <c r="D8" s="66" t="s">
        <v>7</v>
      </c>
      <c r="E8" s="69" t="s">
        <v>8</v>
      </c>
      <c r="F8" s="71" t="s">
        <v>9</v>
      </c>
      <c r="G8" s="73" t="s">
        <v>10</v>
      </c>
      <c r="H8" s="80" t="s">
        <v>11</v>
      </c>
      <c r="I8" s="82" t="s">
        <v>12</v>
      </c>
      <c r="J8" s="84" t="s">
        <v>13</v>
      </c>
    </row>
    <row r="9" spans="1:14" ht="38.25" customHeight="1" thickBot="1" x14ac:dyDescent="0.4">
      <c r="A9" s="64"/>
      <c r="B9" s="65"/>
      <c r="C9" s="67"/>
      <c r="D9" s="68"/>
      <c r="E9" s="70"/>
      <c r="F9" s="72"/>
      <c r="G9" s="74"/>
      <c r="H9" s="81"/>
      <c r="I9" s="83"/>
      <c r="J9" s="85"/>
    </row>
    <row r="10" spans="1:14" s="2" customFormat="1" x14ac:dyDescent="0.35">
      <c r="A10" s="15">
        <v>1</v>
      </c>
      <c r="B10" s="12"/>
      <c r="C10" s="25" t="s">
        <v>14</v>
      </c>
      <c r="D10" s="19" t="s">
        <v>15</v>
      </c>
      <c r="E10" s="13">
        <v>1</v>
      </c>
      <c r="F10" s="44">
        <v>297000</v>
      </c>
      <c r="G10" s="45">
        <f>+F10*0.21</f>
        <v>62370</v>
      </c>
      <c r="H10" s="46">
        <f>ROUND(F10+G10,2)</f>
        <v>359370</v>
      </c>
      <c r="I10" s="30" t="s">
        <v>16</v>
      </c>
      <c r="J10" s="53">
        <f>F10/$F$24</f>
        <v>0.20067567567567568</v>
      </c>
    </row>
    <row r="11" spans="1:14" s="2" customFormat="1" x14ac:dyDescent="0.35">
      <c r="A11" s="16">
        <v>2</v>
      </c>
      <c r="B11" s="5"/>
      <c r="C11" s="26" t="s">
        <v>17</v>
      </c>
      <c r="D11" s="20" t="s">
        <v>15</v>
      </c>
      <c r="E11" s="4">
        <v>1</v>
      </c>
      <c r="F11" s="47">
        <v>25000</v>
      </c>
      <c r="G11" s="45">
        <f t="shared" ref="G11:G23" si="0">+F11*0.21</f>
        <v>5250</v>
      </c>
      <c r="H11" s="46">
        <f t="shared" ref="H11:H13" si="1">ROUND(F11+G11,2)</f>
        <v>30250</v>
      </c>
      <c r="I11" s="31" t="s">
        <v>18</v>
      </c>
      <c r="J11" s="53">
        <f t="shared" ref="J11:J13" si="2">F11/$F$24</f>
        <v>1.6891891891891893E-2</v>
      </c>
    </row>
    <row r="12" spans="1:14" s="2" customFormat="1" x14ac:dyDescent="0.35">
      <c r="A12" s="16">
        <v>3</v>
      </c>
      <c r="B12" s="5"/>
      <c r="C12" s="27" t="s">
        <v>19</v>
      </c>
      <c r="D12" s="20" t="s">
        <v>15</v>
      </c>
      <c r="E12" s="4">
        <v>1</v>
      </c>
      <c r="F12" s="44">
        <v>973500</v>
      </c>
      <c r="G12" s="45">
        <f t="shared" si="0"/>
        <v>204435</v>
      </c>
      <c r="H12" s="46">
        <f t="shared" si="1"/>
        <v>1177935</v>
      </c>
      <c r="I12" s="31" t="s">
        <v>20</v>
      </c>
      <c r="J12" s="53">
        <f t="shared" si="2"/>
        <v>0.65777027027027024</v>
      </c>
    </row>
    <row r="13" spans="1:14" s="2" customFormat="1" x14ac:dyDescent="0.35">
      <c r="A13" s="16">
        <v>4</v>
      </c>
      <c r="B13" s="5"/>
      <c r="C13" s="26" t="s">
        <v>21</v>
      </c>
      <c r="D13" s="20" t="s">
        <v>15</v>
      </c>
      <c r="E13" s="4">
        <v>1</v>
      </c>
      <c r="F13" s="47">
        <v>36000</v>
      </c>
      <c r="G13" s="45">
        <f t="shared" si="0"/>
        <v>7560</v>
      </c>
      <c r="H13" s="46">
        <f t="shared" si="1"/>
        <v>43560</v>
      </c>
      <c r="I13" s="31" t="s">
        <v>22</v>
      </c>
      <c r="J13" s="53">
        <f t="shared" si="2"/>
        <v>2.4324324324324326E-2</v>
      </c>
    </row>
    <row r="14" spans="1:14" s="2" customFormat="1" x14ac:dyDescent="0.35">
      <c r="A14" s="16">
        <v>5</v>
      </c>
      <c r="B14" s="5"/>
      <c r="C14" s="20" t="s">
        <v>23</v>
      </c>
      <c r="D14" s="20" t="s">
        <v>15</v>
      </c>
      <c r="E14" s="42">
        <v>1</v>
      </c>
      <c r="F14" s="48">
        <f>SUM(F15:F22)</f>
        <v>74000</v>
      </c>
      <c r="G14" s="45">
        <f t="shared" si="0"/>
        <v>15540</v>
      </c>
      <c r="H14" s="89">
        <f>ROUND(G14+F14,2)</f>
        <v>89540</v>
      </c>
      <c r="I14" s="92" t="s">
        <v>24</v>
      </c>
      <c r="J14" s="86">
        <f>F14/$F$24</f>
        <v>0.05</v>
      </c>
    </row>
    <row r="15" spans="1:14" s="2" customFormat="1" ht="14.15" customHeight="1" x14ac:dyDescent="0.35">
      <c r="A15" s="36"/>
      <c r="B15" s="6" t="s">
        <v>25</v>
      </c>
      <c r="C15" s="35" t="s">
        <v>26</v>
      </c>
      <c r="D15" s="7" t="s">
        <v>15</v>
      </c>
      <c r="E15" s="43">
        <v>1</v>
      </c>
      <c r="F15" s="49">
        <v>29000</v>
      </c>
      <c r="G15" s="50">
        <f t="shared" si="0"/>
        <v>6090</v>
      </c>
      <c r="H15" s="90"/>
      <c r="I15" s="93"/>
      <c r="J15" s="87"/>
    </row>
    <row r="16" spans="1:14" s="2" customFormat="1" ht="15" customHeight="1" x14ac:dyDescent="0.35">
      <c r="A16" s="38"/>
      <c r="B16" s="6" t="s">
        <v>27</v>
      </c>
      <c r="C16" s="7" t="s">
        <v>28</v>
      </c>
      <c r="D16" s="7" t="s">
        <v>15</v>
      </c>
      <c r="E16" s="43">
        <v>1</v>
      </c>
      <c r="F16" s="49">
        <v>10000</v>
      </c>
      <c r="G16" s="50">
        <f t="shared" si="0"/>
        <v>2100</v>
      </c>
      <c r="H16" s="90"/>
      <c r="I16" s="93"/>
      <c r="J16" s="87"/>
    </row>
    <row r="17" spans="1:10" s="3" customFormat="1" ht="14.25" customHeight="1" x14ac:dyDescent="0.35">
      <c r="A17" s="38"/>
      <c r="B17" s="6" t="s">
        <v>29</v>
      </c>
      <c r="C17" s="8" t="s">
        <v>30</v>
      </c>
      <c r="D17" s="7" t="s">
        <v>15</v>
      </c>
      <c r="E17" s="43">
        <v>1</v>
      </c>
      <c r="F17" s="49">
        <v>7500</v>
      </c>
      <c r="G17" s="50">
        <f t="shared" si="0"/>
        <v>1575</v>
      </c>
      <c r="H17" s="90"/>
      <c r="I17" s="93"/>
      <c r="J17" s="87"/>
    </row>
    <row r="18" spans="1:10" s="3" customFormat="1" ht="15" customHeight="1" x14ac:dyDescent="0.35">
      <c r="A18" s="38"/>
      <c r="B18" s="6" t="s">
        <v>31</v>
      </c>
      <c r="C18" s="8" t="s">
        <v>32</v>
      </c>
      <c r="D18" s="7" t="s">
        <v>15</v>
      </c>
      <c r="E18" s="43">
        <v>1</v>
      </c>
      <c r="F18" s="49">
        <v>4250</v>
      </c>
      <c r="G18" s="50">
        <f t="shared" si="0"/>
        <v>892.5</v>
      </c>
      <c r="H18" s="90"/>
      <c r="I18" s="93"/>
      <c r="J18" s="87"/>
    </row>
    <row r="19" spans="1:10" s="3" customFormat="1" ht="12.75" customHeight="1" x14ac:dyDescent="0.35">
      <c r="A19" s="38"/>
      <c r="B19" s="6" t="s">
        <v>33</v>
      </c>
      <c r="C19" s="8" t="s">
        <v>34</v>
      </c>
      <c r="D19" s="7" t="s">
        <v>15</v>
      </c>
      <c r="E19" s="43">
        <v>1</v>
      </c>
      <c r="F19" s="49">
        <v>3750</v>
      </c>
      <c r="G19" s="50">
        <f t="shared" si="0"/>
        <v>787.5</v>
      </c>
      <c r="H19" s="90"/>
      <c r="I19" s="93"/>
      <c r="J19" s="87"/>
    </row>
    <row r="20" spans="1:10" s="3" customFormat="1" ht="15" customHeight="1" x14ac:dyDescent="0.35">
      <c r="A20" s="38"/>
      <c r="B20" s="6" t="s">
        <v>35</v>
      </c>
      <c r="C20" s="8" t="s">
        <v>54</v>
      </c>
      <c r="D20" s="7" t="s">
        <v>15</v>
      </c>
      <c r="E20" s="43">
        <v>1</v>
      </c>
      <c r="F20" s="49">
        <v>4250</v>
      </c>
      <c r="G20" s="50">
        <f t="shared" si="0"/>
        <v>892.5</v>
      </c>
      <c r="H20" s="90"/>
      <c r="I20" s="93"/>
      <c r="J20" s="87"/>
    </row>
    <row r="21" spans="1:10" s="3" customFormat="1" ht="15" customHeight="1" x14ac:dyDescent="0.35">
      <c r="A21" s="38"/>
      <c r="B21" s="6" t="s">
        <v>36</v>
      </c>
      <c r="C21" s="8" t="s">
        <v>37</v>
      </c>
      <c r="D21" s="7" t="s">
        <v>15</v>
      </c>
      <c r="E21" s="43">
        <v>1</v>
      </c>
      <c r="F21" s="49">
        <v>7500</v>
      </c>
      <c r="G21" s="50">
        <f t="shared" si="0"/>
        <v>1575</v>
      </c>
      <c r="H21" s="90"/>
      <c r="I21" s="93"/>
      <c r="J21" s="87"/>
    </row>
    <row r="22" spans="1:10" s="3" customFormat="1" ht="15" customHeight="1" x14ac:dyDescent="0.35">
      <c r="A22" s="37"/>
      <c r="B22" s="28" t="s">
        <v>38</v>
      </c>
      <c r="C22" s="8" t="s">
        <v>39</v>
      </c>
      <c r="D22" s="7" t="s">
        <v>15</v>
      </c>
      <c r="E22" s="43">
        <v>1</v>
      </c>
      <c r="F22" s="49">
        <v>7750</v>
      </c>
      <c r="G22" s="50">
        <f t="shared" si="0"/>
        <v>1627.5</v>
      </c>
      <c r="H22" s="91"/>
      <c r="I22" s="94"/>
      <c r="J22" s="88"/>
    </row>
    <row r="23" spans="1:10" s="3" customFormat="1" ht="15" thickBot="1" x14ac:dyDescent="0.4">
      <c r="A23" s="21">
        <v>6</v>
      </c>
      <c r="B23" s="22"/>
      <c r="C23" s="23" t="s">
        <v>40</v>
      </c>
      <c r="D23" s="7" t="s">
        <v>15</v>
      </c>
      <c r="E23" s="4">
        <v>1</v>
      </c>
      <c r="F23" s="48">
        <v>74500</v>
      </c>
      <c r="G23" s="45">
        <f t="shared" si="0"/>
        <v>15645</v>
      </c>
      <c r="H23" s="45">
        <f>ROUND(G23+F23,2)</f>
        <v>90145</v>
      </c>
      <c r="I23" s="31" t="s">
        <v>41</v>
      </c>
      <c r="J23" s="54">
        <f>F23/$F$24</f>
        <v>5.0337837837837837E-2</v>
      </c>
    </row>
    <row r="24" spans="1:10" ht="15" thickBot="1" x14ac:dyDescent="0.4">
      <c r="A24" s="95" t="s">
        <v>42</v>
      </c>
      <c r="B24" s="96"/>
      <c r="C24" s="97"/>
      <c r="D24" s="24"/>
      <c r="E24" s="14"/>
      <c r="F24" s="51">
        <f>SUM(F10,F11,F12,F13,F14,F23)</f>
        <v>1480000</v>
      </c>
      <c r="G24" s="52">
        <f>SUM(G10:G14,G23)</f>
        <v>310800</v>
      </c>
      <c r="H24" s="52">
        <f>ROUND(G24+F24,2)</f>
        <v>1790800</v>
      </c>
      <c r="I24" s="32" t="s">
        <v>43</v>
      </c>
      <c r="J24" s="33">
        <f>F24/$F$24</f>
        <v>1</v>
      </c>
    </row>
    <row r="25" spans="1:10" x14ac:dyDescent="0.35">
      <c r="C25" s="34" t="s">
        <v>44</v>
      </c>
      <c r="H25" s="2"/>
    </row>
    <row r="26" spans="1:10" x14ac:dyDescent="0.35">
      <c r="C26" s="29"/>
      <c r="F26" s="55"/>
      <c r="H26" s="2"/>
    </row>
    <row r="28" spans="1:10" x14ac:dyDescent="0.35">
      <c r="A28" s="98" t="s">
        <v>45</v>
      </c>
      <c r="B28" s="98"/>
      <c r="C28" s="98"/>
      <c r="D28" s="98"/>
      <c r="E28" s="98"/>
      <c r="F28" s="98"/>
      <c r="G28" s="98"/>
      <c r="H28" s="10"/>
      <c r="I28" s="11"/>
    </row>
    <row r="29" spans="1:10" ht="28.5" customHeight="1" x14ac:dyDescent="0.35">
      <c r="A29" s="78" t="s">
        <v>46</v>
      </c>
      <c r="B29" s="78"/>
      <c r="C29" s="78"/>
      <c r="D29" s="78"/>
      <c r="E29" s="78"/>
      <c r="F29" s="78"/>
      <c r="G29" s="78"/>
      <c r="H29" s="78"/>
      <c r="I29" s="78"/>
    </row>
    <row r="30" spans="1:10" ht="29.5" customHeight="1" x14ac:dyDescent="0.35">
      <c r="A30" s="79" t="s">
        <v>47</v>
      </c>
      <c r="B30" s="79"/>
      <c r="C30" s="79"/>
      <c r="D30" s="79"/>
      <c r="E30" s="79"/>
      <c r="F30" s="79"/>
      <c r="G30" s="79"/>
      <c r="H30" s="79"/>
      <c r="I30" s="79"/>
    </row>
    <row r="31" spans="1:10" x14ac:dyDescent="0.35">
      <c r="A31" s="56" t="s">
        <v>48</v>
      </c>
      <c r="B31" s="56"/>
      <c r="C31" s="56"/>
      <c r="D31" s="56"/>
      <c r="E31" s="56"/>
      <c r="F31" s="56"/>
      <c r="G31" s="56"/>
      <c r="H31" s="56"/>
      <c r="I31" s="56"/>
    </row>
    <row r="32" spans="1:10" x14ac:dyDescent="0.35">
      <c r="A32" s="56" t="s">
        <v>49</v>
      </c>
      <c r="B32" s="56"/>
      <c r="C32" s="56"/>
      <c r="D32" s="56"/>
      <c r="E32" s="56"/>
      <c r="F32" s="56"/>
      <c r="G32" s="56"/>
      <c r="H32" s="56"/>
      <c r="I32" s="56"/>
    </row>
    <row r="33" spans="1:9" ht="15" customHeight="1" x14ac:dyDescent="0.35">
      <c r="A33" s="57" t="s">
        <v>50</v>
      </c>
      <c r="B33" s="57"/>
      <c r="C33" s="57"/>
      <c r="D33" s="57"/>
      <c r="E33" s="57"/>
      <c r="F33" s="57"/>
      <c r="G33" s="57"/>
      <c r="H33" s="57"/>
      <c r="I33" s="57"/>
    </row>
    <row r="34" spans="1:9" ht="30" customHeight="1" x14ac:dyDescent="0.35">
      <c r="A34" s="57" t="s">
        <v>51</v>
      </c>
      <c r="B34" s="57"/>
      <c r="C34" s="57"/>
      <c r="D34" s="57"/>
      <c r="E34" s="57"/>
      <c r="F34" s="57"/>
      <c r="G34" s="57"/>
      <c r="H34" s="57"/>
      <c r="I34" s="57"/>
    </row>
    <row r="35" spans="1:9" ht="28.5" customHeight="1" x14ac:dyDescent="0.35">
      <c r="A35" s="57" t="s">
        <v>52</v>
      </c>
      <c r="B35" s="57"/>
      <c r="C35" s="57"/>
      <c r="D35" s="57"/>
      <c r="E35" s="57"/>
      <c r="F35" s="57"/>
      <c r="G35" s="57"/>
      <c r="H35" s="57"/>
      <c r="I35" s="57"/>
    </row>
    <row r="36" spans="1:9" x14ac:dyDescent="0.35">
      <c r="A36" s="58" t="s">
        <v>53</v>
      </c>
      <c r="B36" s="58"/>
      <c r="C36" s="58"/>
      <c r="D36" s="58"/>
      <c r="E36" s="58"/>
      <c r="F36" s="58"/>
      <c r="G36" s="58"/>
      <c r="H36" s="58"/>
      <c r="I36" s="58"/>
    </row>
    <row r="38" spans="1:9" x14ac:dyDescent="0.35">
      <c r="A38" s="56"/>
      <c r="B38" s="56"/>
      <c r="C38" s="56"/>
      <c r="D38" s="56"/>
      <c r="E38" s="56"/>
      <c r="F38" s="56"/>
      <c r="G38" s="56"/>
      <c r="H38" s="56"/>
      <c r="I38" s="56"/>
    </row>
    <row r="39" spans="1:9" x14ac:dyDescent="0.35">
      <c r="A39" s="56"/>
      <c r="B39" s="56"/>
      <c r="C39" s="56"/>
      <c r="D39" s="56"/>
      <c r="E39" s="56"/>
      <c r="F39" s="56"/>
      <c r="G39" s="56"/>
      <c r="H39" s="56"/>
      <c r="I39" s="56"/>
    </row>
    <row r="40" spans="1:9" x14ac:dyDescent="0.35">
      <c r="A40" s="56"/>
      <c r="B40" s="56"/>
      <c r="C40" s="56"/>
      <c r="D40" s="56"/>
      <c r="E40" s="56"/>
      <c r="F40" s="56"/>
      <c r="G40" s="56"/>
      <c r="H40" s="56"/>
      <c r="I40" s="56"/>
    </row>
  </sheetData>
  <protectedRanges>
    <protectedRange algorithmName="SHA-512" hashValue="tmmVb0LWnRDaYJLhDEJr9i3dzPb/tOhTl7bmZCSFj4jHrNLzygnKCL10qiFyMRJoGLgMGuD6RaplaPb7BRXThg==" saltValue="KlE5gaNnN3tz6kIT4kKssA==" spinCount="100000" sqref="J10:J23" name="Diapazonas1_4"/>
    <protectedRange algorithmName="SHA-512" hashValue="tmmVb0LWnRDaYJLhDEJr9i3dzPb/tOhTl7bmZCSFj4jHrNLzygnKCL10qiFyMRJoGLgMGuD6RaplaPb7BRXThg==" saltValue="KlE5gaNnN3tz6kIT4kKssA==" spinCount="100000" sqref="J24" name="Diapazonas1_4_1"/>
    <protectedRange algorithmName="SHA-512" hashValue="CDQPFfRpGhmdFQzC2IjMhz2BDdK5LpRYpuMF3kZv+jTzfP878TeqJa/18hbNUfnNNcHzGUT/Oo6/GGWS1hxAsg==" saltValue="VYrFg8kgEJdWUKPx8r0hrA==" spinCount="100000" sqref="F14" name="Diapazonas3_4_1"/>
    <protectedRange algorithmName="SHA-512" hashValue="FsjMHKL3VN50eYyyTHX+EroRSn4e+KCIQdlXlxuyL+IV5cUbe+Bc/3i+iBHQitc0PABx0CTIHBd7zbaadY33Nw==" saltValue="xmCjlzk6A1Uo5RKDYpexcw==" spinCount="100000" sqref="G10:H24" name="Diapazonas2_4_2"/>
  </protectedRanges>
  <mergeCells count="30">
    <mergeCell ref="A29:I29"/>
    <mergeCell ref="A30:I30"/>
    <mergeCell ref="H8:H9"/>
    <mergeCell ref="I8:I9"/>
    <mergeCell ref="J8:J9"/>
    <mergeCell ref="J14:J22"/>
    <mergeCell ref="H14:H22"/>
    <mergeCell ref="I14:I22"/>
    <mergeCell ref="A24:C24"/>
    <mergeCell ref="A28:G28"/>
    <mergeCell ref="A2:J2"/>
    <mergeCell ref="A4:J4"/>
    <mergeCell ref="A6:E6"/>
    <mergeCell ref="A8:B9"/>
    <mergeCell ref="C8:C9"/>
    <mergeCell ref="D8:D9"/>
    <mergeCell ref="E8:E9"/>
    <mergeCell ref="F8:F9"/>
    <mergeCell ref="G8:G9"/>
    <mergeCell ref="A5:J5"/>
    <mergeCell ref="A7:B7"/>
    <mergeCell ref="A38:I38"/>
    <mergeCell ref="A39:I39"/>
    <mergeCell ref="A40:I40"/>
    <mergeCell ref="A31:I31"/>
    <mergeCell ref="A32:I32"/>
    <mergeCell ref="A33:I33"/>
    <mergeCell ref="A34:I34"/>
    <mergeCell ref="A36:I36"/>
    <mergeCell ref="A35:I35"/>
  </mergeCells>
  <phoneticPr fontId="12"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Sąmata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Sigita PONELIENĖ</dc:creator>
  <cp:keywords/>
  <dc:description/>
  <cp:lastModifiedBy>Violeta Gembicka</cp:lastModifiedBy>
  <cp:revision/>
  <dcterms:created xsi:type="dcterms:W3CDTF">2023-04-25T03:32:31Z</dcterms:created>
  <dcterms:modified xsi:type="dcterms:W3CDTF">2023-09-25T01:35:30Z</dcterms:modified>
  <cp:category/>
  <cp:contentStatus/>
</cp:coreProperties>
</file>