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s\FoxVision\CVP IS 14\6 VUL SK priemoines oftalmologines 2020-03-16\Doc Set\"/>
    </mc:Choice>
  </mc:AlternateContent>
  <bookViews>
    <workbookView xWindow="0" yWindow="0" windowWidth="19200" windowHeight="71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1" l="1"/>
  <c r="J26" i="1" l="1"/>
  <c r="K26" i="1" s="1"/>
  <c r="I26" i="1"/>
  <c r="J25" i="1"/>
  <c r="K25" i="1" s="1"/>
  <c r="I25" i="1"/>
  <c r="J24" i="1"/>
  <c r="K24" i="1" s="1"/>
  <c r="I24" i="1"/>
  <c r="J23" i="1"/>
  <c r="K23" i="1" s="1"/>
  <c r="I23" i="1"/>
  <c r="J21" i="1"/>
  <c r="K21" i="1" s="1"/>
  <c r="I21" i="1"/>
  <c r="J20" i="1"/>
  <c r="K20" i="1" s="1"/>
  <c r="I20" i="1"/>
  <c r="J22" i="1"/>
  <c r="K22" i="1" s="1"/>
  <c r="I22" i="1"/>
  <c r="J19" i="1"/>
  <c r="K19" i="1" s="1"/>
  <c r="I19" i="1"/>
  <c r="J18" i="1"/>
  <c r="K18" i="1" s="1"/>
  <c r="I18" i="1"/>
  <c r="J17" i="1"/>
  <c r="K17" i="1" s="1"/>
  <c r="I17" i="1"/>
  <c r="J14" i="1"/>
  <c r="K14" i="1" s="1"/>
  <c r="J15" i="1"/>
  <c r="K15" i="1" s="1"/>
  <c r="J16" i="1"/>
  <c r="K16" i="1" s="1"/>
  <c r="J13" i="1"/>
  <c r="K13" i="1" s="1"/>
  <c r="I14" i="1"/>
  <c r="I15" i="1"/>
  <c r="I16" i="1"/>
  <c r="I13" i="1"/>
  <c r="L29" i="1" l="1"/>
  <c r="L28" i="1"/>
</calcChain>
</file>

<file path=xl/sharedStrings.xml><?xml version="1.0" encoding="utf-8"?>
<sst xmlns="http://schemas.openxmlformats.org/spreadsheetml/2006/main" count="96" uniqueCount="80">
  <si>
    <t>Pirkimo dalies Nr.</t>
  </si>
  <si>
    <t>Mato vnt.</t>
  </si>
  <si>
    <t>Vnt. įkainis, Eur be PVM</t>
  </si>
  <si>
    <t>Vnt. įkainis, Eur su PVM</t>
  </si>
  <si>
    <t>Vnt.</t>
  </si>
  <si>
    <t xml:space="preserve">Kaniulė 21G </t>
  </si>
  <si>
    <t>21 g x 1½ (0,81 mm x 38 mm), sterili, tiesi, buka</t>
  </si>
  <si>
    <t>Kaniulė subtenonalinei injekcijai 20 g</t>
  </si>
  <si>
    <t>Kaniulė subtenonalinei injekcijai, lenkta su plokščiu galu, 20G 0,9 x 25 mm.</t>
  </si>
  <si>
    <t>Kaniulė  viscoelastinei medžiagai 23g</t>
  </si>
  <si>
    <t>23g x 7/8‘, (0,4 mmx 22 mm), 9 mm nuo galo lenkta 45° kampu, buka, sterili</t>
  </si>
  <si>
    <t>Kaniulė  Micro J shape  25G</t>
  </si>
  <si>
    <t>Micro J shape kaniulė 25 g x 22 mm, kabliukas 85 mm ilgio x 1,75 mm pločio, sterili.</t>
  </si>
  <si>
    <t xml:space="preserve">Sterilus dažas:  brilianto mėlio +trypano mėlio mišinys viename tirpale </t>
  </si>
  <si>
    <t>Sterilus, 0,5 ml švirkšte, tinklainės membranoms ir vidinei ribojančiai membranai dažyti. MembraneBlue Dual MBD-05-S (arba lygiavertis)</t>
  </si>
  <si>
    <r>
      <t>Injekcinė sunkiujų skysčių kaniulė, su pasyvia aspiracija</t>
    </r>
    <r>
      <rPr>
        <sz val="12"/>
        <color rgb="FF000000"/>
        <rFont val="Times New Roman"/>
        <family val="1"/>
        <charset val="186"/>
      </rPr>
      <t xml:space="preserve"> 25G</t>
    </r>
  </si>
  <si>
    <t>DualBore SideFlō® kaniulė, 25g arba lygiavertė</t>
  </si>
  <si>
    <r>
      <t>Injekcinė sunkiujų skysčių kaniulė, su pasyvia aspiracija</t>
    </r>
    <r>
      <rPr>
        <sz val="12"/>
        <color rgb="FF000000"/>
        <rFont val="Times New Roman"/>
        <family val="1"/>
        <charset val="186"/>
      </rPr>
      <t xml:space="preserve">  27G</t>
    </r>
  </si>
  <si>
    <t>DualBore SideFlō® kaniulė, 27g arba lygiavertė</t>
  </si>
  <si>
    <t>Aspiracijos kaniulė 25G</t>
  </si>
  <si>
    <r>
      <t>Vienkartinė kaniulė, minkštu galu, 0,8mm, skirta dirbti arti tinklainės, 25G arba lygiavertė</t>
    </r>
    <r>
      <rPr>
        <sz val="10"/>
        <color rgb="FF000000"/>
        <rFont val="Times New Roman"/>
        <family val="1"/>
        <charset val="186"/>
      </rPr>
      <t xml:space="preserve"> </t>
    </r>
  </si>
  <si>
    <t>Aspiracijos kaniulė 27G</t>
  </si>
  <si>
    <t>Vienkartinė kaniulė, minkštu galu, 0,8mm, skirta dirbti arti tinklainės, 27G arba lygiavertė</t>
  </si>
  <si>
    <t xml:space="preserve">Grieshaber  Advanced DSP Tip VERTICAL SCISSORS, 23G, vertikalios vienkartinės žirklės darbui su membranomis arti tinklainės. </t>
  </si>
  <si>
    <t>Žnyplės 23G prie Constellation Vision aparato</t>
  </si>
  <si>
    <t>Grieshaber Advanced DSP MAX-GRIP™ FORCEPS, vienkartinės žnyplės darbui arti tinklainės, 23G. Sugriebimo jėga &gt;50g arba lygiavertis</t>
  </si>
  <si>
    <t xml:space="preserve">Grieshaber Advanced DSP SERRATED FORCEPS, vienkartinės dantytos žnyplės darbui arti tinklainės, 23G. Sugriebimo jėga &gt;50g arba lygiavertis. </t>
  </si>
  <si>
    <t>Žnyplės 25G prie Constellation Vision aparato</t>
  </si>
  <si>
    <t>Grieshaber Advanced DSP MAX-GRIP™ FORCEPS, vienkartinės žnyplės darbui arti tinklainės, 23G. Sugriebimo jėga &gt;50g arba lygiavertis.</t>
  </si>
  <si>
    <t>Grieshaber Advanced DSP SERRATED FORCEPS, vienkartinės dantytos žnyplės darbui arti tinklainės, 25+G. Sugriebimo jėga &gt;50g arba lygiavertis</t>
  </si>
  <si>
    <t>Maksimalus kiekis</t>
  </si>
  <si>
    <t>Firminis priemonių pavadinimas, gamintojas, priemonės kodas gamintojo kataloge*</t>
  </si>
  <si>
    <t>1. Prekių kokybė, žymėjimas, informacija vartotojui turi atitikti ES Tarybos Direktyvos 93/42/EEB reikalavimus</t>
  </si>
  <si>
    <t>TECHNINĖ SPECIFIKACIJA</t>
  </si>
  <si>
    <t>VIENKARTINĖS MEDICINOS PAGALBOS PRIEMONĖS AKIŲ LIGŲ GYDYMUI NR. 20757</t>
  </si>
  <si>
    <t>SPS 1 priedas</t>
  </si>
  <si>
    <t>2. Prekių charakteristikoms patvirtinti privaloma pateikti techninių duomenų lapą arba lygiavertį gamintojo dokumentą, patvirtintą tiekiančios įmonės vadovo ar jo įgalioto asmens parašu</t>
  </si>
  <si>
    <t>3.     Priemonės ( pakuotes ) turi būti ženklinamos brūkšniniais kodais , kurie turi atitikti prekių numeravimo sistemos GS1 reikalavimams.</t>
  </si>
  <si>
    <t xml:space="preserve">4.     Visoms nurodytoms konkrečioms medžiagoms ir/ar konkretiems prekių pavadinimams taikoma „arba lygiavertis“. </t>
  </si>
  <si>
    <t>5.     Tiekėjas, siūlantis lygiavertę prekę privalo patikimomis priemonėmis įrodyti, kad siūloma prekė yra lygiavertė ir visiškai atitinka techninėje specifikacijoje keliamus reikalavimus.</t>
  </si>
  <si>
    <t>6.  * Priemonės kodas gamintojo kataloge, jeigu gamintojas turi savo prekių katalogą.</t>
  </si>
  <si>
    <t>PVM tarifas %</t>
  </si>
  <si>
    <t>Suma be PVM, Eur</t>
  </si>
  <si>
    <t>Suma su PVM, Eur</t>
  </si>
  <si>
    <t>Bendra pasiūlymo kaina be PVM Eur:</t>
  </si>
  <si>
    <t>Bendra pasiūlymo kaina su PVM Eur:</t>
  </si>
  <si>
    <t>Žirklės 23G vertikalios prie Constellation Vision aparato</t>
  </si>
  <si>
    <t>asmens parašu</t>
  </si>
  <si>
    <t>Pastabos</t>
  </si>
  <si>
    <t>7.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</si>
  <si>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Prekės pavadinimas</t>
  </si>
  <si>
    <t>Reikalavimai</t>
  </si>
  <si>
    <t>M6611, Sterimedix Ltd.</t>
  </si>
  <si>
    <t>M0279, Sterimedix Ltd.</t>
  </si>
  <si>
    <t>M3909, Sterimedix Ltd.</t>
  </si>
  <si>
    <t>M3906A, Sterimedix Ltd.</t>
  </si>
  <si>
    <t xml:space="preserve">RMB 004-00 TWIN, AL.CHI.MI.A. S.R.L
</t>
  </si>
  <si>
    <t>3425
DualBore SideFlō® Cannula 25g, MedOne Surgical Inc.</t>
  </si>
  <si>
    <t>3427
DualBore SideFlō® Cannula 27g, MedOne Surgical Inc.</t>
  </si>
  <si>
    <t> 10.24.23PIN,   Synergetics Inc.</t>
  </si>
  <si>
    <t> 11.04.23PIN, Synergetics Inc.</t>
  </si>
  <si>
    <t> 11.06.23PIN, Synergetics Inc.</t>
  </si>
  <si>
    <t> 11.04.25PIN, Synergetics Inc.</t>
  </si>
  <si>
    <t> 11.06.25PIN, Synergetics Inc.</t>
  </si>
  <si>
    <t>5% PVM suma Eur:</t>
  </si>
  <si>
    <t>žr. failą "Katalogas 12-15 PD Sterimedix" psl. 7</t>
  </si>
  <si>
    <t>žr. failą "Katalogas 12-15 PD Sterimedix" psl. 4</t>
  </si>
  <si>
    <t>žr. failą "Katalogas 12-15 PD Sterimedix" psl. 5</t>
  </si>
  <si>
    <t>žr. failą "Katalogas 12-15 PD Sterimedix" psl. 6</t>
  </si>
  <si>
    <t xml:space="preserve">Lygiavertis nurodytam reikalavimuose. Sterilus, 0,7 ml švirkšte, tinklainės membranoms ir vidinei ribojančiai membranai dažyti, Žr. failą "Katalogas 17 PD Alchimia"
</t>
  </si>
  <si>
    <t>žr. failą "Katalogas 18-19 PD Medone"</t>
  </si>
  <si>
    <t> 30.08.25 Soft Tip 25G, Synergetics Inc.</t>
  </si>
  <si>
    <t> 30.08.27 Soft Tip 27G, Synergetics Inc.</t>
  </si>
  <si>
    <t>Vienkartinė kaniulė, minkštu galu, 0,8mm, skirta dirbti arti tinklainės, 25G, pakuotėje po 6 vnt. Failas "", psl 12.</t>
  </si>
  <si>
    <t>Vienkartinė kaniulė, minkštu galu, 0,8mm, skirta dirbti arti tinklainės, 27G, pakuotėje po 6 vnt.  Failas "", psl 12.</t>
  </si>
  <si>
    <t>MORRIS VERTICAL SCISSORS, 23G, vertikalios vienkartinės žirklės darbui su membranomis arti tinklainė, žirklės 23 G vertikalios prie Constellation Vision aparato. Failas "", psl 5.</t>
  </si>
  <si>
    <t>Žnyplės 23G prie Constellation Vision aparato, vienkartinės žnyplės darbui arti tinklainės, 23G. Sugriebimo jėga iki 180 g. Failas "", psl 4.</t>
  </si>
  <si>
    <t>Žnyplės 23G prie Constellation Vision aparato, vienkartinės dantytos žnyplės darbui arti tinklainės, 23G. Sugriebimo jėga iki 180 g. Failas "", psl 4.</t>
  </si>
  <si>
    <t>Žnyplės 25G prie Constellation Vision aparato, vienkartinės žnyplės darbui arti tinklainės, 23G. Sugriebimo jėga iki 180 g Failas "", psl 4.</t>
  </si>
  <si>
    <t>Žnyplės 25G prie Constellation Vision aparato, vienkartinės dantytos žnyplės darbui arti tinklainės, 23G. Sugriebimo jėga iki 180 g. Failas "", psl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</si>
</sst>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_€"/>
    <numFmt numFmtId="166" formatCode="0.0000"/>
  </numFmts>
  <fonts count="13"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sz val="10.5"/>
      <color theme="1"/>
      <name val="Times New Roman"/>
      <family val="1"/>
      <charset val="186"/>
    </font>
    <font>
      <sz val="12"/>
      <color rgb="FF000000"/>
      <name val="Times New Roman"/>
      <family val="1"/>
      <charset val="186"/>
    </font>
    <font>
      <sz val="10"/>
      <color rgb="FF000000"/>
      <name val="Times New Roman"/>
      <family val="1"/>
      <charset val="186"/>
    </font>
    <font>
      <sz val="11"/>
      <name val="Times New Roman"/>
      <family val="1"/>
      <charset val="186"/>
    </font>
    <font>
      <sz val="10"/>
      <name val="Arial"/>
      <family val="2"/>
      <charset val="186"/>
    </font>
    <font>
      <b/>
      <sz val="11"/>
      <color theme="1"/>
      <name val="Times New Roman"/>
      <family val="1"/>
      <charset val="186"/>
    </font>
    <font>
      <sz val="10"/>
      <name val="Arial"/>
      <family val="2"/>
    </font>
    <font>
      <b/>
      <sz val="11"/>
      <color theme="1"/>
      <name val="Times"/>
      <charset val="186"/>
    </font>
    <font>
      <i/>
      <sz val="11"/>
      <color theme="1"/>
      <name val="Times New Roman"/>
      <family val="1"/>
      <charset val="186"/>
    </font>
    <font>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7" fillId="0" borderId="0"/>
    <xf numFmtId="0" fontId="9" fillId="0" borderId="0"/>
    <xf numFmtId="43" fontId="12" fillId="0" borderId="0" applyFont="0" applyFill="0" applyBorder="0" applyAlignment="0" applyProtection="0"/>
  </cellStyleXfs>
  <cellXfs count="35">
    <xf numFmtId="0" fontId="0" fillId="0" borderId="0" xfId="0"/>
    <xf numFmtId="0" fontId="0" fillId="0" borderId="0" xfId="0"/>
    <xf numFmtId="0" fontId="0" fillId="0" borderId="0" xfId="0"/>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6" fillId="0" borderId="1" xfId="0" applyFont="1" applyFill="1" applyBorder="1" applyAlignment="1">
      <alignment horizontal="center" vertical="top" wrapText="1"/>
    </xf>
    <xf numFmtId="164" fontId="6" fillId="2" borderId="1" xfId="2"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2" fontId="0"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Border="1"/>
    <xf numFmtId="1" fontId="6" fillId="0" borderId="0" xfId="0" applyNumberFormat="1" applyFont="1" applyFill="1" applyBorder="1" applyAlignment="1">
      <alignment horizontal="left" vertical="top"/>
    </xf>
    <xf numFmtId="0" fontId="6" fillId="0" borderId="0" xfId="0" applyFont="1" applyFill="1" applyBorder="1" applyAlignment="1">
      <alignment horizontal="left" vertical="top"/>
    </xf>
    <xf numFmtId="4" fontId="6" fillId="0" borderId="0" xfId="0" applyNumberFormat="1" applyFont="1" applyFill="1" applyBorder="1" applyAlignment="1">
      <alignment horizontal="left" vertical="top"/>
    </xf>
    <xf numFmtId="4" fontId="6" fillId="0" borderId="0" xfId="0" applyNumberFormat="1" applyFont="1" applyBorder="1" applyAlignment="1">
      <alignment horizontal="left" wrapText="1"/>
    </xf>
    <xf numFmtId="0" fontId="6" fillId="0" borderId="0" xfId="0" applyFont="1" applyBorder="1" applyAlignment="1">
      <alignment horizontal="left" wrapText="1"/>
    </xf>
    <xf numFmtId="0" fontId="3" fillId="0" borderId="1" xfId="0" applyFont="1" applyBorder="1" applyAlignment="1">
      <alignment horizontal="left" vertical="center" wrapText="1"/>
    </xf>
    <xf numFmtId="0" fontId="8" fillId="0" borderId="0" xfId="0" applyFont="1" applyAlignment="1">
      <alignment horizontal="center"/>
    </xf>
    <xf numFmtId="0" fontId="10" fillId="0" borderId="2" xfId="0" applyFont="1" applyBorder="1" applyAlignment="1">
      <alignment horizontal="right"/>
    </xf>
    <xf numFmtId="0" fontId="10" fillId="0" borderId="3" xfId="0" applyFont="1" applyBorder="1" applyAlignment="1">
      <alignment horizontal="right"/>
    </xf>
    <xf numFmtId="0" fontId="10" fillId="0" borderId="4" xfId="0" applyFont="1" applyBorder="1" applyAlignment="1">
      <alignment horizontal="right"/>
    </xf>
    <xf numFmtId="0" fontId="11"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wrapText="1"/>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0" applyFont="1" applyFill="1" applyBorder="1" applyAlignment="1">
      <alignment vertical="top"/>
    </xf>
    <xf numFmtId="166" fontId="3" fillId="0" borderId="1" xfId="0" applyNumberFormat="1" applyFont="1" applyBorder="1" applyAlignment="1">
      <alignment horizontal="center" vertical="center" wrapText="1"/>
    </xf>
    <xf numFmtId="0" fontId="0" fillId="0" borderId="1" xfId="0" applyBorder="1" applyAlignment="1">
      <alignment wrapText="1"/>
    </xf>
    <xf numFmtId="43" fontId="0" fillId="0" borderId="1" xfId="3" applyFont="1" applyBorder="1"/>
    <xf numFmtId="43" fontId="0" fillId="0" borderId="0" xfId="0" applyNumberFormat="1"/>
  </cellXfs>
  <cellStyles count="4">
    <cellStyle name="Comma" xfId="3" builtinId="3"/>
    <cellStyle name="Excel Built-in Normal" xfId="1"/>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tabSelected="1" topLeftCell="C10" zoomScale="90" zoomScaleNormal="90" workbookViewId="0">
      <selection activeCell="L17" sqref="L17"/>
    </sheetView>
  </sheetViews>
  <sheetFormatPr defaultRowHeight="14.5" x14ac:dyDescent="0.35"/>
  <cols>
    <col min="2" max="2" width="23.7265625" customWidth="1"/>
    <col min="3" max="3" width="58.1796875" customWidth="1"/>
    <col min="6" max="6" width="21.81640625" customWidth="1"/>
    <col min="7" max="7" width="11.453125" customWidth="1"/>
    <col min="9" max="9" width="11.7265625" customWidth="1"/>
    <col min="10" max="10" width="12.453125" customWidth="1"/>
    <col min="11" max="11" width="12.54296875" customWidth="1"/>
    <col min="12" max="12" width="22.36328125" customWidth="1"/>
    <col min="14" max="14" width="12.6328125" customWidth="1"/>
  </cols>
  <sheetData>
    <row r="1" spans="1:14" s="2" customFormat="1" x14ac:dyDescent="0.35">
      <c r="K1" s="1" t="s">
        <v>35</v>
      </c>
    </row>
    <row r="2" spans="1:14" s="1" customFormat="1" x14ac:dyDescent="0.35">
      <c r="A2" s="21" t="s">
        <v>33</v>
      </c>
      <c r="B2" s="21"/>
      <c r="C2" s="21"/>
      <c r="D2" s="21"/>
      <c r="E2" s="21"/>
      <c r="F2" s="21"/>
      <c r="G2" s="21"/>
      <c r="H2" s="21"/>
      <c r="I2" s="21"/>
      <c r="J2" s="21"/>
      <c r="K2" s="21"/>
    </row>
    <row r="3" spans="1:14" s="1" customFormat="1" x14ac:dyDescent="0.35">
      <c r="A3" s="21" t="s">
        <v>34</v>
      </c>
      <c r="B3" s="21"/>
      <c r="C3" s="21"/>
      <c r="D3" s="21"/>
      <c r="E3" s="21"/>
      <c r="F3" s="21"/>
      <c r="G3" s="21"/>
      <c r="H3" s="21"/>
      <c r="I3" s="21"/>
      <c r="J3" s="21"/>
      <c r="K3" s="21"/>
    </row>
    <row r="4" spans="1:14" s="1" customFormat="1" x14ac:dyDescent="0.35"/>
    <row r="5" spans="1:14" ht="14.25" customHeight="1" x14ac:dyDescent="0.35">
      <c r="A5" s="28" t="s">
        <v>32</v>
      </c>
      <c r="B5" s="28"/>
      <c r="C5" s="28"/>
      <c r="D5" s="28"/>
      <c r="E5" s="28"/>
      <c r="F5" s="28"/>
      <c r="G5" s="28"/>
      <c r="H5" s="28"/>
      <c r="I5" s="28"/>
      <c r="J5" s="28"/>
      <c r="K5" s="14"/>
      <c r="L5" s="14"/>
    </row>
    <row r="6" spans="1:14" ht="15" customHeight="1" x14ac:dyDescent="0.35">
      <c r="A6" s="29" t="s">
        <v>36</v>
      </c>
      <c r="B6" s="29"/>
      <c r="C6" s="29"/>
      <c r="D6" s="29"/>
      <c r="E6" s="29"/>
      <c r="F6" s="29"/>
      <c r="G6" s="29"/>
      <c r="H6" s="15" t="s">
        <v>47</v>
      </c>
      <c r="I6" s="16"/>
      <c r="J6" s="17"/>
      <c r="K6" s="14"/>
      <c r="L6" s="14"/>
    </row>
    <row r="7" spans="1:14" ht="14.25" customHeight="1" x14ac:dyDescent="0.35">
      <c r="A7" s="28" t="s">
        <v>37</v>
      </c>
      <c r="B7" s="28"/>
      <c r="C7" s="28"/>
      <c r="D7" s="28"/>
      <c r="E7" s="28"/>
      <c r="F7" s="28"/>
      <c r="G7" s="28"/>
      <c r="H7" s="28"/>
      <c r="I7" s="28"/>
      <c r="J7" s="17"/>
      <c r="K7" s="14"/>
      <c r="L7" s="14"/>
    </row>
    <row r="8" spans="1:14" ht="20.25" customHeight="1" x14ac:dyDescent="0.35">
      <c r="A8" s="26" t="s">
        <v>38</v>
      </c>
      <c r="B8" s="26"/>
      <c r="C8" s="27"/>
      <c r="D8" s="27"/>
      <c r="E8" s="27"/>
      <c r="F8" s="27"/>
      <c r="G8" s="27"/>
      <c r="H8" s="27"/>
      <c r="I8" s="18"/>
      <c r="J8" s="19"/>
      <c r="K8" s="14"/>
      <c r="L8" s="14"/>
    </row>
    <row r="9" spans="1:14" ht="14.25" customHeight="1" x14ac:dyDescent="0.35">
      <c r="A9" s="27" t="s">
        <v>39</v>
      </c>
      <c r="B9" s="27"/>
      <c r="C9" s="27"/>
      <c r="D9" s="27"/>
      <c r="E9" s="27"/>
      <c r="F9" s="27"/>
      <c r="G9" s="27"/>
      <c r="H9" s="27"/>
      <c r="I9" s="18"/>
      <c r="J9" s="19"/>
      <c r="K9" s="14"/>
      <c r="L9" s="14"/>
    </row>
    <row r="10" spans="1:14" s="2" customFormat="1" ht="14.25" customHeight="1" x14ac:dyDescent="0.35">
      <c r="A10" s="30" t="s">
        <v>40</v>
      </c>
      <c r="B10" s="30"/>
      <c r="C10" s="30"/>
      <c r="D10" s="30"/>
      <c r="E10" s="30"/>
      <c r="F10" s="30"/>
      <c r="G10" s="30"/>
      <c r="H10" s="30"/>
      <c r="I10" s="30"/>
      <c r="J10" s="19"/>
      <c r="K10" s="14"/>
      <c r="L10" s="14"/>
    </row>
    <row r="11" spans="1:14" s="2" customFormat="1" ht="45" customHeight="1" x14ac:dyDescent="0.35">
      <c r="A11" s="25" t="s">
        <v>49</v>
      </c>
      <c r="B11" s="25"/>
      <c r="C11" s="25"/>
      <c r="D11" s="25"/>
      <c r="E11" s="25"/>
      <c r="F11" s="25"/>
      <c r="G11" s="25"/>
      <c r="H11" s="25"/>
      <c r="I11" s="25"/>
      <c r="J11" s="25"/>
      <c r="K11" s="25"/>
      <c r="L11" s="25"/>
    </row>
    <row r="12" spans="1:14" ht="101.25" customHeight="1" x14ac:dyDescent="0.35">
      <c r="A12" s="20" t="s">
        <v>0</v>
      </c>
      <c r="B12" s="9" t="s">
        <v>50</v>
      </c>
      <c r="C12" s="9" t="s">
        <v>51</v>
      </c>
      <c r="D12" s="10" t="s">
        <v>30</v>
      </c>
      <c r="E12" s="9" t="s">
        <v>1</v>
      </c>
      <c r="F12" s="6" t="s">
        <v>31</v>
      </c>
      <c r="G12" s="9" t="s">
        <v>2</v>
      </c>
      <c r="H12" s="13" t="s">
        <v>41</v>
      </c>
      <c r="I12" s="9" t="s">
        <v>3</v>
      </c>
      <c r="J12" s="9" t="s">
        <v>42</v>
      </c>
      <c r="K12" s="7" t="s">
        <v>43</v>
      </c>
      <c r="L12" s="13" t="s">
        <v>48</v>
      </c>
    </row>
    <row r="13" spans="1:14" ht="29" x14ac:dyDescent="0.35">
      <c r="A13" s="8">
        <v>12</v>
      </c>
      <c r="B13" s="5" t="s">
        <v>5</v>
      </c>
      <c r="C13" s="4" t="s">
        <v>6</v>
      </c>
      <c r="D13" s="9">
        <v>2000</v>
      </c>
      <c r="E13" s="9" t="s">
        <v>4</v>
      </c>
      <c r="F13" s="9" t="s">
        <v>52</v>
      </c>
      <c r="G13" s="31">
        <v>1.1000000000000001</v>
      </c>
      <c r="H13" s="12">
        <v>5</v>
      </c>
      <c r="I13" s="31">
        <f>G13*(1+H13/100)</f>
        <v>1.1550000000000002</v>
      </c>
      <c r="J13" s="12">
        <f>D13*G13</f>
        <v>2200</v>
      </c>
      <c r="K13" s="11">
        <f>J13*1.05</f>
        <v>2310</v>
      </c>
      <c r="L13" s="32" t="s">
        <v>65</v>
      </c>
    </row>
    <row r="14" spans="1:14" ht="29" x14ac:dyDescent="0.35">
      <c r="A14" s="8">
        <v>13</v>
      </c>
      <c r="B14" s="4" t="s">
        <v>7</v>
      </c>
      <c r="C14" s="4" t="s">
        <v>8</v>
      </c>
      <c r="D14" s="9">
        <v>1000</v>
      </c>
      <c r="E14" s="9" t="s">
        <v>4</v>
      </c>
      <c r="F14" s="9" t="s">
        <v>53</v>
      </c>
      <c r="G14" s="31">
        <v>1.8</v>
      </c>
      <c r="H14" s="12">
        <v>5</v>
      </c>
      <c r="I14" s="31">
        <f t="shared" ref="I14:I16" si="0">G14*(1+H14/100)</f>
        <v>1.8900000000000001</v>
      </c>
      <c r="J14" s="12">
        <f t="shared" ref="J14:J16" si="1">D14*G14</f>
        <v>1800</v>
      </c>
      <c r="K14" s="11">
        <f t="shared" ref="K14:K21" si="2">J14*1.05</f>
        <v>1890</v>
      </c>
      <c r="L14" s="32" t="s">
        <v>66</v>
      </c>
      <c r="N14" s="2"/>
    </row>
    <row r="15" spans="1:14" ht="29" x14ac:dyDescent="0.35">
      <c r="A15" s="8">
        <v>14</v>
      </c>
      <c r="B15" s="4" t="s">
        <v>9</v>
      </c>
      <c r="C15" s="4" t="s">
        <v>10</v>
      </c>
      <c r="D15" s="9">
        <v>5000</v>
      </c>
      <c r="E15" s="9" t="s">
        <v>4</v>
      </c>
      <c r="F15" s="9" t="s">
        <v>54</v>
      </c>
      <c r="G15" s="31">
        <v>0.85</v>
      </c>
      <c r="H15" s="12">
        <v>5</v>
      </c>
      <c r="I15" s="31">
        <f t="shared" si="0"/>
        <v>0.89249999999999996</v>
      </c>
      <c r="J15" s="12">
        <f t="shared" si="1"/>
        <v>4250</v>
      </c>
      <c r="K15" s="11">
        <f t="shared" si="2"/>
        <v>4462.5</v>
      </c>
      <c r="L15" s="32" t="s">
        <v>67</v>
      </c>
      <c r="N15" s="2"/>
    </row>
    <row r="16" spans="1:14" ht="29" x14ac:dyDescent="0.35">
      <c r="A16" s="8">
        <v>15</v>
      </c>
      <c r="B16" s="4" t="s">
        <v>11</v>
      </c>
      <c r="C16" s="4" t="s">
        <v>12</v>
      </c>
      <c r="D16" s="9">
        <v>1500</v>
      </c>
      <c r="E16" s="9" t="s">
        <v>4</v>
      </c>
      <c r="F16" s="9" t="s">
        <v>55</v>
      </c>
      <c r="G16" s="31">
        <v>1.1000000000000001</v>
      </c>
      <c r="H16" s="12">
        <v>5</v>
      </c>
      <c r="I16" s="31">
        <f t="shared" si="0"/>
        <v>1.1550000000000002</v>
      </c>
      <c r="J16" s="12">
        <f t="shared" si="1"/>
        <v>1650.0000000000002</v>
      </c>
      <c r="K16" s="11">
        <f t="shared" si="2"/>
        <v>1732.5000000000002</v>
      </c>
      <c r="L16" s="32" t="s">
        <v>68</v>
      </c>
      <c r="N16" s="2"/>
    </row>
    <row r="17" spans="1:14" ht="142.5" customHeight="1" x14ac:dyDescent="0.35">
      <c r="A17" s="8">
        <v>17</v>
      </c>
      <c r="B17" s="4" t="s">
        <v>13</v>
      </c>
      <c r="C17" s="4" t="s">
        <v>14</v>
      </c>
      <c r="D17" s="9">
        <v>400</v>
      </c>
      <c r="E17" s="9" t="s">
        <v>4</v>
      </c>
      <c r="F17" s="9" t="s">
        <v>56</v>
      </c>
      <c r="G17" s="12">
        <v>58</v>
      </c>
      <c r="H17" s="12">
        <v>5</v>
      </c>
      <c r="I17" s="12">
        <f t="shared" ref="I17" si="3">G17*(1+H17/100)</f>
        <v>60.900000000000006</v>
      </c>
      <c r="J17" s="12">
        <f t="shared" ref="J17" si="4">D17*G17</f>
        <v>23200</v>
      </c>
      <c r="K17" s="11">
        <f t="shared" si="2"/>
        <v>24360</v>
      </c>
      <c r="L17" s="32" t="s">
        <v>69</v>
      </c>
      <c r="N17" s="2"/>
    </row>
    <row r="18" spans="1:14" ht="68" customHeight="1" x14ac:dyDescent="0.35">
      <c r="A18" s="8">
        <v>18</v>
      </c>
      <c r="B18" s="3" t="s">
        <v>15</v>
      </c>
      <c r="C18" s="3" t="s">
        <v>16</v>
      </c>
      <c r="D18" s="9">
        <v>300</v>
      </c>
      <c r="E18" s="9" t="s">
        <v>4</v>
      </c>
      <c r="F18" s="13" t="s">
        <v>57</v>
      </c>
      <c r="G18" s="12">
        <v>40</v>
      </c>
      <c r="H18" s="12">
        <v>5</v>
      </c>
      <c r="I18" s="12">
        <f t="shared" ref="I18:I19" si="5">G18*(1+H18/100)</f>
        <v>42</v>
      </c>
      <c r="J18" s="12">
        <f t="shared" ref="J18:J19" si="6">D18*G18</f>
        <v>12000</v>
      </c>
      <c r="K18" s="11">
        <f t="shared" si="2"/>
        <v>12600</v>
      </c>
      <c r="L18" s="32" t="s">
        <v>70</v>
      </c>
    </row>
    <row r="19" spans="1:14" ht="54" x14ac:dyDescent="0.35">
      <c r="A19" s="8">
        <v>19</v>
      </c>
      <c r="B19" s="3" t="s">
        <v>17</v>
      </c>
      <c r="C19" s="3" t="s">
        <v>18</v>
      </c>
      <c r="D19" s="9">
        <v>100</v>
      </c>
      <c r="E19" s="9" t="s">
        <v>4</v>
      </c>
      <c r="F19" s="13" t="s">
        <v>58</v>
      </c>
      <c r="G19" s="12">
        <v>40</v>
      </c>
      <c r="H19" s="12">
        <v>5</v>
      </c>
      <c r="I19" s="12">
        <f t="shared" si="5"/>
        <v>42</v>
      </c>
      <c r="J19" s="12">
        <f t="shared" si="6"/>
        <v>4000</v>
      </c>
      <c r="K19" s="11">
        <f t="shared" si="2"/>
        <v>4200</v>
      </c>
      <c r="L19" s="32" t="s">
        <v>70</v>
      </c>
    </row>
    <row r="20" spans="1:14" ht="72.5" x14ac:dyDescent="0.35">
      <c r="A20" s="8">
        <v>20</v>
      </c>
      <c r="B20" s="4" t="s">
        <v>19</v>
      </c>
      <c r="C20" s="3" t="s">
        <v>20</v>
      </c>
      <c r="D20" s="13">
        <v>400</v>
      </c>
      <c r="E20" s="9" t="s">
        <v>4</v>
      </c>
      <c r="F20" s="9" t="s">
        <v>71</v>
      </c>
      <c r="G20" s="12">
        <v>32</v>
      </c>
      <c r="H20" s="12">
        <v>5</v>
      </c>
      <c r="I20" s="12">
        <f t="shared" ref="I20:I21" si="7">G20*(1+H20/100)</f>
        <v>33.6</v>
      </c>
      <c r="J20" s="12">
        <f t="shared" ref="J20:J21" si="8">D20*G20</f>
        <v>12800</v>
      </c>
      <c r="K20" s="11">
        <f t="shared" si="2"/>
        <v>13440</v>
      </c>
      <c r="L20" s="32" t="s">
        <v>73</v>
      </c>
    </row>
    <row r="21" spans="1:14" ht="72.5" x14ac:dyDescent="0.35">
      <c r="A21" s="8">
        <v>21</v>
      </c>
      <c r="B21" s="4" t="s">
        <v>21</v>
      </c>
      <c r="C21" s="3" t="s">
        <v>22</v>
      </c>
      <c r="D21" s="13">
        <v>150</v>
      </c>
      <c r="E21" s="9" t="s">
        <v>4</v>
      </c>
      <c r="F21" s="9" t="s">
        <v>72</v>
      </c>
      <c r="G21" s="12">
        <v>38</v>
      </c>
      <c r="H21" s="12">
        <v>5</v>
      </c>
      <c r="I21" s="12">
        <f t="shared" si="7"/>
        <v>39.9</v>
      </c>
      <c r="J21" s="12">
        <f t="shared" si="8"/>
        <v>5700</v>
      </c>
      <c r="K21" s="11">
        <f t="shared" si="2"/>
        <v>5985</v>
      </c>
      <c r="L21" s="32" t="s">
        <v>74</v>
      </c>
    </row>
    <row r="22" spans="1:14" ht="116" x14ac:dyDescent="0.35">
      <c r="A22" s="8">
        <v>29</v>
      </c>
      <c r="B22" s="4" t="s">
        <v>46</v>
      </c>
      <c r="C22" s="4" t="s">
        <v>23</v>
      </c>
      <c r="D22" s="13">
        <v>18</v>
      </c>
      <c r="E22" s="9" t="s">
        <v>4</v>
      </c>
      <c r="F22" s="9" t="s">
        <v>59</v>
      </c>
      <c r="G22" s="12">
        <v>210</v>
      </c>
      <c r="H22" s="12">
        <v>5</v>
      </c>
      <c r="I22" s="12">
        <f t="shared" ref="I22" si="9">G22*(1+H22/100)</f>
        <v>220.5</v>
      </c>
      <c r="J22" s="12">
        <f t="shared" ref="J22" si="10">D22*G22</f>
        <v>3780</v>
      </c>
      <c r="K22" s="11">
        <f t="shared" ref="K22:K26" si="11">J22*1.05</f>
        <v>3969</v>
      </c>
      <c r="L22" s="32" t="s">
        <v>75</v>
      </c>
    </row>
    <row r="23" spans="1:14" ht="101.5" x14ac:dyDescent="0.35">
      <c r="A23" s="8">
        <v>35</v>
      </c>
      <c r="B23" s="4" t="s">
        <v>24</v>
      </c>
      <c r="C23" s="4" t="s">
        <v>25</v>
      </c>
      <c r="D23" s="13">
        <v>36</v>
      </c>
      <c r="E23" s="9" t="s">
        <v>4</v>
      </c>
      <c r="F23" s="9" t="s">
        <v>60</v>
      </c>
      <c r="G23" s="12">
        <v>125</v>
      </c>
      <c r="H23" s="12">
        <v>5</v>
      </c>
      <c r="I23" s="12">
        <f t="shared" ref="I23:I26" si="12">G23*(1+H23/100)</f>
        <v>131.25</v>
      </c>
      <c r="J23" s="12">
        <f t="shared" ref="J23:J26" si="13">D23*G23</f>
        <v>4500</v>
      </c>
      <c r="K23" s="11">
        <f t="shared" si="11"/>
        <v>4725</v>
      </c>
      <c r="L23" s="32" t="s">
        <v>76</v>
      </c>
    </row>
    <row r="24" spans="1:14" ht="101.5" x14ac:dyDescent="0.35">
      <c r="A24" s="8">
        <v>36</v>
      </c>
      <c r="B24" s="4" t="s">
        <v>24</v>
      </c>
      <c r="C24" s="4" t="s">
        <v>26</v>
      </c>
      <c r="D24" s="13">
        <v>36</v>
      </c>
      <c r="E24" s="9" t="s">
        <v>4</v>
      </c>
      <c r="F24" s="9" t="s">
        <v>61</v>
      </c>
      <c r="G24" s="12">
        <v>140</v>
      </c>
      <c r="H24" s="12">
        <v>5</v>
      </c>
      <c r="I24" s="12">
        <f t="shared" si="12"/>
        <v>147</v>
      </c>
      <c r="J24" s="12">
        <f t="shared" si="13"/>
        <v>5040</v>
      </c>
      <c r="K24" s="11">
        <f t="shared" si="11"/>
        <v>5292</v>
      </c>
      <c r="L24" s="32" t="s">
        <v>77</v>
      </c>
    </row>
    <row r="25" spans="1:14" ht="101.5" x14ac:dyDescent="0.35">
      <c r="A25" s="8">
        <v>37</v>
      </c>
      <c r="B25" s="4" t="s">
        <v>27</v>
      </c>
      <c r="C25" s="4" t="s">
        <v>28</v>
      </c>
      <c r="D25" s="13">
        <v>96</v>
      </c>
      <c r="E25" s="9" t="s">
        <v>4</v>
      </c>
      <c r="F25" s="9" t="s">
        <v>62</v>
      </c>
      <c r="G25" s="12">
        <v>140</v>
      </c>
      <c r="H25" s="12">
        <v>5</v>
      </c>
      <c r="I25" s="12">
        <f t="shared" si="12"/>
        <v>147</v>
      </c>
      <c r="J25" s="12">
        <f t="shared" si="13"/>
        <v>13440</v>
      </c>
      <c r="K25" s="11">
        <f t="shared" si="11"/>
        <v>14112</v>
      </c>
      <c r="L25" s="32" t="s">
        <v>78</v>
      </c>
    </row>
    <row r="26" spans="1:14" ht="101.5" x14ac:dyDescent="0.35">
      <c r="A26" s="8">
        <v>38</v>
      </c>
      <c r="B26" s="4" t="s">
        <v>27</v>
      </c>
      <c r="C26" s="4" t="s">
        <v>29</v>
      </c>
      <c r="D26" s="13">
        <v>102</v>
      </c>
      <c r="E26" s="9" t="s">
        <v>4</v>
      </c>
      <c r="F26" s="9" t="s">
        <v>63</v>
      </c>
      <c r="G26" s="12">
        <v>140</v>
      </c>
      <c r="H26" s="12">
        <v>5</v>
      </c>
      <c r="I26" s="12">
        <f t="shared" si="12"/>
        <v>147</v>
      </c>
      <c r="J26" s="12">
        <f t="shared" si="13"/>
        <v>14280</v>
      </c>
      <c r="K26" s="11">
        <f t="shared" si="11"/>
        <v>14994</v>
      </c>
      <c r="L26" s="32" t="s">
        <v>79</v>
      </c>
    </row>
    <row r="27" spans="1:14" ht="15" customHeight="1" x14ac:dyDescent="0.35">
      <c r="A27" s="22" t="s">
        <v>44</v>
      </c>
      <c r="B27" s="23"/>
      <c r="C27" s="23"/>
      <c r="D27" s="23"/>
      <c r="E27" s="23"/>
      <c r="F27" s="23"/>
      <c r="G27" s="23"/>
      <c r="H27" s="23"/>
      <c r="I27" s="23"/>
      <c r="J27" s="23"/>
      <c r="K27" s="24"/>
      <c r="L27" s="33">
        <f>SUM(J13:J26)</f>
        <v>108640</v>
      </c>
    </row>
    <row r="28" spans="1:14" x14ac:dyDescent="0.35">
      <c r="A28" s="22" t="s">
        <v>64</v>
      </c>
      <c r="B28" s="23"/>
      <c r="C28" s="23"/>
      <c r="D28" s="23"/>
      <c r="E28" s="23"/>
      <c r="F28" s="23"/>
      <c r="G28" s="23"/>
      <c r="H28" s="23"/>
      <c r="I28" s="23"/>
      <c r="J28" s="23"/>
      <c r="K28" s="24"/>
      <c r="L28" s="33">
        <f>L29-L27</f>
        <v>5432</v>
      </c>
      <c r="N28" s="34"/>
    </row>
    <row r="29" spans="1:14" x14ac:dyDescent="0.35">
      <c r="A29" s="22" t="s">
        <v>45</v>
      </c>
      <c r="B29" s="23"/>
      <c r="C29" s="23"/>
      <c r="D29" s="23"/>
      <c r="E29" s="23"/>
      <c r="F29" s="23"/>
      <c r="G29" s="23"/>
      <c r="H29" s="23"/>
      <c r="I29" s="23"/>
      <c r="J29" s="23"/>
      <c r="K29" s="24"/>
      <c r="L29" s="33">
        <f>SUM(K13:K26)</f>
        <v>114072</v>
      </c>
    </row>
  </sheetData>
  <mergeCells count="12">
    <mergeCell ref="A2:K2"/>
    <mergeCell ref="A28:K28"/>
    <mergeCell ref="A29:K29"/>
    <mergeCell ref="A3:K3"/>
    <mergeCell ref="A27:K27"/>
    <mergeCell ref="A11:L11"/>
    <mergeCell ref="A8:H8"/>
    <mergeCell ref="A9:H9"/>
    <mergeCell ref="A7:I7"/>
    <mergeCell ref="A5:J5"/>
    <mergeCell ref="A6:G6"/>
    <mergeCell ref="A10:I10"/>
  </mergeCell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2020-02-03T10:15:12Z</cp:lastPrinted>
  <dcterms:created xsi:type="dcterms:W3CDTF">2020-01-02T13:31:21Z</dcterms:created>
  <dcterms:modified xsi:type="dcterms:W3CDTF">2020-03-16T01:38:27Z</dcterms:modified>
</cp:coreProperties>
</file>