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semy\Documents\Sutartys_viešinimui\2022\1SUT-209 2022.06.02 PRELIMINARIOJI PIRKIMO SUTARTIS (KLOFAZIMINAS, KAPREOMICINAS)_Entafarma\"/>
    </mc:Choice>
  </mc:AlternateContent>
  <xr:revisionPtr revIDLastSave="0" documentId="8_{6DBB0D2C-19B9-410E-A98D-957A2EE20320}" xr6:coauthVersionLast="47" xr6:coauthVersionMax="47" xr10:uidLastSave="{00000000-0000-0000-0000-000000000000}"/>
  <bookViews>
    <workbookView xWindow="2340" yWindow="2340" windowWidth="21600" windowHeight="11385" xr2:uid="{9C7E816E-295A-48C2-AC57-0BCBC2A0753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M4" i="1"/>
  <c r="N4" i="1" s="1"/>
  <c r="K5" i="1"/>
  <c r="L5" i="1" s="1"/>
  <c r="K6" i="1"/>
  <c r="L6" i="1" s="1"/>
  <c r="K4" i="1"/>
  <c r="L4" i="1" s="1"/>
  <c r="H5" i="1"/>
  <c r="H6" i="1"/>
  <c r="H4" i="1"/>
</calcChain>
</file>

<file path=xl/sharedStrings.xml><?xml version="1.0" encoding="utf-8"?>
<sst xmlns="http://schemas.openxmlformats.org/spreadsheetml/2006/main" count="109" uniqueCount="87">
  <si>
    <t>Bendrinis vaisto pavadinimas</t>
  </si>
  <si>
    <t>Vaisto stiprumas</t>
  </si>
  <si>
    <t>Nedalomas vienetas</t>
  </si>
  <si>
    <t>Vaisto firminis pavadinimas, dozė, kiekis pakuotėje</t>
  </si>
  <si>
    <t>Preliminarus numatomas pirkti kiekis nedalomais vienetais*</t>
  </si>
  <si>
    <t>Nedalomo vieneto kaina Eur be PVM</t>
  </si>
  <si>
    <t>Nedalomo vieneto kaina Eur su PVM</t>
  </si>
  <si>
    <t>Suma Eur be PVM</t>
  </si>
  <si>
    <t>Suma Eur su PVM</t>
  </si>
  <si>
    <t>1.</t>
  </si>
  <si>
    <t>Klofaziminas</t>
  </si>
  <si>
    <t>100 mg</t>
  </si>
  <si>
    <t>kapsulė</t>
  </si>
  <si>
    <t>15 900 – 95 400</t>
  </si>
  <si>
    <t>2.</t>
  </si>
  <si>
    <t>Izoniazidas</t>
  </si>
  <si>
    <t>tabletė</t>
  </si>
  <si>
    <t xml:space="preserve">10 700 – 64 300 </t>
  </si>
  <si>
    <t>3.</t>
  </si>
  <si>
    <t>Kapreomicinas</t>
  </si>
  <si>
    <t>1 g</t>
  </si>
  <si>
    <t>flakonas</t>
  </si>
  <si>
    <t>1 480 – 8 900</t>
  </si>
  <si>
    <t>Pirkimo objekto dalies Nr.</t>
  </si>
  <si>
    <r>
      <t>Suma Eur be PVM</t>
    </r>
    <r>
      <rPr>
        <sz val="10"/>
        <rFont val="Times New Roman"/>
        <family val="1"/>
        <charset val="186"/>
      </rPr>
      <t xml:space="preserve"> (</t>
    </r>
    <r>
      <rPr>
        <sz val="10"/>
        <color rgb="FF0000FF"/>
        <rFont val="Times New Roman"/>
        <family val="1"/>
        <charset val="186"/>
      </rPr>
      <t>Minimali</t>
    </r>
    <r>
      <rPr>
        <sz val="10"/>
        <rFont val="Times New Roman"/>
        <family val="1"/>
        <charset val="186"/>
      </rPr>
      <t>)</t>
    </r>
  </si>
  <si>
    <r>
      <t xml:space="preserve">Suma Eur su PVM </t>
    </r>
    <r>
      <rPr>
        <sz val="10"/>
        <color theme="1"/>
        <rFont val="Times New Roman"/>
        <family val="1"/>
        <charset val="186"/>
      </rPr>
      <t>(</t>
    </r>
    <r>
      <rPr>
        <sz val="10"/>
        <color rgb="FF0000FF"/>
        <rFont val="Times New Roman"/>
        <family val="1"/>
        <charset val="186"/>
      </rPr>
      <t>Minimali</t>
    </r>
    <r>
      <rPr>
        <sz val="10"/>
        <color theme="1"/>
        <rFont val="Times New Roman"/>
        <family val="1"/>
        <charset val="186"/>
      </rPr>
      <t>)</t>
    </r>
  </si>
  <si>
    <r>
      <t>Suma Eur be PVM</t>
    </r>
    <r>
      <rPr>
        <sz val="10"/>
        <rFont val="Times New Roman"/>
        <family val="1"/>
        <charset val="186"/>
      </rPr>
      <t xml:space="preserve"> (</t>
    </r>
    <r>
      <rPr>
        <sz val="10"/>
        <color rgb="FFFF0000"/>
        <rFont val="Times New Roman"/>
        <family val="1"/>
        <charset val="186"/>
      </rPr>
      <t>Maksimali</t>
    </r>
    <r>
      <rPr>
        <sz val="10"/>
        <rFont val="Times New Roman"/>
        <family val="1"/>
        <charset val="186"/>
      </rPr>
      <t>)</t>
    </r>
  </si>
  <si>
    <r>
      <t xml:space="preserve">Suma Eur su PVM </t>
    </r>
    <r>
      <rPr>
        <sz val="10"/>
        <color theme="1"/>
        <rFont val="Times New Roman"/>
        <family val="1"/>
        <charset val="186"/>
      </rPr>
      <t>(</t>
    </r>
    <r>
      <rPr>
        <sz val="10"/>
        <color rgb="FFFF0000"/>
        <rFont val="Times New Roman"/>
        <family val="1"/>
        <charset val="186"/>
      </rPr>
      <t>Maksimali</t>
    </r>
    <r>
      <rPr>
        <sz val="10"/>
        <color theme="1"/>
        <rFont val="Times New Roman"/>
        <family val="1"/>
        <charset val="186"/>
      </rPr>
      <t>)</t>
    </r>
  </si>
  <si>
    <t>Min kiekis</t>
  </si>
  <si>
    <t>Max kiekis</t>
  </si>
  <si>
    <t>Fazim-100mg caps. N100 [V]</t>
  </si>
  <si>
    <t>Pr.pavadinimas</t>
  </si>
  <si>
    <t>Likutis</t>
  </si>
  <si>
    <t>Pirk.nac.kaina</t>
  </si>
  <si>
    <t>Galioja iki</t>
  </si>
  <si>
    <t>sert.-Prek. Par</t>
  </si>
  <si>
    <t>Kodas-Sand. vie</t>
  </si>
  <si>
    <t>Paj.op.tipas</t>
  </si>
  <si>
    <t>Paj.data</t>
  </si>
  <si>
    <t>S.likutis</t>
  </si>
  <si>
    <t>Sertifikatas</t>
  </si>
  <si>
    <t>Pirk.kaina</t>
  </si>
  <si>
    <t>Pavad.-Gamintoj</t>
  </si>
  <si>
    <t>Tiekėjo pavad.</t>
  </si>
  <si>
    <t>Paj.Op.nr.</t>
  </si>
  <si>
    <t>Mat.vnt.</t>
  </si>
  <si>
    <t>Pirk.val.</t>
  </si>
  <si>
    <t>Savikaina</t>
  </si>
  <si>
    <t>Pard.kaina(nac.val.)</t>
  </si>
  <si>
    <t>Kokybė</t>
  </si>
  <si>
    <t>Tiekėjas</t>
  </si>
  <si>
    <t>Pr.kodas</t>
  </si>
  <si>
    <t>Knsg.?</t>
  </si>
  <si>
    <t>Pavadinimas</t>
  </si>
  <si>
    <t>Pavad.-Sand. vi</t>
  </si>
  <si>
    <t>Partija</t>
  </si>
  <si>
    <t>Kodas-Gamintoja</t>
  </si>
  <si>
    <t>Kiekis pak.</t>
  </si>
  <si>
    <t>Pr.part.op.nr.</t>
  </si>
  <si>
    <t>Pr.part.data</t>
  </si>
  <si>
    <t>Obj.pavadinimas</t>
  </si>
  <si>
    <t>Obj.kodas</t>
  </si>
  <si>
    <t>2024.07.31</t>
  </si>
  <si>
    <t>FZO15-01</t>
  </si>
  <si>
    <t>MD. 6.1.10</t>
  </si>
  <si>
    <t>Pirkimas</t>
  </si>
  <si>
    <t>2021.09.24</t>
  </si>
  <si>
    <t>Lark Laboratories (India) Ltd</t>
  </si>
  <si>
    <t>PAK</t>
  </si>
  <si>
    <t>EUR</t>
  </si>
  <si>
    <t>P11983</t>
  </si>
  <si>
    <t>Pakuotė</t>
  </si>
  <si>
    <t xml:space="preserve"> </t>
  </si>
  <si>
    <t>2024.11.30</t>
  </si>
  <si>
    <t>FFZ12-01</t>
  </si>
  <si>
    <t>MD. 6.1. 5</t>
  </si>
  <si>
    <t>2022.01.19</t>
  </si>
  <si>
    <r>
      <t xml:space="preserve">Fazim-100mg caps. N100, Lark Laboratories [Vardinis] </t>
    </r>
    <r>
      <rPr>
        <sz val="12"/>
        <color rgb="FF0000FF"/>
        <rFont val="Times New Roman"/>
        <family val="1"/>
        <charset val="186"/>
      </rPr>
      <t>https://vapris.vvkt.lt/vvkt-web/public/medications/view/29682</t>
    </r>
  </si>
  <si>
    <t>Izoniazida ARENA 100mg tab. N50, ARENA GROUP S.A.  [Vardinis]– Rumunijos reg. Nr. 12629/2019/02</t>
  </si>
  <si>
    <t>12481,50  74889,00</t>
  </si>
  <si>
    <t>1423,10  8551,90</t>
  </si>
  <si>
    <t>7296,40  43877,00</t>
  </si>
  <si>
    <t>13105,58 78633,45</t>
  </si>
  <si>
    <t xml:space="preserve">1494,26  8979,50 </t>
  </si>
  <si>
    <t>7661,22  46070,85</t>
  </si>
  <si>
    <r>
      <t xml:space="preserve">CAPRISWISS 1g milt. infuziniam tirpalui N1, Swiss Parenterals [Vardinis]                                         </t>
    </r>
    <r>
      <rPr>
        <sz val="11"/>
        <color rgb="FF0000FF"/>
        <rFont val="Times New Roman"/>
        <family val="1"/>
        <charset val="186"/>
      </rPr>
      <t xml:space="preserve">https://vapris.vvkt.lt/vvkt-web/public/medications/view/31385         </t>
    </r>
    <r>
      <rPr>
        <sz val="11"/>
        <color theme="1"/>
        <rFont val="Times New Roman"/>
        <family val="1"/>
        <charset val="186"/>
      </rPr>
      <t xml:space="preserve">  (EU-GMP sertifikatas pridedamas)</t>
    </r>
  </si>
  <si>
    <t>Pasiūlymo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</si>
</sst>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0000FF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8B78-915F-40A7-89DA-16564477904E}">
  <sheetPr>
    <pageSetUpPr fitToPage="1"/>
  </sheetPr>
  <dimension ref="A1:P18"/>
  <sheetViews>
    <sheetView tabSelected="1" workbookViewId="0">
      <selection activeCell="T6" sqref="T6"/>
    </sheetView>
  </sheetViews>
  <sheetFormatPr defaultRowHeight="15" x14ac:dyDescent="0.25"/>
  <cols>
    <col min="1" max="1" width="8.85546875" customWidth="1"/>
    <col min="2" max="2" width="14.7109375" bestFit="1" customWidth="1"/>
    <col min="3" max="3" width="9.140625" bestFit="1" customWidth="1"/>
    <col min="4" max="4" width="10.85546875" bestFit="1" customWidth="1"/>
    <col min="5" max="5" width="35" customWidth="1"/>
    <col min="6" max="6" width="16.28515625" style="10" bestFit="1" customWidth="1"/>
    <col min="7" max="7" width="10.42578125" style="10" customWidth="1"/>
    <col min="8" max="8" width="11" style="10" customWidth="1"/>
    <col min="9" max="9" width="10.7109375" style="10" customWidth="1"/>
    <col min="10" max="10" width="13.28515625" style="10" customWidth="1"/>
    <col min="11" max="11" width="10.85546875" hidden="1" customWidth="1"/>
    <col min="12" max="12" width="10.7109375" hidden="1" customWidth="1"/>
    <col min="13" max="13" width="10.85546875" hidden="1" customWidth="1"/>
    <col min="14" max="14" width="10.140625" hidden="1" customWidth="1"/>
    <col min="15" max="16" width="6.7109375" style="10" hidden="1" customWidth="1"/>
    <col min="17" max="17" width="0" hidden="1" customWidth="1"/>
  </cols>
  <sheetData>
    <row r="1" spans="1:16" x14ac:dyDescent="0.25">
      <c r="J1" s="17" t="s">
        <v>86</v>
      </c>
    </row>
    <row r="3" spans="1:16" s="5" customFormat="1" ht="63" x14ac:dyDescent="0.25">
      <c r="A3" s="3" t="s">
        <v>23</v>
      </c>
      <c r="B3" s="4" t="s">
        <v>0</v>
      </c>
      <c r="C3" s="4" t="s">
        <v>1</v>
      </c>
      <c r="D3" s="4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6" t="s">
        <v>7</v>
      </c>
      <c r="J3" s="3" t="s">
        <v>8</v>
      </c>
      <c r="K3" s="6" t="s">
        <v>24</v>
      </c>
      <c r="L3" s="3" t="s">
        <v>25</v>
      </c>
      <c r="M3" s="6" t="s">
        <v>26</v>
      </c>
      <c r="N3" s="3" t="s">
        <v>27</v>
      </c>
      <c r="O3" s="8" t="s">
        <v>28</v>
      </c>
      <c r="P3" s="9" t="s">
        <v>29</v>
      </c>
    </row>
    <row r="4" spans="1:16" s="14" customFormat="1" ht="63" x14ac:dyDescent="0.25">
      <c r="A4" s="1" t="s">
        <v>9</v>
      </c>
      <c r="B4" s="2" t="s">
        <v>10</v>
      </c>
      <c r="C4" s="1" t="s">
        <v>11</v>
      </c>
      <c r="D4" s="1" t="s">
        <v>12</v>
      </c>
      <c r="E4" s="2" t="s">
        <v>77</v>
      </c>
      <c r="F4" s="1" t="s">
        <v>13</v>
      </c>
      <c r="G4" s="1">
        <v>0.78500000000000003</v>
      </c>
      <c r="H4" s="1">
        <f>ROUND(G4*1.05,4)</f>
        <v>0.82430000000000003</v>
      </c>
      <c r="I4" s="11" t="s">
        <v>79</v>
      </c>
      <c r="J4" s="11" t="s">
        <v>82</v>
      </c>
      <c r="K4" s="11">
        <f>G4*O4</f>
        <v>12481.5</v>
      </c>
      <c r="L4" s="1">
        <f>K4*1.05</f>
        <v>13105.575000000001</v>
      </c>
      <c r="M4" s="15">
        <f>G4*P4</f>
        <v>74889</v>
      </c>
      <c r="N4" s="16">
        <f>M4*1.05</f>
        <v>78633.45</v>
      </c>
      <c r="O4" s="13">
        <v>15900</v>
      </c>
      <c r="P4" s="13">
        <v>95400</v>
      </c>
    </row>
    <row r="5" spans="1:16" s="14" customFormat="1" ht="47.25" x14ac:dyDescent="0.25">
      <c r="A5" s="1" t="s">
        <v>14</v>
      </c>
      <c r="B5" s="2" t="s">
        <v>15</v>
      </c>
      <c r="C5" s="1" t="s">
        <v>11</v>
      </c>
      <c r="D5" s="1" t="s">
        <v>16</v>
      </c>
      <c r="E5" s="2" t="s">
        <v>78</v>
      </c>
      <c r="F5" s="1" t="s">
        <v>17</v>
      </c>
      <c r="G5" s="1">
        <v>0.13300000000000001</v>
      </c>
      <c r="H5" s="1">
        <f t="shared" ref="H5:H6" si="0">ROUND(G5*1.05,4)</f>
        <v>0.13969999999999999</v>
      </c>
      <c r="I5" s="11" t="s">
        <v>80</v>
      </c>
      <c r="J5" s="11" t="s">
        <v>83</v>
      </c>
      <c r="K5" s="11">
        <f t="shared" ref="K5:K6" si="1">G5*O5</f>
        <v>1423.1000000000001</v>
      </c>
      <c r="L5" s="11">
        <f t="shared" ref="L5:L6" si="2">K5*1.05</f>
        <v>1494.2550000000001</v>
      </c>
      <c r="M5" s="15">
        <f t="shared" ref="M5:M6" si="3">G5*P5</f>
        <v>8551.9</v>
      </c>
      <c r="N5" s="15">
        <f t="shared" ref="N5:N6" si="4">M5*1.05</f>
        <v>8979.4950000000008</v>
      </c>
      <c r="O5" s="13">
        <v>10700</v>
      </c>
      <c r="P5" s="13">
        <v>64300</v>
      </c>
    </row>
    <row r="6" spans="1:16" s="14" customFormat="1" ht="90" x14ac:dyDescent="0.25">
      <c r="A6" s="1" t="s">
        <v>18</v>
      </c>
      <c r="B6" s="2" t="s">
        <v>19</v>
      </c>
      <c r="C6" s="1" t="s">
        <v>20</v>
      </c>
      <c r="D6" s="1" t="s">
        <v>21</v>
      </c>
      <c r="E6" s="12" t="s">
        <v>85</v>
      </c>
      <c r="F6" s="1" t="s">
        <v>22</v>
      </c>
      <c r="G6" s="1">
        <v>4.93</v>
      </c>
      <c r="H6" s="1">
        <f t="shared" si="0"/>
        <v>5.1764999999999999</v>
      </c>
      <c r="I6" s="11" t="s">
        <v>81</v>
      </c>
      <c r="J6" s="11" t="s">
        <v>84</v>
      </c>
      <c r="K6" s="11">
        <f t="shared" si="1"/>
        <v>7296.4</v>
      </c>
      <c r="L6" s="1">
        <f t="shared" si="2"/>
        <v>7661.22</v>
      </c>
      <c r="M6" s="15">
        <f t="shared" si="3"/>
        <v>43877</v>
      </c>
      <c r="N6" s="16">
        <f t="shared" si="4"/>
        <v>46070.85</v>
      </c>
      <c r="O6" s="13">
        <v>1480</v>
      </c>
      <c r="P6" s="13">
        <v>8900</v>
      </c>
    </row>
    <row r="17" spans="11:11" x14ac:dyDescent="0.25">
      <c r="K17" s="7"/>
    </row>
    <row r="18" spans="11:11" x14ac:dyDescent="0.25">
      <c r="K18" s="7"/>
    </row>
  </sheetData>
  <printOptions horizontalCentered="1"/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0E71-A4C8-485C-9C5A-6BA3612FE31E}">
  <dimension ref="A1:AF3"/>
  <sheetViews>
    <sheetView workbookViewId="0">
      <selection activeCell="L2" sqref="L2"/>
    </sheetView>
  </sheetViews>
  <sheetFormatPr defaultRowHeight="15" x14ac:dyDescent="0.25"/>
  <sheetData>
    <row r="1" spans="1:32" x14ac:dyDescent="0.25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  <c r="T1" t="s">
        <v>50</v>
      </c>
      <c r="U1" t="s">
        <v>51</v>
      </c>
      <c r="V1" t="s">
        <v>45</v>
      </c>
      <c r="W1" t="s">
        <v>52</v>
      </c>
      <c r="X1" t="s">
        <v>53</v>
      </c>
      <c r="Y1" t="s">
        <v>54</v>
      </c>
      <c r="Z1" t="s">
        <v>55</v>
      </c>
      <c r="AA1" t="s">
        <v>56</v>
      </c>
      <c r="AB1" t="s">
        <v>57</v>
      </c>
      <c r="AC1" t="s">
        <v>58</v>
      </c>
      <c r="AD1" t="s">
        <v>59</v>
      </c>
      <c r="AE1" t="s">
        <v>60</v>
      </c>
      <c r="AF1" t="s">
        <v>61</v>
      </c>
    </row>
    <row r="2" spans="1:32" x14ac:dyDescent="0.25">
      <c r="A2" t="s">
        <v>30</v>
      </c>
      <c r="B2">
        <v>60</v>
      </c>
      <c r="C2">
        <v>13.07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>
        <v>60</v>
      </c>
      <c r="J2" t="s">
        <v>63</v>
      </c>
      <c r="K2">
        <v>13.07</v>
      </c>
      <c r="L2" t="s">
        <v>67</v>
      </c>
      <c r="M2" t="s">
        <v>67</v>
      </c>
      <c r="N2">
        <v>1738466</v>
      </c>
      <c r="O2" t="s">
        <v>68</v>
      </c>
      <c r="P2" t="s">
        <v>69</v>
      </c>
      <c r="Q2">
        <v>13.07</v>
      </c>
      <c r="R2">
        <v>0</v>
      </c>
      <c r="T2" t="s">
        <v>70</v>
      </c>
      <c r="U2">
        <v>19320</v>
      </c>
      <c r="V2" t="s">
        <v>71</v>
      </c>
      <c r="W2" t="s">
        <v>72</v>
      </c>
      <c r="X2" t="s">
        <v>30</v>
      </c>
      <c r="Y2" t="s">
        <v>64</v>
      </c>
      <c r="Z2">
        <v>692677</v>
      </c>
      <c r="AA2" t="s">
        <v>70</v>
      </c>
      <c r="AE2" t="s">
        <v>72</v>
      </c>
    </row>
    <row r="3" spans="1:32" x14ac:dyDescent="0.25">
      <c r="A3" t="s">
        <v>30</v>
      </c>
      <c r="B3">
        <v>120</v>
      </c>
      <c r="C3">
        <v>13.35</v>
      </c>
      <c r="D3" t="s">
        <v>73</v>
      </c>
      <c r="E3" t="s">
        <v>74</v>
      </c>
      <c r="F3" t="s">
        <v>75</v>
      </c>
      <c r="G3" t="s">
        <v>65</v>
      </c>
      <c r="H3" t="s">
        <v>76</v>
      </c>
      <c r="I3">
        <v>120</v>
      </c>
      <c r="J3" t="s">
        <v>74</v>
      </c>
      <c r="K3">
        <v>13.35</v>
      </c>
      <c r="L3" t="s">
        <v>67</v>
      </c>
      <c r="M3" t="s">
        <v>67</v>
      </c>
      <c r="N3">
        <v>1863046</v>
      </c>
      <c r="O3" t="s">
        <v>68</v>
      </c>
      <c r="P3" t="s">
        <v>69</v>
      </c>
      <c r="Q3">
        <v>13.35</v>
      </c>
      <c r="R3">
        <v>0</v>
      </c>
      <c r="T3" t="s">
        <v>70</v>
      </c>
      <c r="U3">
        <v>19320</v>
      </c>
      <c r="V3" t="s">
        <v>71</v>
      </c>
      <c r="W3" t="s">
        <v>72</v>
      </c>
      <c r="X3" t="s">
        <v>30</v>
      </c>
      <c r="Y3" t="s">
        <v>75</v>
      </c>
      <c r="Z3">
        <v>692679</v>
      </c>
      <c r="AA3" t="s">
        <v>70</v>
      </c>
      <c r="AE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Olga Šemytė</cp:lastModifiedBy>
  <cp:lastPrinted>2022-04-13T19:42:58Z</cp:lastPrinted>
  <dcterms:created xsi:type="dcterms:W3CDTF">2022-04-13T05:41:18Z</dcterms:created>
  <dcterms:modified xsi:type="dcterms:W3CDTF">2022-07-13T08:48:01Z</dcterms:modified>
</cp:coreProperties>
</file>