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loreta.stankeviciene\Desktop\Susitarimai\SUT22-P-344\"/>
    </mc:Choice>
  </mc:AlternateContent>
  <xr:revisionPtr revIDLastSave="0" documentId="8_{6D4F0604-3D62-43E9-A92E-5D08F9BF28C6}" xr6:coauthVersionLast="47" xr6:coauthVersionMax="47" xr10:uidLastSave="{00000000-0000-0000-0000-000000000000}"/>
  <bookViews>
    <workbookView xWindow="11355" yWindow="0" windowWidth="15420" windowHeight="156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7" i="1" l="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5" i="1"/>
  <c r="J164" i="1"/>
  <c r="J163" i="1"/>
  <c r="J162" i="1"/>
  <c r="J161" i="1"/>
  <c r="J156" i="1"/>
  <c r="J153" i="1"/>
  <c r="J152" i="1"/>
  <c r="J151" i="1"/>
  <c r="J150" i="1"/>
  <c r="J149" i="1"/>
  <c r="J148" i="1"/>
  <c r="J145" i="1"/>
  <c r="J144" i="1"/>
  <c r="J143" i="1"/>
  <c r="J142" i="1"/>
  <c r="J141" i="1"/>
  <c r="J139" i="1"/>
  <c r="J138" i="1"/>
  <c r="J137" i="1"/>
  <c r="J135" i="1"/>
  <c r="J134" i="1"/>
  <c r="J132" i="1"/>
  <c r="J131" i="1"/>
  <c r="J130" i="1"/>
  <c r="J129" i="1"/>
  <c r="J128" i="1"/>
  <c r="J127" i="1"/>
  <c r="J126" i="1"/>
  <c r="J125" i="1"/>
  <c r="J124" i="1"/>
  <c r="J120" i="1"/>
  <c r="J119" i="1"/>
  <c r="J118"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4" i="1"/>
  <c r="J83" i="1"/>
  <c r="J82" i="1"/>
  <c r="J81" i="1"/>
  <c r="J78" i="1"/>
  <c r="J77" i="1"/>
  <c r="J76" i="1"/>
  <c r="J73" i="1"/>
  <c r="J72" i="1"/>
  <c r="J71" i="1"/>
  <c r="J70" i="1"/>
  <c r="J69" i="1"/>
  <c r="J68" i="1"/>
  <c r="J67" i="1"/>
  <c r="J64" i="1"/>
  <c r="J63" i="1"/>
  <c r="J62" i="1"/>
  <c r="J61" i="1"/>
  <c r="J60" i="1"/>
  <c r="J59" i="1"/>
  <c r="J58" i="1"/>
  <c r="J57" i="1"/>
  <c r="J56" i="1"/>
  <c r="J55" i="1"/>
  <c r="J54" i="1"/>
  <c r="J48" i="1"/>
  <c r="J39" i="1"/>
  <c r="J33" i="1"/>
  <c r="J32" i="1"/>
  <c r="J31" i="1"/>
  <c r="J30" i="1"/>
  <c r="J29" i="1"/>
  <c r="J26" i="1"/>
  <c r="J25" i="1"/>
  <c r="J24" i="1"/>
  <c r="J23" i="1"/>
  <c r="J22" i="1"/>
  <c r="J21" i="1"/>
  <c r="J20" i="1"/>
  <c r="J17" i="1"/>
  <c r="J16" i="1"/>
  <c r="J15" i="1"/>
  <c r="J14" i="1"/>
  <c r="J13" i="1"/>
  <c r="J12" i="1"/>
  <c r="J11" i="1"/>
  <c r="J10" i="1"/>
  <c r="J9" i="1"/>
  <c r="J8" i="1"/>
  <c r="J7" i="1"/>
  <c r="J6" i="1"/>
  <c r="J5" i="1"/>
  <c r="I196" i="1" l="1"/>
  <c r="I197" i="1"/>
  <c r="I202" i="1" l="1"/>
  <c r="I48" i="1"/>
  <c r="I39" i="1"/>
  <c r="I33"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70" i="1"/>
  <c r="I162" i="1"/>
  <c r="I163" i="1"/>
  <c r="I164" i="1"/>
  <c r="I161" i="1"/>
  <c r="I156" i="1"/>
  <c r="I149" i="1"/>
  <c r="I150" i="1"/>
  <c r="I151" i="1"/>
  <c r="I152" i="1"/>
  <c r="I153" i="1"/>
  <c r="I148" i="1"/>
  <c r="I142" i="1"/>
  <c r="I143" i="1"/>
  <c r="I144" i="1"/>
  <c r="I145" i="1"/>
  <c r="I141" i="1"/>
  <c r="I138" i="1"/>
  <c r="I139" i="1"/>
  <c r="I137" i="1"/>
  <c r="I135" i="1"/>
  <c r="I134" i="1"/>
  <c r="I132" i="1"/>
  <c r="I125" i="1"/>
  <c r="I126" i="1"/>
  <c r="I127" i="1"/>
  <c r="I128" i="1"/>
  <c r="I129" i="1"/>
  <c r="I130" i="1"/>
  <c r="I131" i="1"/>
  <c r="I124" i="1"/>
  <c r="I119" i="1"/>
  <c r="I120" i="1"/>
  <c r="I118"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87" i="1"/>
  <c r="I82" i="1"/>
  <c r="I83" i="1"/>
  <c r="I84" i="1"/>
  <c r="I81" i="1"/>
  <c r="I77" i="1"/>
  <c r="I78" i="1"/>
  <c r="I76" i="1"/>
  <c r="I165" i="1"/>
  <c r="I68" i="1"/>
  <c r="I69" i="1"/>
  <c r="I70" i="1"/>
  <c r="I71" i="1"/>
  <c r="I72" i="1"/>
  <c r="I73" i="1"/>
  <c r="I67" i="1"/>
  <c r="I55" i="1"/>
  <c r="I56" i="1"/>
  <c r="I57" i="1"/>
  <c r="I58" i="1"/>
  <c r="I59" i="1"/>
  <c r="I60" i="1"/>
  <c r="I61" i="1"/>
  <c r="I62" i="1"/>
  <c r="I63" i="1"/>
  <c r="I64" i="1"/>
  <c r="I54" i="1"/>
  <c r="I32" i="1"/>
  <c r="I31" i="1"/>
  <c r="I30" i="1"/>
  <c r="I29" i="1"/>
  <c r="I21" i="1"/>
  <c r="I22" i="1"/>
  <c r="I23" i="1"/>
  <c r="I24" i="1"/>
  <c r="I25" i="1"/>
  <c r="I26" i="1"/>
  <c r="I20" i="1"/>
  <c r="I6" i="1"/>
  <c r="I7" i="1"/>
  <c r="I8" i="1"/>
  <c r="I9" i="1"/>
  <c r="I10" i="1"/>
  <c r="I11" i="1"/>
  <c r="I12" i="1"/>
  <c r="I13" i="1"/>
  <c r="I14" i="1"/>
  <c r="I15" i="1"/>
  <c r="I16" i="1"/>
  <c r="I17" i="1"/>
  <c r="I5" i="1"/>
  <c r="I199" i="1" l="1"/>
  <c r="I200" i="1" s="1"/>
  <c r="I201" i="1" l="1"/>
</calcChain>
</file>

<file path=xl/sharedStrings.xml><?xml version="1.0" encoding="utf-8"?>
<sst xmlns="http://schemas.openxmlformats.org/spreadsheetml/2006/main" count="821" uniqueCount="631">
  <si>
    <t>Eil. Nr.</t>
  </si>
  <si>
    <t>vnt.</t>
  </si>
  <si>
    <r>
      <t>m</t>
    </r>
    <r>
      <rPr>
        <vertAlign val="superscript"/>
        <sz val="11"/>
        <rFont val="Calibri"/>
        <family val="2"/>
        <charset val="186"/>
        <scheme val="minor"/>
      </rPr>
      <t>2</t>
    </r>
  </si>
  <si>
    <r>
      <t>m</t>
    </r>
    <r>
      <rPr>
        <vertAlign val="superscript"/>
        <sz val="11"/>
        <rFont val="Calibri"/>
        <family val="2"/>
        <charset val="186"/>
        <scheme val="minor"/>
      </rPr>
      <t>2</t>
    </r>
    <r>
      <rPr>
        <sz val="11"/>
        <color theme="1"/>
        <rFont val="Calibri"/>
        <family val="2"/>
        <charset val="186"/>
        <scheme val="minor"/>
      </rPr>
      <t/>
    </r>
  </si>
  <si>
    <r>
      <t>m</t>
    </r>
    <r>
      <rPr>
        <vertAlign val="superscript"/>
        <sz val="11"/>
        <rFont val="Calibri"/>
        <family val="2"/>
        <charset val="186"/>
        <scheme val="minor"/>
      </rPr>
      <t>3</t>
    </r>
  </si>
  <si>
    <t>Izoliacinės medžiagos</t>
  </si>
  <si>
    <t>litrai</t>
  </si>
  <si>
    <t>kg</t>
  </si>
  <si>
    <t>g</t>
  </si>
  <si>
    <t>m</t>
  </si>
  <si>
    <t>Sanitarinis hermetikas (baltas) (pakuotė 300-310 ml)</t>
  </si>
  <si>
    <t>Birios  statybinės medžiagos</t>
  </si>
  <si>
    <t>Ypač elastingi plytelių klijai. Klijų savybės: - tinka klijuoti ant probleminių ir besideformuojančių pagrindų;</t>
  </si>
  <si>
    <t>- tinka ir labai didelėms plytelėms (didesnėms nei 1 m²) tvirtinti;</t>
  </si>
  <si>
    <t>- galima naudoti pastatų viduje ir išorėje;</t>
  </si>
  <si>
    <t>- sąnaudos: naudojant 4 mm dantukų mentelę – 1,5 kg/m²;</t>
  </si>
  <si>
    <t>- plytelių siūles galima glaistyti po 24 val.;</t>
  </si>
  <si>
    <t>Elastingas glaistas plytelių tarpams glaistyti                                                                Turi atitikti EN 13888  2010 arba lygiavertį, CG 2 WA klasę.</t>
  </si>
  <si>
    <t>- Siūlės plotis - ≤ 8 mm;</t>
  </si>
  <si>
    <t>- Atsparumas įtrūkimams ir įbrėžimams;</t>
  </si>
  <si>
    <t>- Atsparumas vandeniui;</t>
  </si>
  <si>
    <t>- Atsparumas temperatūrai - nuo -30 iki +70°C;</t>
  </si>
  <si>
    <t>- Neleidžia formuotis pelėsiui ir grybeliui;</t>
  </si>
  <si>
    <t>- Tinkamumo dirbti trukmė ≥ 1,5 val.;</t>
  </si>
  <si>
    <t>- Spalva – balta;</t>
  </si>
  <si>
    <t xml:space="preserve"> Įpakavimas - sandarūs kibirėliai - pakuotė 2-5 kg                                                                                                                                                                                                                                                                                                                                                                                                                                                                                                                                                           </t>
  </si>
  <si>
    <t>Dažai</t>
  </si>
  <si>
    <t>Plytos, blokeliai, plytelės</t>
  </si>
  <si>
    <t>Dangos, lietvamzdžiai</t>
  </si>
  <si>
    <t>Statybiniai apšiltinimo elementai</t>
  </si>
  <si>
    <t>m3</t>
  </si>
  <si>
    <t>Plėvelė difuzinė (TYVEK HD-SOFT arba lygiavertė)</t>
  </si>
  <si>
    <t>m2</t>
  </si>
  <si>
    <t>vnt</t>
  </si>
  <si>
    <t>Statybiniai tvirtinimo ir apdailos elementai</t>
  </si>
  <si>
    <t>Vyriai (kairiniai, dešininiai) durims</t>
  </si>
  <si>
    <r>
      <t>Tiekėjo siūlomų prekių charakteristika.</t>
    </r>
    <r>
      <rPr>
        <b/>
        <i/>
        <sz val="11"/>
        <rFont val="Calibri"/>
        <family val="2"/>
        <charset val="186"/>
        <scheme val="minor"/>
      </rPr>
      <t xml:space="preserve"> </t>
    </r>
    <r>
      <rPr>
        <b/>
        <i/>
        <sz val="11"/>
        <color rgb="FFFF0000"/>
        <rFont val="Calibri"/>
        <family val="2"/>
        <charset val="186"/>
        <scheme val="minor"/>
      </rPr>
      <t>Jeigu nurodyta pakuotė su  galima paklaida Tiekėjas šiame stulpelyje papildomai privalo nurodyti siūlomos pakuotės dydį bei kainą EUR be PVM už vieną pakuotę.</t>
    </r>
  </si>
  <si>
    <t>Viso (Pasiūlymo kaina Eur su PVM)</t>
  </si>
  <si>
    <t>Perkamų prekių charakteristika*</t>
  </si>
  <si>
    <t>Mat. Vnt.</t>
  </si>
  <si>
    <t>Polistireninio putplasčio plokštė EPS100, 50x500-1000x1000 mm</t>
  </si>
  <si>
    <t>Medžio plaušo plokštė 2400-2440x1200-1240x3,2 mm.</t>
  </si>
  <si>
    <t xml:space="preserve">Gipso kartono plokštės GKB 1000-1200x2000-3000x12-13 mm.      </t>
  </si>
  <si>
    <t>Gipso kartono plokštė GKBI 1000-1200x2000-3000x12-13 mm,  drėgmei atspari.</t>
  </si>
  <si>
    <t>Trapecinio profilio skarda (poliesteris) 18SN, spalva -  RAL 5010 (mėlyna).</t>
  </si>
  <si>
    <t>Lygi skarda (poliesteris) spalva - RAL 5010 (mėlyna).</t>
  </si>
  <si>
    <t>Bituminis gruntas,  pakuotė 10-20 l.</t>
  </si>
  <si>
    <t>Bituminė mastika, pakuotė 10-20 kg.</t>
  </si>
  <si>
    <t>Sandarinimo pasta, pakuotė 360-500 g.</t>
  </si>
  <si>
    <t>Tefloninė sand. juostelė 12x0,075-0,1 mm, pakuotė 10-15 m.</t>
  </si>
  <si>
    <t>Universalios montažinės putos 700 - 1000 ml.</t>
  </si>
  <si>
    <t>Vamzdžių termoizoliacinis pūsto polietileno kevalas (vidinis skersmuo 15-18 mm, sienelės storis 6-8 mm ).</t>
  </si>
  <si>
    <t xml:space="preserve">Sausas tinkas "Rotband" arba lygiavertis, pakuotė 25 kg ± 5 kg </t>
  </si>
  <si>
    <t>Kreidinis glaistas, pakuotė po 25 ± 5kg)</t>
  </si>
  <si>
    <t>Gipsinis glaistas "Kanuf FUGENFULLER" arba lygiavertis , skirtas GKP siūlių glaistymui, pakuotė 20 kg ± 5 kg</t>
  </si>
  <si>
    <t>Pakuotė:  20 ± 5 kg</t>
  </si>
  <si>
    <t>Balti aliejiniai dažai.  Kiekis pakuotėje: 0,9-2,7 l. Skirta apdailai: Vidaus ir lauko. Blizgumas: blizgus. Paskirtis : mediniams, gruntuotiems metaliniams paviršiams dažyti. Skiediklis: solventas, terpentinas.</t>
  </si>
  <si>
    <t>Dažai akriliniai emulsiniai, atsparumas šlapiam šveitimui 2 klasė (pagal LST EN 13300 arba lygiavertį), nebijo dezinfekcinių tirpalų, vidaus ir lauko darbams, pakuotė –  5 - 10 l</t>
  </si>
  <si>
    <t>Dažai lateksiniai spalviniai tonuoti (įvairios pastelinės spalvos), atsparumas šlapiam šveitimui 1 klasė (pagal LST EN 13300 arba lygiavertį), nebijo dezinfekcinių tirpalų, bekvapiai, matiniai, vidaus darbams, pakuotė 5-10 l</t>
  </si>
  <si>
    <t>Dažai fasadiniai spalviniai, tonuoti, lietaus vandens pralaidumas W ≤ 0,1 kg/(m2h0,5), akrilo silikonio pagrindu, pakuotė - 10-20 l</t>
  </si>
  <si>
    <t>Dažai akriliniai emaliniai, balti. Tinka medžiui, metalui (lauko ir vidaus darbams), tinkuotiems paviršiams (tik viduje), atsparumas šlapiam šveitimui I klasė, nebijo dezinfekcinių tirpalų, pakuotė - 10 l (± 2 litrai)</t>
  </si>
  <si>
    <t xml:space="preserve">Impregnantas medienai, pakuotė ≤ 5 l. Skirtas lauko ir vidaus darbams. Savybės: skirtas medienai dekoruoti ir apsaugoti nuo atmosferinio poveikio(saulės spindulių, vandens), sustabdo natūralų medienos senėjimą, puvimą. </t>
  </si>
  <si>
    <t>Blokai ("Fibo" arba lygiaverčiai), 490±5x185±5x150±5 mm.</t>
  </si>
  <si>
    <t>Dažai emaliniai poliviniliniai, skirti cinkuotų ir kitų spalvotų metalų paviršių dažymui, įvairių spalvų, pakuotė 0,7 - 1 l.</t>
  </si>
  <si>
    <t>Dažų nuėmiklis. Pakuotė ≤1 l. Skirtas pašalinti senus dažus nuo metalinių, medinių ir mineralinių paviršių. Tinka naudoti sintetinių, aliejinių, vandeniu skiedžiamų, nitroceliuliozinių, epoksidinių, poliuretaninių ir miltelinis dažymo dažų pašalinimui. Savybės nenuteka nuo vertikalių paviršių.</t>
  </si>
  <si>
    <t>Vaitspiritas. pakuotė ≤ 5 l. Skirtas aliejiniams, alkidiniams, pentaftalio dažams skiesti, teptukams plauti, paviršiams nuriebalinti.</t>
  </si>
  <si>
    <t>Tirpiklis 646 arba analogiškas, pakuotė ≤ 5 l. Skirtas nitroelementiniams dažams, nitro lakui ir bendros paskirties glaistui skiesti iki reikiamo darbinio klampumo.</t>
  </si>
  <si>
    <t>Plytos (ARKO S arba lygiavertės) 250±5x120±5x88±5 mm.</t>
  </si>
  <si>
    <t>Silikatiniai blokai  (ARKO M12 arba lygiaverčiai) 340±5x120±5x198±5 mm.</t>
  </si>
  <si>
    <t>Apdailinės plytos 250±5x120±5x88±5mm.</t>
  </si>
  <si>
    <t>Plytelės akm.masės 30±5x30±5 cm.</t>
  </si>
  <si>
    <t>Keram.sienų plytelės  20±5x25±5 cm.</t>
  </si>
  <si>
    <t>Lietvamzdis cinkuotos skardos, skersmuo 120-125 mm</t>
  </si>
  <si>
    <t xml:space="preserve">Akmens vata (Multirock 35 arba lygiavertė)  50x565-610x1000-1220 mm </t>
  </si>
  <si>
    <t>Akmens vatos kevalas: skersmuo 35-42mm, storis 20-30 mm.</t>
  </si>
  <si>
    <t xml:space="preserve">"Knauf" UD profilis 28/ 27 /0,5-06 mm arba analogiškas </t>
  </si>
  <si>
    <t>Profilis CD-60/27/0,5-0,6 mm (luboms ir sienoms)</t>
  </si>
  <si>
    <t>Profilis CW-100/50/0,5-0,6 mm pertvarinis</t>
  </si>
  <si>
    <t xml:space="preserve">GKP sraigtas į metalą 3,5x35 </t>
  </si>
  <si>
    <t xml:space="preserve">Akmens vata 100x565-610x1000-1220 mm. </t>
  </si>
  <si>
    <t>Cinkuota skarda 0.50-1.00x1000-1250x2000-2500</t>
  </si>
  <si>
    <t>Kanalinio polikarbonato plokštė (skaidri) 4-10x2100x6000mm</t>
  </si>
  <si>
    <t>Pjovimo ir šlifavimo diskai</t>
  </si>
  <si>
    <t>Tvoros tinklas cinkuotas h-1500 mm. Akutė-50x50 mm.Vielos storis 3mm. Pintas.</t>
  </si>
  <si>
    <t>Universalios paskirties (pilnavidurėms medžiagoms, profiliams) tiesus pjovimo diskas plienui, pluoštu armuotas, sintetinė rišančioji medžiaga (BF), greitis - ne mažiau 80 m/s</t>
  </si>
  <si>
    <t>125 x(1,4÷1,6) x 22,20-22,23</t>
  </si>
  <si>
    <t>125 x(1,8÷2) x 22,20-22,23</t>
  </si>
  <si>
    <t>150 x(1,8÷2) x 22,20-22,23</t>
  </si>
  <si>
    <t>230 x (1,8÷2) x22,20-22,23</t>
  </si>
  <si>
    <t>230 x(2÷2,5) x 22,20-22,23</t>
  </si>
  <si>
    <t>300 x(3,5÷4) x 22,20-22,23</t>
  </si>
  <si>
    <t>300 x (3,5÷4) x 22,20-22,23</t>
  </si>
  <si>
    <t>350 x (3,5÷4) x 22,20-22,23</t>
  </si>
  <si>
    <t>350 x (3÷3,4) x 25,40-25,43</t>
  </si>
  <si>
    <t>Šlifavimo diskas su išgaubtu centru skirtas nerūdijančiam plienui, pluoštu armuotas, sintetinė rišančioji medžiaga (BF), greitis – ne mažiau 80 m/s</t>
  </si>
  <si>
    <t>125 x(5,2÷6) x 22,2-22,23</t>
  </si>
  <si>
    <t>125 x 22,2-22,23 A80</t>
  </si>
  <si>
    <t>Abrazyvinis šlifavimo diskas, profilis – tiesus, abrazyvinė medžiaga – baltasis elektrokorundas, grūdėtumo numeris – 40, kietumo laipsnis – vidutinis arba vidutiniškai kietas,surišimo būdas – keraminis</t>
  </si>
  <si>
    <t>200 x 32 x 32</t>
  </si>
  <si>
    <t>400 x 40 x 203</t>
  </si>
  <si>
    <t>400 x 40 x 127</t>
  </si>
  <si>
    <t>Deimantinis pjovimo diskas betonui / asfaltui rankiniams įrankiams, sausam ir šlapiam pjovimui</t>
  </si>
  <si>
    <t>125 x (1,6-2) x 22,2-22,23</t>
  </si>
  <si>
    <t>230 x (2,3-2,5) x 22,2-22,23</t>
  </si>
  <si>
    <t>300 x (2,8-3,5) x 22,2-22,23</t>
  </si>
  <si>
    <t>350 x (3,2-4) x 25,4</t>
  </si>
  <si>
    <t>350 x (3,2-4) x 22,2-22,23</t>
  </si>
  <si>
    <t>Mentelė (glaistyklė) 180 - 200 mm.</t>
  </si>
  <si>
    <t>Kartonas apsauginis, kiekis rulone  30 - 50 m²</t>
  </si>
  <si>
    <t>Plėvelė statybinė 100-120mkr.</t>
  </si>
  <si>
    <t>Plastikinis kibiras 10 - 12 l.</t>
  </si>
  <si>
    <t>Kūjis 3kg.</t>
  </si>
  <si>
    <t>Kniediklis, tinkamų kniedžių dydžiai 3,2 - 4,8 mm.</t>
  </si>
  <si>
    <t>Signalinė „STOP“juosta, pakuotė- 50 -100 m</t>
  </si>
  <si>
    <t xml:space="preserve">Plokščias teptukas mediniu kotu, plotis 64 -75 mm.  </t>
  </si>
  <si>
    <t>Volelis dažymo, skersmuo  40 -  48 mm, ilgis 180 - 230 mm , 6-8 mm rankenai.</t>
  </si>
  <si>
    <t>Rankena voleliui,  plotis 160 - 180 mm, skersmuo 6 - 8 mm.</t>
  </si>
  <si>
    <t>Plastikinis grėblys su kotu,  darbinės dalies plotis 400  ± 50  mm.</t>
  </si>
  <si>
    <t>Grėblys su aliuminio kotu,  darbinės dalies plotis 400 ± 50  mm.</t>
  </si>
  <si>
    <t>Kompostinė žemė gelėms pakuotės talpa 10-20 l.</t>
  </si>
  <si>
    <t>Matavimo rulėtė 5 m.</t>
  </si>
  <si>
    <t>Šaltas asfaltas pakuotė 20-25 kg.</t>
  </si>
  <si>
    <t>Vienkartinia propano - butano dujų balionai, talpa 0,19 - 0,5 l.</t>
  </si>
  <si>
    <t>Įleidžiama durų spyna (vidaus durų, dešininė).</t>
  </si>
  <si>
    <t>Pakulos lininės, pakuotė 400-500 g.</t>
  </si>
  <si>
    <t>Sandarinamoji pasta (srieginėms jungtims sandarinti) pakuotė 400-500 g.</t>
  </si>
  <si>
    <t>Pašto dėžutės spynelės.</t>
  </si>
  <si>
    <t>Polipropileniniai maišai, talpa 500 ± 50 l.</t>
  </si>
  <si>
    <t>Ratukas vežimėliui (išlaikantis ne mažesnį kaip 40 kg svorį).</t>
  </si>
  <si>
    <t>Ratukas vežimėliui su stabdžiu  (išlaikantis ne mažesnį kaip 40 kg svorį).</t>
  </si>
  <si>
    <t>Spynų cilindrai 65 ± 5 mm.</t>
  </si>
  <si>
    <t>Techninė druska,pakuotė 10-15 kg.</t>
  </si>
  <si>
    <t>Universalūs suvirinimo elektrodai skirti nerūdijančiam plienui 1,6-3,2 mm; pakuotė 2,5 - 3,0 kg.</t>
  </si>
  <si>
    <t>m.</t>
  </si>
  <si>
    <t xml:space="preserve">Tvora ir armatūra </t>
  </si>
  <si>
    <t>Plokštės ir skarda</t>
  </si>
  <si>
    <t>Mišinio tipas - remontinis</t>
  </si>
  <si>
    <t>Mišinio paskirtis - betonavimo darbams</t>
  </si>
  <si>
    <t>Pakuotė:  25 ± 5 kg</t>
  </si>
  <si>
    <t>Stambiagrūdis betono mišinys Weber S 100 arba lygiavertis</t>
  </si>
  <si>
    <t>Dirvos grėblys Fiskars Solid arba lygiavertis</t>
  </si>
  <si>
    <t>Darbinis plotis 40-50cm</t>
  </si>
  <si>
    <t>Ilgis 1640-1700mm</t>
  </si>
  <si>
    <t>Koto medžiaga - Aliuminis</t>
  </si>
  <si>
    <t>Darbinės dalies medžiaga - plastikas</t>
  </si>
  <si>
    <t>Tvoros segmentas (pilkas, žalias, rudas) 3,8-4,5x1530-1730(h)x2500(L)mm. Akutė 200-250x50-100mm</t>
  </si>
  <si>
    <t>Prilydoma stogo danga ("MIDA Technoleast" PV S4b arba lygiavertė), viršutinis sluoksnis.</t>
  </si>
  <si>
    <t>Prilydoma stogo danga ("MIDA Technoleast" PV S4s arba lygiavertė), apatinis sluoksnis.</t>
  </si>
  <si>
    <t>Orientuotų medienos skiedrų plokštė OSB-3, 2500-3000x625-1250x18 mm su išdroža.</t>
  </si>
  <si>
    <t>Orientuotų medienos skiedrų plokštė OSB-3 2500-3000x625-1250x25 mm.</t>
  </si>
  <si>
    <t>Orientuotų medienos skiedrų plokštė OSB-3 2500-3000x625-1250x18 mm.</t>
  </si>
  <si>
    <t>Armavimo tinklai (3,8/4x100x1200x2000).</t>
  </si>
  <si>
    <t>Įkalamas sraigtas su kaiščiu, cinkuotas (Zn.), plienas 6x40</t>
  </si>
  <si>
    <t>Įkalamas sraigtas su kaiščiu, cinkuotas (Zn.), plienas 6x60</t>
  </si>
  <si>
    <t>Kniedė, DIN7337arba lygiavertis, aliuminis/plienas 4x10</t>
  </si>
  <si>
    <t>Kniedė, DIN7337arba lygiavertis,  stiprumo kl. A2/A2, nerūd.plienas 5x12</t>
  </si>
  <si>
    <t>Medsraigtis PZ, geltonai cinkuotas (Zng.), plienas 4,5x70</t>
  </si>
  <si>
    <t>Medsraigtis SPAX, geltonai cinkuota (Zng.), plienas 6x40</t>
  </si>
  <si>
    <t>Poveržlė, DIN125arba lygiavertis, cinkuota (Zn.), plienas M16</t>
  </si>
  <si>
    <t>Poveržlė, DIN125arba lygiavertis, cinkuota (Zn.), plienas M18</t>
  </si>
  <si>
    <t>Poveržlė, DIN125 arba lygiavertis, stiprumo kl. A2, nerūd. plienas M16</t>
  </si>
  <si>
    <t>Rankovinis ankeris su veržle, stiprumo kl. 8.8., cinkuotas (Zn.), plienas 10x97/M8</t>
  </si>
  <si>
    <t>Rankovinis ankeris su veržle, stiprumo kl. A2, nerūd. Plienas 14x100/M10</t>
  </si>
  <si>
    <t>Sąvarža, DIN3017 arba lygiavertis, cinkuota (Zn.), plienas 16-27mm</t>
  </si>
  <si>
    <t>Sąvarža, DIN3017 arba lygiavertis,  W2, nerūd. Plienas 40-60mm</t>
  </si>
  <si>
    <t>Srieginis strypas, DIN 975 arba lygiavertis, stiprumo kl. 8.8,  cinkuotas (Zn.), plienas M12x1000</t>
  </si>
  <si>
    <t>Srieginis strypas, DIN 975 arba lygiavertis, stiprumo kl. 8.8,  cinkuotas (Zn.), plienas M16x1000</t>
  </si>
  <si>
    <t>Varžtas, DIN 931arba lygiavertis, stiprumo kl. 8.8, cinkuotas (Zn.), plienas M16x80</t>
  </si>
  <si>
    <t>Varžtas, DIN 931arba lygiavertis, stiprumo kl. A4, nerūd. Plienas M16x100</t>
  </si>
  <si>
    <t>Varžtas, DIN 7991arba lygiavertis, stiprumo kl. A2, nerūd. Plienas M10x60</t>
  </si>
  <si>
    <t>Veržlė, DIN 934 arba lygiavertis, stiprumo kl. A4, nerūd. Plienas M10</t>
  </si>
  <si>
    <t>Veržlė, DIN 934 arba lygiavertis, stiprumo kl. A4, nerūd. Plienas M16</t>
  </si>
  <si>
    <t>Statybinės vinys, cinkuotos (Zn.), plienas 3,0x40</t>
  </si>
  <si>
    <t>Veržlė, DIN 934 arba lygiavertis, stiprumo kl. 8, cinkuota (Zn.), plienas M16</t>
  </si>
  <si>
    <t>Kastuvas metalinis su kotu Fiskars arba lygiavertis</t>
  </si>
  <si>
    <t>Metalinis (cinkuotas) kibiras, talpa 10-15L</t>
  </si>
  <si>
    <t>Kirvis skaldymo Fiskars arba lygiavertis</t>
  </si>
  <si>
    <t>Ilgis 400-500mm</t>
  </si>
  <si>
    <t>Svoris 1-1,3kg.</t>
  </si>
  <si>
    <t>kirvio galvos svoris 0,8-1,0kg.</t>
  </si>
  <si>
    <t>Darbinės dalies medžiaga - Plienas</t>
  </si>
  <si>
    <t xml:space="preserve">Smėlio druskos mišinys, pakuotė 20-25 kg.  </t>
  </si>
  <si>
    <t>Viso (Pasiūlymo kaina be PVM)***</t>
  </si>
  <si>
    <t>*** Pateikiama ne daugiau kaip dviejų skaičių po kablelio tikslumu.</t>
  </si>
  <si>
    <t>Siūlomos prekės pavadinimas</t>
  </si>
  <si>
    <r>
      <t>Modelis ir gamintojas</t>
    </r>
    <r>
      <rPr>
        <b/>
        <i/>
        <sz val="11"/>
        <rFont val="Calibri"/>
        <family val="2"/>
        <charset val="186"/>
        <scheme val="minor"/>
      </rPr>
      <t xml:space="preserve"> </t>
    </r>
  </si>
  <si>
    <t>Nuolaida % siūloma papildomoms prekėms atitinkančioms 1-13 pozicijas</t>
  </si>
  <si>
    <t>Nuolaida % siūloma papildomoms prekėms atitinkančioms 14-20 pozicijas</t>
  </si>
  <si>
    <t>Nuolaida % siūloma papildomoms prekėms atitinkančioms 21-27 pozicijas</t>
  </si>
  <si>
    <t>Nuolaida % siūloma papildomoms prekėms atitinkančioms 28-38 pozicijas</t>
  </si>
  <si>
    <t>Nuolaida % siūloma papildomoms prekėms atitinkančioms 39-45 pozicijas</t>
  </si>
  <si>
    <t>Nuolaida % siūloma papildomoms prekėms atitinkančioms 46-48 pozicijas</t>
  </si>
  <si>
    <t>Nuolaida % siūloma papildomoms prekėms atitinkančioms 49-52 pozicijas</t>
  </si>
  <si>
    <t>Nuolaida % siūloma papildomoms prekėms atitinkančioms 53-81pozicijas</t>
  </si>
  <si>
    <t>Nuolaida % siūloma papildomoms prekėms atitinkančioms 82-84 pozicijas</t>
  </si>
  <si>
    <t>Nuolaida % siūloma papildomoms prekėms atitinkančioms 85-89 pozicijas</t>
  </si>
  <si>
    <t>Nuolaida % siūloma papildomoms prekėms atitinkančioms 90-129 pozicijas</t>
  </si>
  <si>
    <t>Nuolaidų vidurkis %</t>
  </si>
  <si>
    <t xml:space="preserve">PVM  </t>
  </si>
  <si>
    <t xml:space="preserve">Preliminarus kiekis </t>
  </si>
  <si>
    <t>1 mato vnt. įkainis EUR be PVM **</t>
  </si>
  <si>
    <t>Kaina EUR be PVM (7x8)**</t>
  </si>
  <si>
    <t>** Turi būti pateikiami ne daugiau kaip dviejų skaičių po kablelio tikslumu.</t>
  </si>
  <si>
    <t>Palangė dengta poliesteriu (plotis 200 -250 mm, ilgis 1900-2100 mm ).</t>
  </si>
  <si>
    <t>Poveržlė, DIN9021 arba lygiavertis, cinkuota (Zn.), plienas M10</t>
  </si>
  <si>
    <t>Kitos statybinės ir ūkinės prekės</t>
  </si>
  <si>
    <t>Cementas  maišais (pakuotė  30 kg ± 5kg)</t>
  </si>
  <si>
    <t>Lakas alkidinis medienai, lauko ir vidaus darbams,pusiau blizgus, kiekis pakuotėje  2,5 litrai ± 0,2 litrai.</t>
  </si>
  <si>
    <t>Plytos (SP arba lygiavertės)  250±5x120±5x88±5 mm pilnavidurės.</t>
  </si>
  <si>
    <t xml:space="preserve">Glaistymo  kampas 25±5X25±5 mm, 2,5-3,0 m. </t>
  </si>
  <si>
    <t>Teleskopinė volelio  rankena 110±10 - 190±10 cm.</t>
  </si>
  <si>
    <t>Juosta dažymo, 50±10 m x 40±10 mm.</t>
  </si>
  <si>
    <t>Pjūklas smulkiais dantimis, ašmenų ilgis 450 ± 100 mm.</t>
  </si>
  <si>
    <t>Žirklės skardai kirpti, ilgis 250 ± 50 mm.</t>
  </si>
  <si>
    <t>Vienaratis karutis, talpa  90 ± 10 l.</t>
  </si>
  <si>
    <t>Kastuvas sniegui su aliuminiui  kotu, darbinės dalies plotis - 550 ± 50 mm.</t>
  </si>
  <si>
    <t>Plastikinis vėduoklinis grėblys su kotu, darbinės dalies plotis 500 ± 50 mm.</t>
  </si>
  <si>
    <t>Maišai statybinėms atliekoms su įklotu, talpa 200 ± 50 l.</t>
  </si>
  <si>
    <t>Skystas stiklas,pakuotė 5 ± 1 l.</t>
  </si>
  <si>
    <t>Darbinės dalies plotis 150 - 210 mm</t>
  </si>
  <si>
    <t>Ilgis 1000 - 12500 mm</t>
  </si>
  <si>
    <t>Orientuotų medienos skiedrų plokštė OSB-3 2500x1250x18 mm.</t>
  </si>
  <si>
    <t>KRONOSPAN RIGA SIA</t>
  </si>
  <si>
    <t xml:space="preserve">Prekės ženklas: Kronospan. Ilgis: 2500 mm. Plotis: 1250 mm. Storis: 18 mm. </t>
  </si>
  <si>
    <t>Orientuotų medienos skiedrų plokštė OSB-3, 2500x625x18 mm su išdroža.</t>
  </si>
  <si>
    <t>Prekės ženklas: Kronospan. Ilgis: 2500 mm. Plotis: 625 mm. Storis: 18 mm. Papildoma informacija: su išdroža.</t>
  </si>
  <si>
    <t>Orientuotų medienos skiedrų plokštė OSB-3 2500x1250x25 mm.</t>
  </si>
  <si>
    <t xml:space="preserve">Prekės ženklas: Kronospan. Ilgis: 2500 mm. Plotis: 1250 mm. Storis: 25 mm. </t>
  </si>
  <si>
    <t xml:space="preserve">Fanera 1530x1530x18 mm </t>
  </si>
  <si>
    <t xml:space="preserve">Ilgis: 153.0 cm. Plotis: 153.0 cm. Storis: 18 mm. Faneros rūšis: B/B (II) klasė. </t>
  </si>
  <si>
    <t>Medžio plaušo plokštė 2440x1220x3.2 mm.</t>
  </si>
  <si>
    <t>UAB GRIGEO BALTWOOD</t>
  </si>
  <si>
    <t xml:space="preserve">Ilgis: 2440 mm. Plotis: 1220 mm. Storis: 3.2 mm. </t>
  </si>
  <si>
    <t xml:space="preserve">Gipso kartono plokštės GKB 1200x2000x12.5 mm.      </t>
  </si>
  <si>
    <t>KNAUF SIA</t>
  </si>
  <si>
    <t xml:space="preserve">Prekės ženklas: Knauf. Spalva: Balta. Ilgis: 2000 mm. Plotis: 1200 mm. Storis: 12.5 mm. </t>
  </si>
  <si>
    <t>Gipso kartono plokštė GKBI 1200x2000x12.5 mm, atspari drėgmei.</t>
  </si>
  <si>
    <t xml:space="preserve">Prekės ženklas: Knauf. Spalva: Žalia. Ilgis: 2000 mm. Plotis: 1200 mm. Storis: 12.5 mm. Atsparumas drėgmei: Taip. </t>
  </si>
  <si>
    <t>Polistireninio putplasčio plokštė EPS100, 50x1000x1000 mm</t>
  </si>
  <si>
    <t>UAB BALTIJOS POLISTIRENAS. Modelis: EPS100</t>
  </si>
  <si>
    <t xml:space="preserve">Prekės ženklas: Baltijos Polistirenas. Modelis: EPS100. Medžiaga: Putų polistirenas (EPS). Ilgis: 100 cm. Plotis: 100 cm. Storis: 5 cm. </t>
  </si>
  <si>
    <t>Trapecinio profilio skarda (poliesteris) 18SN, spalva -  RAL 5010.</t>
  </si>
  <si>
    <t>UAB Pruszynski ir partneriai. Modelis: T20XA5010</t>
  </si>
  <si>
    <t>UAB Pruszynski ir partneriai. Modelis: LR5010</t>
  </si>
  <si>
    <t>Lygi skarda rulone. Spalva - RAL 5010 (mėlyna).</t>
  </si>
  <si>
    <t>ARCELORMITTAL STEEL SERVICE CENTRES LI?GE SA</t>
  </si>
  <si>
    <t>Padengimas: Cinkuota. Ilgis: 2000 mm. Plotis: 1000 mm. Storis: 0.5 mm. Plieno markė: S235.</t>
  </si>
  <si>
    <t>Skaidri kanalinio polikarbonato plokštė 4x2100x6000mm</t>
  </si>
  <si>
    <t>ULTRAPLAST EU SIA</t>
  </si>
  <si>
    <t>Ilgis: 600 cm. Plotis: 210 cm. Storis: 0.4 cm. Spalva: Skaidri. Medžiaga: Polikarbonatas.</t>
  </si>
  <si>
    <t>UAB Pruszynski ir partneriai. Modelis: SG5010</t>
  </si>
  <si>
    <t xml:space="preserve">Bituminis gruntas, 10 l 
</t>
  </si>
  <si>
    <t xml:space="preserve">Alytaus Chemija Bitukas
</t>
  </si>
  <si>
    <t>Bituminė mastika, 20 kg.</t>
  </si>
  <si>
    <t>IZOHAN SPOLKA Z.O.O.</t>
  </si>
  <si>
    <t>Sandarinamoji pasta Unipak Unigum, 500 g</t>
  </si>
  <si>
    <t>UNIPAK A.S.</t>
  </si>
  <si>
    <t>Prekės ženklas: Unipak. Paskirtis: Srieginėms jungtims sandarinti.</t>
  </si>
  <si>
    <t xml:space="preserve">Tefloninė sandarinimo juosta Unipak, 12 x 0,075 mm x 10 m 
</t>
  </si>
  <si>
    <t xml:space="preserve">Prekės ženklas: Unipak. Medžiaga: Teflonas. Ilgis: 10 m. Plotis: 12 mm. Storis: 0.075 mm. </t>
  </si>
  <si>
    <t>Universalios montažinės putos TIGER PU FOAM HH 750 ml.</t>
  </si>
  <si>
    <t>BOSTIK ROMANIA SRL</t>
  </si>
  <si>
    <t>Prekės ženklas: Tiger. Tūris: 750 ml. Paskirtis: universalios.</t>
  </si>
  <si>
    <t>Vamzdžių termoizoliacinis pūsto polietileno kevalas (vidinis skersmuo 15mm, sienelės storis 6 mm ).</t>
  </si>
  <si>
    <t>THERMAFLEX IZOLACJI SP.Z.O.O</t>
  </si>
  <si>
    <t xml:space="preserve">Sanitarinis hermetikas. Baltas, 300ml. </t>
  </si>
  <si>
    <t>HENKEL BALTI OU</t>
  </si>
  <si>
    <t xml:space="preserve">Prekės ženklas: Makroflex. Tūris: 300 ml. Spalva: Balta. </t>
  </si>
  <si>
    <t>Cementas Briko, 35kg.</t>
  </si>
  <si>
    <t>AB AKMENĖS CEMENTAS. Cemento rūšis: CEM II</t>
  </si>
  <si>
    <t xml:space="preserve">Glaistas Briko, su kreidos užpildu, 25 kg 
</t>
  </si>
  <si>
    <t>BRIKO (I. KRIŠČIŪNO FIRMA IGIS)</t>
  </si>
  <si>
    <t xml:space="preserve">Sausas gipsinis tinkas BRIKO MT-8 25 kg 
</t>
  </si>
  <si>
    <t>LIETUVOS IR VOKIETIJOS UAB KREISEL VILNIUS. Modelis: MT-8</t>
  </si>
  <si>
    <t xml:space="preserve">Glaistas Knauf Fugenfuller, 25 kg 
</t>
  </si>
  <si>
    <t xml:space="preserve">KNAUF SIA                                                             </t>
  </si>
  <si>
    <t xml:space="preserve">Ypač elastingi klijai Ceresit CM17 C2TE S1 plytelių , 25kg </t>
  </si>
  <si>
    <t>HENKEL BALTI OU. Ceresit CM17 C2TE S1</t>
  </si>
  <si>
    <t>Tinka ir labai didelėms plytelėms (didesnėms nei 1 m²) tvirtinti.</t>
  </si>
  <si>
    <t>Galima naudoti pastatų viduje ir išorėje</t>
  </si>
  <si>
    <t>naudojant 4 mm dantukų mentelę – 1,5 kg/m²;</t>
  </si>
  <si>
    <t>plytelių siūles galima glaistyti po 24 val.;</t>
  </si>
  <si>
    <t>Svoris 25 kg.</t>
  </si>
  <si>
    <t>Elastingas glaistas plytelių siūlėms CE40/102 MARBLE WHITE, 5 kg</t>
  </si>
  <si>
    <t>Siūlės plotis iki 8 mm;</t>
  </si>
  <si>
    <t>Didelis atsparumas trinčiai, įtrūkimams, įbrėžimams;</t>
  </si>
  <si>
    <t>Atsparumas vandeniui;</t>
  </si>
  <si>
    <t>Atsparumas temperatūrai nuo -30 iki +70°C;</t>
  </si>
  <si>
    <t>Neleidžia formuotis pelėsiui ir grybeliui;</t>
  </si>
  <si>
    <t xml:space="preserve"> 1,5 val.</t>
  </si>
  <si>
    <t>Spalva – balta;</t>
  </si>
  <si>
    <t xml:space="preserve">Sandarūs kibirėliai-5 kg                                                                                                                                                                                                                                                                                                                                                                                                                                                                                                                                                           </t>
  </si>
  <si>
    <t xml:space="preserve">Stambiagrūdis betono mišinys Weber S 100, 25 kg </t>
  </si>
  <si>
    <t>UAB SAINT-GOBAIN STATYBOS GAMINIAI. Modelis: S 100.</t>
  </si>
  <si>
    <t>Pakuotė:  25kg</t>
  </si>
  <si>
    <t>Dažai akriliniai emulsiniai, 10 l</t>
  </si>
  <si>
    <t>PPG DECO POLSKA SP.Z O.O.</t>
  </si>
  <si>
    <t>Dažai lateksiniai spalviniai tonuoti 9 l.</t>
  </si>
  <si>
    <t>RIGAS LAKU UN KRASU RUPNICA SIA</t>
  </si>
  <si>
    <t xml:space="preserve">Dažai Pentacolor Ultra Fasad, balti, 10 l 
</t>
  </si>
  <si>
    <t>UAB TOPCOLOR</t>
  </si>
  <si>
    <t>Dažai Easycare Wood Metal  BW 10 l</t>
  </si>
  <si>
    <t>AKZO NOBEL BALTICS AS</t>
  </si>
  <si>
    <t xml:space="preserve">Emaliniai dažai Rilak Pentaprim, balti, 2.7 l 
</t>
  </si>
  <si>
    <t>Dažai Tikkurila Panssarimaali, 0.9 l</t>
  </si>
  <si>
    <t>UAB TIKKURILA</t>
  </si>
  <si>
    <t xml:space="preserve">Alkidinis medienos lakas Rilak Pentaftala Laka, 2.7 l 
</t>
  </si>
  <si>
    <t xml:space="preserve">Impregnantas Okko Wood Shade, 5 l 
</t>
  </si>
  <si>
    <t>UAB MAESTRO TEAM</t>
  </si>
  <si>
    <t>Medienos priežiūros priemonė: Impregnantas. Prekės ženklas: Okko. Skirta apdailos darbams: Vidaus ir lauko. Kiekis pakuotėje, l: 5. Panaudojimas: Mediniams paviršiams impregnuoti ir apsaugoti nuo atmosferos poveikio. Dėl sudėtyje esančio vaško ir kitų priedų mediena neįgeria vandens, tampa atspari saulės spinduliams, sustabdomas natūralus medienos senėjimas, puvimas.</t>
  </si>
  <si>
    <t>Dažų nuėmiklis Chemolak Natrima, 0.6 l</t>
  </si>
  <si>
    <t>CHEMOLAK A.S</t>
  </si>
  <si>
    <t xml:space="preserve">Vaitspiritas, 5 l. </t>
  </si>
  <si>
    <t>UAB SAVINGĖ</t>
  </si>
  <si>
    <t xml:space="preserve">Tirpiklis 646 Okko, 5 l 
</t>
  </si>
  <si>
    <t>Plyta SP  250x120x88 mm pilnavidurė</t>
  </si>
  <si>
    <t>AKRO</t>
  </si>
  <si>
    <t>Plytos SP  250x120x88 mm pilnavidurės.</t>
  </si>
  <si>
    <t>Plyta ARKO S 250x120x88 mm.</t>
  </si>
  <si>
    <t>Plytos ARKO S 250x120x88 mm.</t>
  </si>
  <si>
    <t>Silikatinis blokas  ARKO M12 340x120x198 mm.</t>
  </si>
  <si>
    <t>Silikatiniai blokai  ARKO M12 340x120x198 mm.</t>
  </si>
  <si>
    <t>Keramzitbetonio blokas Fibo, 150 x 185 x 490 mm.</t>
  </si>
  <si>
    <t>UAB SAINT-GOBAIN STATYBOS GAMINIAI</t>
  </si>
  <si>
    <t>Blokai "Fibo" , 490x185x150 mm.</t>
  </si>
  <si>
    <t>Klinkerio apdailos plytos, 250x120x88</t>
  </si>
  <si>
    <t>LODE</t>
  </si>
  <si>
    <t>Apdailos plytos 250x120x88mm.</t>
  </si>
  <si>
    <t xml:space="preserve">Akmens masės plytelės RX400 Beige-Brown, 29.7X29.7 cm 
</t>
  </si>
  <si>
    <t>CERSANIT S.A. Modelis: W336-004-1</t>
  </si>
  <si>
    <t xml:space="preserve">Prekės ženklas: Cersanit. Artikulas: W336-004-1. Ilgis: 297 mm. Plotis: 297 mm. Storis: 6.5 mm.  Plytelių tipas: Akmens masės. Plytelių paskirtis: Terasoms, Sienoms, Grindims, Laiptams. </t>
  </si>
  <si>
    <t xml:space="preserve">Keraminės sienų plytelės TANIA WHITE, 20 x 25 cm </t>
  </si>
  <si>
    <t>CERSANIT S.A. Artikulas: OP082-002-1.</t>
  </si>
  <si>
    <t xml:space="preserve">Prekės ženklas: Opoczno. Kolekcija: TANIA. Artikulas: OP082-002-1. Ilgis: 200 mm. Plotis: 250 mm. Kiekis pakuotėje, m²: 1.5. Plytelių tipas: Keraminės. </t>
  </si>
  <si>
    <t>Lietvamzdis D125</t>
  </si>
  <si>
    <t>UAB RRS LIETUVA</t>
  </si>
  <si>
    <t>Lietvamzdis cinkuotos skardos, skersmuo 125 mm</t>
  </si>
  <si>
    <t>VATA AKMENS PAROC ULTRA 50X565X1220</t>
  </si>
  <si>
    <t xml:space="preserve">UAB PAROC. Modelis: Ultra. </t>
  </si>
  <si>
    <t>PLĖVELĖ DIFUZ BRIKO LIGHT 1.5X50 1.5M2</t>
  </si>
  <si>
    <t>FOLIAREX SP. Z O.O.</t>
  </si>
  <si>
    <t xml:space="preserve">VATA AKMENS PAROC ULTRA 100X610X1220 </t>
  </si>
  <si>
    <t>PROFILIS UD 0.6 28X27X3000(24/288) KNAUF</t>
  </si>
  <si>
    <t>Prekės ženklas: Knauf. Artikulas: 97974. Ilgis: 3000 mm. Plotis: 28 mm. Aukštis: 27 mm. Profilio rūšis: UD.  Skardos storis: 0.6 mm.</t>
  </si>
  <si>
    <t>PROFILIS CD 60X2600MM 0.5MM (180)</t>
  </si>
  <si>
    <t>STEELA PROFIL W. MIECZKOWSKI I WSPOLNICY SPOLKA JAWNA</t>
  </si>
  <si>
    <t>Ilgis: 2600 mm. Plotis: 60 mm. Aukštis: 27 mm. Profilio rūšis: CD. Paskirtis: Luboms, sienoms. Skardos storis: 0.5 mm.</t>
  </si>
  <si>
    <t>PROFILIS CW 0.5X100X50X3000MM (10/180)</t>
  </si>
  <si>
    <t>FAVOR AS. Artikulas: 10/180.</t>
  </si>
  <si>
    <t>Prekės ženklas: Profiline. Artikulas: 10/180. Ilgis: 3000 mm. Plotis: 100 mm. Aukštis: 50 mm. Profilio rūšis: CW. Paskirtis: Gipskartonio plokščių luboms tvirtinti. Skardos storis: 0.5 mm.</t>
  </si>
  <si>
    <t>KAMP PVC PERFOR 23X23X2500 (50)</t>
  </si>
  <si>
    <t>JS TECHNOLOGIE SPOLKA Z.O.O. I WSPOLNICY SPOLKA KOMANDYTOWA</t>
  </si>
  <si>
    <t>Ilgis: 2500 mm. Plotis: 23 mm. Aukštis: 23 mm. Storis: 0.6 mm. Papildoma informacija:  Naudojamas sienų kampams sutvirtinti, glaistyti bei išlyginti .</t>
  </si>
  <si>
    <t>ĮVARAS KALAMAS 6X40 (100)</t>
  </si>
  <si>
    <t>WKRET-MET SP.Z.O.O. SP. KOMANDYTOWA</t>
  </si>
  <si>
    <t>ĮVARAS KALAMAS 6X60 (100)</t>
  </si>
  <si>
    <t>KNIEDĖ ALIUM PUS D4.0X10 50VNT 25132</t>
  </si>
  <si>
    <t>NANTONG INTLEVEL TRADE CO. LTD</t>
  </si>
  <si>
    <t>MEDSRAIGT 4.5X70 GELT ZN 250VNT(8)</t>
  </si>
  <si>
    <t>NANTONG ROMAX HARDWARE CO. LTD. Modelis: PZ2.</t>
  </si>
  <si>
    <t>MEDSRAIGT 6.0X40 GELT ZN 200VNT(16)</t>
  </si>
  <si>
    <t>NANTONG ROMAX HARDWARE CO. LTD. Modelis: PZ3.</t>
  </si>
  <si>
    <t xml:space="preserve">POVERŽLĖ DIN125 M16 ZN 8VNT </t>
  </si>
  <si>
    <t>DELVE 2 SIA. Modelis: DIN 125, M16</t>
  </si>
  <si>
    <t>POVERŽLĖ DIN125 M18 ZN 8VNT Ž1</t>
  </si>
  <si>
    <t>DELVE 2 SIA. Modelis: DIN 125, M18.</t>
  </si>
  <si>
    <t>WASI GMBH</t>
  </si>
  <si>
    <t>VARŽT INK SU VERŽ 10X97 (50-600)</t>
  </si>
  <si>
    <t>H AND F FASTENERS CO. LIMITED</t>
  </si>
  <si>
    <t>SĄVARŽA 40-60 W2 2VNT</t>
  </si>
  <si>
    <t>STRYPAS DIN 975 M12X1000 ZN 8.8 KL.(20)</t>
  </si>
  <si>
    <t>UAB MARCOPOL BALTIJA</t>
  </si>
  <si>
    <t>Prekės tipas: Strypai. Padengimas: Cinkuota. Standartas: DIN 975. Ilgis: 1000 mm. Skersmuo: 12 mm. Stiprumo klasė: 8.8. Vienetai pakuotėje: 1.</t>
  </si>
  <si>
    <t>STRYPAS DIN 975 M16X1000 ZN 8.8 KL.(10)</t>
  </si>
  <si>
    <t>Prekės tipas: Strypai. Padengimas: Cinkuota. Standartas: DIN 975. Ilgis: 1000 mm. Skersmuo: 16 mm. Stiprumo klasė: 8.8. Vienetai pakuotėje: 1.</t>
  </si>
  <si>
    <t>VARŽTAS DIN 931 8.8 M16X80 (25)</t>
  </si>
  <si>
    <t>DELVE 2 SIA</t>
  </si>
  <si>
    <t>VARŽTAS A4 M16X100 DIN931 2VNT</t>
  </si>
  <si>
    <t>VERŽLĖ DIN934 M16 ZN (150)</t>
  </si>
  <si>
    <t>VERŽLĖ A4 DIN934 M10 15VNT</t>
  </si>
  <si>
    <t>VERŽLĖ A4 DIN934 M16 2VNT</t>
  </si>
  <si>
    <t>MEDSRAIGT GKP/MET 3.5X35 1000VNT</t>
  </si>
  <si>
    <t>J.C.GRAND CORPORATION</t>
  </si>
  <si>
    <t xml:space="preserve">LANKST DUR 4CM 414040 </t>
  </si>
  <si>
    <t>IBFM SRL</t>
  </si>
  <si>
    <t xml:space="preserve">Paskirtis: Durims, Vartams.Aukštis: 40 mm. Skersmuo: 10 mm. Varstymo kryptis: Universali. </t>
  </si>
  <si>
    <t>TINKL REG ZN 3.0X50X50X1500MM 25M GC</t>
  </si>
  <si>
    <t>UAB MILONITAS</t>
  </si>
  <si>
    <t>Prekės ženklas: Garden Center. Akies dydis, mm: 50 x 50. Aukštis: 150 cm. Apdirbimas: Pinta. Ritinio ilgis: 25 m. Vielos skersmuo: 3 mm. Padengimas: Cinkuota.</t>
  </si>
  <si>
    <t>PANELĖ 3D GC ŽALIA 4X1530X2500MM</t>
  </si>
  <si>
    <t>ŽOGU FABRIKA SIA</t>
  </si>
  <si>
    <t xml:space="preserve">Prekės ženklas: Garden Center. Akies dydis, mm: 50 x 200, 50 x 100. Ilgis: 250 cm. Aukštis: 153 cm. Spalva: Žalia, ruda arba pilka. Vielos skersmuo: 4 - 4mm. Padengimas: Cinkuota, Dažyta. </t>
  </si>
  <si>
    <t>TINKL ARMAVIMUI 3.8X100X1200X2000</t>
  </si>
  <si>
    <t xml:space="preserve">Akies dydis, mm: 100 x 100. Ilgis: 2 m. Plotis: 1.2 m. Plotas: 2.4 m². Ritinio ilgis: 2 m. Vielos skersmuo: 3.8 - 3.8mm. </t>
  </si>
  <si>
    <t>DISK PJ 125X1.6X22 PLIEN</t>
  </si>
  <si>
    <t>LIANYUNGANG ORIENTCRAFT ABRASIVES CO. LTD</t>
  </si>
  <si>
    <t xml:space="preserve">Prekės ženklas: Haushalt. Storis: 1.6 mm. Skersmuo: 125 mm. Vidinės skylės skersmuo: 22.23 mm. Pjovimo greitis: 80 m/s. </t>
  </si>
  <si>
    <t>DISK PJ 125X2X22 PLIEN</t>
  </si>
  <si>
    <t xml:space="preserve">Prekės ženklas: Haushalt. Storis: 2 mm. Skersmuo: 125 mm. Vidinės skylės skersmuo: 22.23 mm. Pjovimo greitis: 80 m/s. </t>
  </si>
  <si>
    <t xml:space="preserve">DISK PJOV 300X3.5X22.2 </t>
  </si>
  <si>
    <t>KLINGSPOR SP.Z O.O.</t>
  </si>
  <si>
    <t>Prekės ženklas: Klingspor. Storis: 3.5 mm. Skersmuo: 300 mm. Vidinės skylės skersmuo: 22.2 mm.  Pjovimo greitis: 80 m / s.</t>
  </si>
  <si>
    <t xml:space="preserve">DISK PJOV 350X4.0X22.23 </t>
  </si>
  <si>
    <t>Prekės ženklas: Klingspor. Storis: 4 mm. Skersmuo: 350 mm. Vidinės skylės skersmuo: 22.23 mm.  Pjovimo greitis: 80 m / s.</t>
  </si>
  <si>
    <t xml:space="preserve">DISK PJOV 350X3.2X25.4 </t>
  </si>
  <si>
    <t>Prekės ženklas: Klingspor. Storis: 3.2 mm. Skersmuo: 350 mm. Vidinės skylės skersmuo: 25.4 mm.  Pjovimo greitis: 80 m / s.</t>
  </si>
  <si>
    <t>DISK ŠLIF 125X6X22 20A24P NER PLI FORT</t>
  </si>
  <si>
    <t>WEILER ABRASIVES D.O.O.</t>
  </si>
  <si>
    <t>Prekės ženklas: Forte Tools. Storis: 6.0 mm. Skersmuo: 125 mm. Vidinės skylės skersmuo: 22.23 mm. Pjovimo greitis: 80 m/s.</t>
  </si>
  <si>
    <t>DISK ŠLIF 116.01 125X22 NR80 ŽIEDL</t>
  </si>
  <si>
    <t>Prekės ženklas: Haushalt. Artikulas: 116.01. Skersmuo: 125 mm. Vidinės skylės skersmuo: 22.23 mm. Grūdėtumas: 80.</t>
  </si>
  <si>
    <t xml:space="preserve">Šlifavimo diskas Orientcraft, 200x32x32 mm 
</t>
  </si>
  <si>
    <t>ORIENTCRAFT</t>
  </si>
  <si>
    <t xml:space="preserve">Prekės ženklas: Orientcraft. Storis: 32 mm. Skersmuo: 200 mm. Vidinės skylės skersmuo: 32 mm. Medžiaga: Keramika. Grūdėtumas: 40. </t>
  </si>
  <si>
    <t>DISK ŠLIF 400X40X203 25A NR40 SM1/2 K/L</t>
  </si>
  <si>
    <t>DISK ŠLIF 400X40X127 25A SM1/2 K/L</t>
  </si>
  <si>
    <t xml:space="preserve">Deimantinis diskas Rubi Pro 125x22.23x1.7mm </t>
  </si>
  <si>
    <t>RUBI</t>
  </si>
  <si>
    <t>Prekės ženklas: Rubi. Artikulas: CSV 125 . Skersmuo: 125 mm. Vidinės skylės skersmuo: 22.23 mm. Storis: 1.7 mm. Deimantinio disko tipas: Ištisinis.</t>
  </si>
  <si>
    <t xml:space="preserve">Deimantinis diskas Cedima 230x22.23x2.4mm </t>
  </si>
  <si>
    <t>CEDIMA. Modelis: Beton Turbo Star</t>
  </si>
  <si>
    <t xml:space="preserve">Deimantinis pjovimo diskas Cedima EC-18.1 300x22.23x2.8 
</t>
  </si>
  <si>
    <t xml:space="preserve">CEDIMA. </t>
  </si>
  <si>
    <t xml:space="preserve">Prekės ženklas: Cedima. Artikulas: EC-18.1. Skersmuo: 300 mm. Vidinės skylės skersmuo: 22.23 mm. Storis: 2.8 mm. Apdirbama medžiaga: Betonas. </t>
  </si>
  <si>
    <t xml:space="preserve">Deimantinis segmentinis pjovimo diskas Cedima EC-18.1 </t>
  </si>
  <si>
    <t xml:space="preserve">Prekės ženklas: Cedima. Artikulas: EC-18.1. Skersmuo: 350 mm. Vidinės skylės skersmuo: 25.4 mm. Storis: 3.2 mm. </t>
  </si>
  <si>
    <t>DISK PJOV DEIM 350X3.2X22.2 EC-42.1 TURB</t>
  </si>
  <si>
    <t xml:space="preserve">Prekės ženklas: Cedima. Artikulas: EC-42.2 TURBO. Skersmuo: 350 mm. Vidinės skylės skersmuo: 22.2 mm. Storis: 3.2 mm. Apdirbama medžiaga: Akmuo, Betonas, Klinkeris. </t>
  </si>
  <si>
    <t>RANKEN TELESKOP RT-001 200CM OKKO</t>
  </si>
  <si>
    <t>ZHENJIANG SUNNY INDUSTRIAL CO LTD</t>
  </si>
  <si>
    <t xml:space="preserve">Prekės ženklas: Okko. Ilgis: 1000 mm. Maksimalus ilgis 2000 mm. Plotis: 30 mm. </t>
  </si>
  <si>
    <t>GLAISTIKL OKKO 20CM 512</t>
  </si>
  <si>
    <t>COMENSAL SPOLKA Z O.O.</t>
  </si>
  <si>
    <t xml:space="preserve">Prekės tipas: Glaistyklės. Prekės ženklas: Okko. Artikulas: 512. Darbinės dalies plotis: 200 mm. </t>
  </si>
  <si>
    <t>JUOSTA DAŽYMO OKKO 30MM 50M</t>
  </si>
  <si>
    <t>SABA SP. Z O.O.</t>
  </si>
  <si>
    <t>Prekės ženklas: Okko. Ilgis: 50 m. Plotis: 3 cm.</t>
  </si>
  <si>
    <t>POPIERIUS UŽDENGIAMASI 175G M2 120CMX25M</t>
  </si>
  <si>
    <t>UAB BRASTA BUILD</t>
  </si>
  <si>
    <t>PLĖVELĖ 3M 100MK JUODA (240)</t>
  </si>
  <si>
    <t>AB PLASTA</t>
  </si>
  <si>
    <t>TANGSHAN YUTONG IMPORT AND EXPORT CORPORATION</t>
  </si>
  <si>
    <t>GRĖBLYS 12D UNIVERS SOLID 135066/1003466</t>
  </si>
  <si>
    <t>FISKARS FINLAND OY AB</t>
  </si>
  <si>
    <t xml:space="preserve">Prekės ženklas: Fiskars. Artikulas: 135066/1003466. Spalva: Juoda, Oranžinė. Virbų skaičius: 12. </t>
  </si>
  <si>
    <t>Darbinis plotis: 41 cm.</t>
  </si>
  <si>
    <t>Ilgis: 1640 - 1640mm</t>
  </si>
  <si>
    <t>KIBIRAS 12L CINKUOTAS</t>
  </si>
  <si>
    <t>OMA OOO</t>
  </si>
  <si>
    <t>Talpa: 12 l. Medžiaga: Metalas, Metalų lydinys. Cinkuotas.</t>
  </si>
  <si>
    <t>KIBIRAS NEMAIST 12L JUODAS</t>
  </si>
  <si>
    <t>PATROL GROUP SPOLKA Z OGRANICZONA ODPOWIEDZIALNOSCIA S.K.A.</t>
  </si>
  <si>
    <t>Prekės ženklas: Patrol. Talpa: 12 l. Spalva: Juoda. Medžiaga: Plastikas. S</t>
  </si>
  <si>
    <t>KŪJIS 3KG SU MEDINIU KOTU</t>
  </si>
  <si>
    <t>TONLII TOOLS MANUFACTURING</t>
  </si>
  <si>
    <t xml:space="preserve">Prekės ženklas: Vagner SDH. Svoris: 3 kg. Darbinės dalies medžiaga: Plienas. Koto medžiaga: Medis. </t>
  </si>
  <si>
    <t>PJŪKLAS UNIVERS MEDŽ 500MM</t>
  </si>
  <si>
    <t>ZHEJIANG JIARUIHUA INDUSTRY AND TRADE CO. LTD</t>
  </si>
  <si>
    <t xml:space="preserve">Apdirbama medžiaga: Mediena. Ašmenų ilgis: 500 mm. Medžiaga: Metalų lydinys, Plastikas. Dantukų skaičius colyje: 7. </t>
  </si>
  <si>
    <t>KIRVIS SKALDYMO X11 S 122443/1015640</t>
  </si>
  <si>
    <t>Prekės ženklas: Fiskars. Artikulas: 122443/1015640. Koto medžiaga: Stiklo pluoštas, Plastikas. Kirvio paskirtis: Skaldymo.</t>
  </si>
  <si>
    <t>Ilgis 444mm.</t>
  </si>
  <si>
    <t>Svoris 1.1 kg.</t>
  </si>
  <si>
    <t xml:space="preserve">Darbinės dalies medžiaga: Plienas. </t>
  </si>
  <si>
    <t xml:space="preserve">Kirvio galvos svoris: 0.8 kg. </t>
  </si>
  <si>
    <t>ŽIRKLĖS SKARDAI KAIR/T1813-L 250MM(50)</t>
  </si>
  <si>
    <t>QINGDAO SANJET NEW POWER MACHINERY CO. LTD</t>
  </si>
  <si>
    <t xml:space="preserve"> ženklas: Forte Tools. Artikulas: T1813-L. Ilgis: 250 mm. </t>
  </si>
  <si>
    <t>KNIEDIKLIS 250MM</t>
  </si>
  <si>
    <t>SHANGHAI VEGRO INTERNATIONAL CO. LTD</t>
  </si>
  <si>
    <t xml:space="preserve">Prekės ženklas: Haushalt. Tinkamų kniedžių dydžiai: 3,2 mm - 4,8 mm.  </t>
  </si>
  <si>
    <t>KARUTIS 80L 1PRIP RAT CINKUOTAS 100301</t>
  </si>
  <si>
    <t>ALTRAD LIMEX D.O.O.</t>
  </si>
  <si>
    <t xml:space="preserve">Prekės ženklas: Limex. Artikulas: 100301. Talpa: 80 l. </t>
  </si>
  <si>
    <t>JUOSTA BARJERINĖ STOP (100)</t>
  </si>
  <si>
    <t>UAB SŪDUVOS KLEVAS</t>
  </si>
  <si>
    <t>TEPTUKAS PLOKŠ RAUD GAL OKKO 3IN</t>
  </si>
  <si>
    <t>GIANT TRINITY LIMITED</t>
  </si>
  <si>
    <t>Prekės ženklas: Okko. Plotis: 75 mm. Rankena: Medinė.</t>
  </si>
  <si>
    <t>VOLEL BE RANK PE RV-005/NO.29 18CM OKKO</t>
  </si>
  <si>
    <t>HUAIAN RANMEI TRADING CO. LTD</t>
  </si>
  <si>
    <t>Prekės ženklas: Okko. Artikulas: RV-005/NO,29. Ilgis: 180 mm. Volelio paskirtis: Dažymo darbams. Tinkamas 6 mm rankenai. Volelio skersmuo: 45 mm.</t>
  </si>
  <si>
    <t>RANKENA BE RITIN 3 18CM/6MM OKKO</t>
  </si>
  <si>
    <t>Prekės ženklas: Okko. Ilgis: 180 mm. Medžiaga: Metalas, Plastikas. Skersmuo 6mm.</t>
  </si>
  <si>
    <t>KAST SNIEG ERG 55X34.5 SU RANK ALU COLOR</t>
  </si>
  <si>
    <t xml:space="preserve">Prekės ženklas: Patrol Group. Artikulas: Smart 55 ERgo. Darbinės dalies plotis: 550 mm. Koto medžiaga: Aliuminis.  Papildoma informacija: Ergonomiškas. </t>
  </si>
  <si>
    <t>GRĖBL VĖD METAL KOT 25D 43X21CM VG194</t>
  </si>
  <si>
    <t>Prekės ženklas: Vagner. Artikulas: 25D VG194. Darbinis plotis: 43 cm. Spalva: Juoda, Oranžinė. Virbų skaičius: 25. Su kotu.</t>
  </si>
  <si>
    <t>GRĖBLYS VĖDUOKLINIS FORTE TOOLS 43CM</t>
  </si>
  <si>
    <t>CELL- FAST SPOLKA ZOO</t>
  </si>
  <si>
    <t>Prekės ženklas: Forte Tools. Artikulas: FT10. Darbinis plotis: 43 cm.  Dantų skaičius: 24. Aliuminio kotas.</t>
  </si>
  <si>
    <t>GRĖBL VĖD METAL KOT 25D 51X23CM VG193</t>
  </si>
  <si>
    <t xml:space="preserve">Artikulas: 25D VG193. Darbinis plotis: 51 cm. Virbų skaičius: 25. Darbinės dalies medžiaga: Plastikas. Koto medžiaga: Metalų lydinys	. Grėblio rūšis: Vėduoklinis. </t>
  </si>
  <si>
    <t>SUBSTRATAS UNIVERSL KAMBAR 20L GC (120)</t>
  </si>
  <si>
    <t>KIK ZIEMSKIE PRODUKTY SP.Z.O.O. SP.K</t>
  </si>
  <si>
    <t>Prekės ženklas: Garden Center. Tūris: 20 l. Mišinio tipas: kompostinė žemė. Pritaikymas: Įvairioms kambarinėms gėlėms ir daržovėms auginti.</t>
  </si>
  <si>
    <t>MAIŠAS POLIP SU ĮKLOTU</t>
  </si>
  <si>
    <t>UAB RUMEKS-NNZ</t>
  </si>
  <si>
    <t>Maišo tipas: Polipropileninis. Su įklotu: Taip. Talpa 250 l.</t>
  </si>
  <si>
    <t>STIKLAS SKYSTAS 5L ŠVARUS (SAVINGĖ)</t>
  </si>
  <si>
    <t>RULETĖ 582W-E 5M GUMUOTA (120)</t>
  </si>
  <si>
    <t>NINGBO JF TOOLS INDUSTRIAL CO. LTD</t>
  </si>
  <si>
    <t xml:space="preserve">Prekės ženklas: Giant. Artikulas: 582W-E. Ilgis: 5 m. Juostos plotis: 19 mm. Juostos medžiaga: Nailonas. </t>
  </si>
  <si>
    <t>ASFALTAS ŠALTAS 0-8MM 25+/-0.5 KG</t>
  </si>
  <si>
    <t>UAB KELUVA</t>
  </si>
  <si>
    <t>BALIONAS DUJŲ TURISTINIS CAMPINGAZ CV</t>
  </si>
  <si>
    <t>CAMPING GAZ CS S.R.O.</t>
  </si>
  <si>
    <t xml:space="preserve">Prekės ženklas: Campingaz. Artikulas: 3000002290. Talpa: 0.19 l. Dujų rūšis: Propanas ir butanas. </t>
  </si>
  <si>
    <t>SPYN ĮLEIST 72-50 ECON DEŠ UNO</t>
  </si>
  <si>
    <t>PERFECTDOOR SP. Z O.O.</t>
  </si>
  <si>
    <t>Modelis: 72-50. Spynos tipas: Vidaus durų. Plienas. Varstymo kryptis: Dešininė.</t>
  </si>
  <si>
    <t>PAKULOS LININ 500G</t>
  </si>
  <si>
    <t>PASTA SANDAR UNIGUM 500G</t>
  </si>
  <si>
    <t>SPYN PAŠT DĖŽ YS103-16 D19X16CR(12) 1VNT</t>
  </si>
  <si>
    <t>NINGBO MOER HARDWARE AND PLASTIC MFG CO. LTD</t>
  </si>
  <si>
    <t xml:space="preserve">Prekės ženklas: Vagner SDH. Modelis: YS103-16. Spynos tipas: Užrakinama raktu, Pašto dėžutėms. </t>
  </si>
  <si>
    <t>DIDMAIŠIS 80X80X90CM P1 0.5T</t>
  </si>
  <si>
    <t xml:space="preserve">Artikulas: P1. Talpa: 500 l. Spalva: Balta. Medžiaga: Polipropilenas (PP). Maišo tipas: Polipropileninis. </t>
  </si>
  <si>
    <t>RATUK VEŽIM D100 STAND 16100ID</t>
  </si>
  <si>
    <t>GUANGZHOU WINWAY INTERNATIONAL LIMITED</t>
  </si>
  <si>
    <t xml:space="preserve">Prekės ženklas: Haushalt. Modelis: D100. Išlaikomas svoris: 60 kg. </t>
  </si>
  <si>
    <t>RATUK VEŽIM D100 PL ST 34100B (25)</t>
  </si>
  <si>
    <t xml:space="preserve">Prekės ženklas: Haushalt. Modelis: 34100B. Išlaikomas svoris: 45 kg. Komplekte: Su  stabdžiu. </t>
  </si>
  <si>
    <t>CILINDR SPYN 65MM A 30X35 3R ŽALV DIY</t>
  </si>
  <si>
    <t xml:space="preserve">NANJING TOUTRU TRADING CO. LTD. Modelis: -30X35mm. </t>
  </si>
  <si>
    <t xml:space="preserve">Modelis: -30X35mm. Spynos cilindro tipas: Europinio (DIN) standarto. Ilgis: 65 mm. </t>
  </si>
  <si>
    <t>DRUSKA TECHNINĖ 10KG (MAIŠ)</t>
  </si>
  <si>
    <t>MIŠINYS SMĖLIO - DRUSKOS 85/15 25KG</t>
  </si>
  <si>
    <t>ELEKTRODAI DECA E6013 3.2MM 2.5 KG</t>
  </si>
  <si>
    <t>DECA DIFFUSION S.R.L.</t>
  </si>
  <si>
    <t xml:space="preserve">Kastuvas Haushalt S6124 H, 110 cm </t>
  </si>
  <si>
    <t>Darbinės dalies plotis: 200 mm.</t>
  </si>
  <si>
    <t xml:space="preserve">Prekės ženklas: Haushalt. Artikulas: S6124 H. Ilgis: 1100mm. Darbinės dalies medžiaga: Plienas. Koto medžiaga: Metalų lydinys . </t>
  </si>
  <si>
    <t>Ilgis: 1100mm.</t>
  </si>
  <si>
    <t xml:space="preserve">Prekės ženklas: Isover. Medžiaga: Stiklo vata. Ilgis: 1.2 m. Skersmuo: 35 mm. Storis: 20 mm. </t>
  </si>
  <si>
    <t>KNIEDĖ NERŪD PLIENO D5.0X12 50VNT</t>
  </si>
  <si>
    <t>Parker</t>
  </si>
  <si>
    <t xml:space="preserve">Prekės ženklas: Cedima. Modelis: Beton Turbo Star. Skersmuo: 230 mm. Vidinės skylės skersmuo: 22.23 mm. Storis: 2.4 mm. </t>
  </si>
  <si>
    <t>Faniera 1510-1530x1510-1530x18 mm šlifuoto paviršiaus, ne žemesnės kaip BB (II) klasės.</t>
  </si>
  <si>
    <t>KEVAL CLIMPIPE SECT ALU2 35/20 1.2M (25)</t>
  </si>
  <si>
    <t>POVERŽLĖ DIN125 M16, 10VNT</t>
  </si>
  <si>
    <t>PROFIX</t>
  </si>
  <si>
    <t>POVERŽLĖ DIN9021 M10 15VNT</t>
  </si>
  <si>
    <t xml:space="preserve">VARŽT INK SU VERŽLE NERŪD PL 14X100 </t>
  </si>
  <si>
    <t>SĄVARŽA DIN3017, 16-27mm</t>
  </si>
  <si>
    <t>VARŽT A2 M10X60 DIN7991 2VNT</t>
  </si>
  <si>
    <t xml:space="preserve">DANGA BITUM NEXTLER STANDART H42 7.50M2 
</t>
  </si>
  <si>
    <t xml:space="preserve">IZOHAN SPOLKA Z.O.O.         </t>
  </si>
  <si>
    <t>DANGA BITUM NEXLER STANDART 30 10M2</t>
  </si>
  <si>
    <t>DISK PJ 150X1.8X22.23 INOX</t>
  </si>
  <si>
    <t xml:space="preserve">Prekės ženklas: Haushalt. Storis: 1.8 mm. Skersmuo: 150 mm. Vidinės skylės skersmuo: 22.23 mm. Pjovimo greitis: 80 m/s. </t>
  </si>
  <si>
    <t>DISK PJ 230X1.8X22.23 INOX</t>
  </si>
  <si>
    <t xml:space="preserve">Prekės ženklas: Haushalt. Storis: 1.8 mm. Skersmuo: 230 mm. Vidinės skylės skersmuo: 22.23 mm. Pjovimo greitis: 80 m/s. </t>
  </si>
  <si>
    <t>Prekės ženklas: Haushalt. Storis: 2 mm. Skersmuo: 230 mm. Vidinės skylės skersmuo: 22.23 mm.  Pjovimo greitis: 80 m / s.</t>
  </si>
  <si>
    <t>DISK PJ 230X2.0X22.23 INOX</t>
  </si>
  <si>
    <t>Prekės ženklas: Haushalt. Artikulas: SM1/2 K/L. Storis: 40 mm. Skersmuo: 400 mm. Vidinės skylės skersmuo: 40 mm.Grūdėtumas: 40. Medžiaga: Keramika.</t>
  </si>
  <si>
    <t>Prekės ženklas: Haushalt. Storis: 40 mm. Skersmuo: 400 mm. Vidinės skylės skersmuo: 40 mm. Medžiaga: Keramika. Grūdėtumas: 40.</t>
  </si>
  <si>
    <t xml:space="preserve">VINIS  3.0X40 ZN 1KG       </t>
  </si>
  <si>
    <t xml:space="preserve">UAB METALO PREKYBA               </t>
  </si>
  <si>
    <t>I d.</t>
  </si>
  <si>
    <t>II d.</t>
  </si>
  <si>
    <t>III d</t>
  </si>
  <si>
    <t>IV d</t>
  </si>
  <si>
    <t>V</t>
  </si>
  <si>
    <t>VI</t>
  </si>
  <si>
    <t>VII</t>
  </si>
  <si>
    <t>VIII</t>
  </si>
  <si>
    <t>IX</t>
  </si>
  <si>
    <t>X</t>
  </si>
  <si>
    <t>XI</t>
  </si>
  <si>
    <t>Prekės ženklas: Haushalt. Įvarų tipas: Universalūs. Ilgis: 40 mm. Skersmuo: 6 mm. Medžiaga: Plienas. Padengimas: Cinkas. Tvirtinimo būdas: Kalamas.  Vienetai pakuotėje: 100. Kaina už pakuotę 1.00 Eur be PVM.</t>
  </si>
  <si>
    <t>Prekės ženklas: Haushalt. Ilgis: 10 mm. Skersmuo: 4 mm. Medžiaga: Aliuminis, Plienas. Vienetai pakuotėje: 50. Kaina už pakuotę 0.50 Eur be PVM.</t>
  </si>
  <si>
    <t>Prekės ženklas: Haushalt. Medsraigčių tipas: Įsukami į metalą. Ilgis: 35 mm. Skersmuo: 3.5 mm. Vienetai pakuotėje: 1000. Kaina už pakuotę 10.00 Eur be PVM.</t>
  </si>
  <si>
    <t>Prekės ženklas: Unipak. Svoris: 500 g. Medžiaga: Linas. Kaina už pakuotę 5.00 Eur be PVM.</t>
  </si>
  <si>
    <t>Prekės ženklas: Unipak. Paskirtis: Srieginėms jungtims sandarinti. Kaina už pakuotę 5.00 Eur be PVM.</t>
  </si>
  <si>
    <t>Palangė dengta poliesteriu. Plotis 200 mm, ilgis 1900mm.</t>
  </si>
  <si>
    <t>Palangė dengta poliesteriu (200 mm x  1900 mm ).</t>
  </si>
  <si>
    <t>Prekės ženklas: Alytaus Chemija. Spalva: Juoda. Paskirtis: Požeminiams ir antžeminiams betoniniams ir plytiniams paviršiams gruntuoti ir hidroizoliacijai užtikrinti, stogo dangai hermetizuoti, sanitariniams mazgams izoliuoti. Darbinė temperatūra: 0 - +35°C. Tūris: 10 l. Išeiga: 0,8 l/m². Kaina už pakuotę 13.10 Eur be PVM.</t>
  </si>
  <si>
    <t>Prekės ženklas: Izolex. Paskirtis: Atnaujinti bitumines stogo dangas, pagrindui gruntuoti ir pamatams izoliuoti, medžio drožlių plokštėms apsaugoti, vonių ir tualetų patalpoms hermetizuoti.  Svoris: 20 kg. Kaina už pakuotę 10.20 Eur be PVM.</t>
  </si>
  <si>
    <t>Prekės ženklas: Thermaflex. Ilgis: 2 m.  Storis: 6 mm. Vidinis skersmuo: 15 mm. Kaina už vnt. 0.20 Eur be PVM.</t>
  </si>
  <si>
    <t>Prekės ženklas: Briko. Kiekis pakuotėje, kg: 35. Spalva: Pilka. Kaina už pakuotę 3.15 Eur be PVM.</t>
  </si>
  <si>
    <t>Prekės ženklas: Briko. Kiekis pakuotėje, kg: 25. Glaisto užpildas: Kreidos. Spalva: Balta, Pilka. Kaina už pakuotę 5.75 Eur be PVM.</t>
  </si>
  <si>
    <t>Prekės ženklas: Briko. Modelis: MT-8. Mišinio tipas: Dekoratyvinis. Medžiagos/mišinio paskirtis: Apdailos darbams. Pakuotės svoris: 25 kg. Mišinio ir vandens santykis: nenurodyta. Išeiga: nenurodyta. Darbinė temperatūra: 5 - 25°C. Mišinio sudėtis: nenurodyta. Kaina už pakuotę 4.00 Eur be PVM.</t>
  </si>
  <si>
    <t>Prekės ženklas: Knauf. Pakuotės svoris: 25 kg. Naudojimas: Gipskartonio plokščių siūlėms užglaistyti. Kaina už pakuotę  18.25 Eur be PVM.</t>
  </si>
  <si>
    <t>Prekės ženklas: Ceresit. Klijų tipas: Plytelių. Papildoma informacija: Ypač elastingi plytelių klijai, skirti keraminėms, akmens masės plytelėms klijuoti prie besideformuojančio bei kritinio pagrindo (betono, gipskartonio plokščių, akytojo betono, OSB ir medienos drožlių plokščių) pastatų viduje ir išorėje. Kaina už pakuotę 9.25  Eur be PVM.</t>
  </si>
  <si>
    <t>Elastingas glaistas plytelių tarpams glaistyti. Gaminys atitinka standartą EN 13888:2010, CG 2 WA klasę. Kaina už pakuotę 7.70 Eur be PVM.</t>
  </si>
  <si>
    <t>Stambiagrūdis betono mišinys Weber S 100. Kaina už pakuotę 1.75 Eur be PVM.</t>
  </si>
  <si>
    <t>Prekės ženklas: Dekoral. Kiekis pakuotėje, l: 10. Dažų tipas: Specialios paskirties dažai. Skirta apdailos darbams: Vidaus ir lauko. Savybės: 2 klasė, atsparūs šlapiam trynimui, yra priedų, apsaugančių nuo pelėsio ir grybelio, nebijo dezinfekcinių tirpalų. Kaina už pakuotę 16.10 Eur be PVM.</t>
  </si>
  <si>
    <t>Prekės ženklas: Rilak. Kiekis pakuotėje, l: 9. Dažų tipas: Emulsiniai. Dažų spalva: Balta. Spalvos pavadinimas: tonuojami. Blizgumas: matinis. Skiediklis: Vanduo. Skirta apdailos darbams: Vidaus. Atsparumas šlapiam šveitimui 1 klasė. Kolekcija: Lateksil. Kaina už pakuotę 9.63 Eur be PVM.</t>
  </si>
  <si>
    <t>Prekės ženklas: Pentacolor. Kiekis pakuotėje, l: 10. Dažų tipas: Emulsiniai. Dažai fasadiniai spalviniai, tonuoti, lietaus vandens pralaidumas W 0,1 kg/(m2h0,5), akrilo silikonio pagrindu. Kaina už pakuotę 23.30 Eur be PVM.</t>
  </si>
  <si>
    <t>Prekės ženklas: Sadolin. Kiekis pakuotėje, l: 10. Dažų tipas: Emaliniai. Emalio tipas: Akrilinis. Dažų spalva: Balta. Blizgumas: Matinis. Skirta apdailos darbams: Lauko ir vidaus. Dažų paskirtis: Langams, Durims, Baldams, Radiatoriams. Kolekcija: EasyCare Wood&amp;amp;Metal. Kaina už pakuotę 55.30 Eur be PVM.</t>
  </si>
  <si>
    <t>Prekės ženklas: Rilak. Kiekis pakuotėje, l: 2.7. Dažų tipas: Emaliniai. Emalio tipas: Alkidinis aliejinis. Dažų spalva: Balta. Blizgumas: Blizgus. Skirta apdailos darbams: Vidaus ir lauko. Dažų paskirtis: Universalūs (mediniams, gruntuotiems metaliniams paviršiams dažyti). Skiediklis: solventas, terpentinas. Kaina už pakuotę 9.477 Eur be PVM.</t>
  </si>
  <si>
    <t>Prekės ženklas: Tikkurila. Kiekis pakuotėje, l: 0.9. Dažų tipas: Specialios paskirties dažai. Emalio tipas: Alkidinis aliejinis.   Tinkami cinkuotai ir necinkuotai skardai, plienui, aliuminiui dažyti. Kaina už pakuotę 6.201 Eur be PVM.</t>
  </si>
  <si>
    <t>Prekės ženklas: Rilak. Tūris: 2.7 l. Lako paskirtis: Įvairiems medienos paviršiams. Skirta apdailos darbams: Vidaus ir lauko. Blizgumas: Pusiau blizgus. Kaina už pakuotę 8.127 Eur be PVM.</t>
  </si>
  <si>
    <t>Prekės ženklas: Chemolak. Tūris: 0.6 l. Priemonė skirta: Pašalinti senus dažus nuo metalinių, medinių ir mineralinių paviršių. Tinka naudoti sintetinių, aliejinių, vandeniu skiedžiamų, nitroceliuliozinių, epoksidinių, poliuretaninių ir miltelinis dažymo dažų pašalinimui. Nenuteka nuo vertikalių paviršių. Kaina už pakuotę 4.182 Eur be PVM.</t>
  </si>
  <si>
    <t>Prekės ženklas: Okko. Talpa: 5 l. Skiediklis: Vaitspiritas. Paskirtis: Dažams, lakui, alkidiniam emaliui, aliejiniams dervos gaminiams skiesti. Tinka ir dažymo reikmenims valyti, paviršių riebalams šalinti. Kaina už pakuotę 5.55 Eur be PVM.</t>
  </si>
  <si>
    <t>Prekės ženklas: Okko. Talpa: 5 l. Skiediklis: 646. Paskirtis: Nitroemaliniams dažams, nitrolakui ir bendrosios paskirties glaistui iki reikalingo darbinio klampumo skiesti.. Skirta apdailos darbams: Vidaus ir lauko. Papildoma informacija: Naudojant su naujais dažais, pabandyti mažą kiekį. Kaina už pakuotę 5.75 Eur be PVM.</t>
  </si>
  <si>
    <t>Prilydoma stogo danga. Skirta sluoksniui: Viršutiniam. Kiekis ritinyje: 7.5 m². Spalva: Juoda. Kaina už ruloną 16.35 Eur be PVM.</t>
  </si>
  <si>
    <t>Prilydoma stogo danga. Skirta sluoksniui: Apatiniam. Kiekis ritinyje: 10 m². Kaina už ruloną 19.40 Eur be PVM.</t>
  </si>
  <si>
    <t xml:space="preserve">Prekės ženklas: Briko. Ilgis: 5000 cm. Plotis: 150 cm. Svoris, g/m²: 95. Kiekis ritinyje: 75 m². Kaina už ruloną 34.50 Eur be PVM.
</t>
  </si>
  <si>
    <t>Prekės ženklas: Paroc. Modelis: Ultra. Medžiaga: Akmens vata. Ilgis: 122 cm. Plotis: 61 cm. Storis: 10 cm. Kiekis pakuotėje, m²: 5.95. Kaina už pakuotę 19.04 Eur be PVM.</t>
  </si>
  <si>
    <t>Prekės ženklas: Haushalt. Įvarų tipas: Universalūs. Ilgis: 60 mm. Skersmuo: 6 mm. Medžiaga: Plienas. Padengimas: Cinkas. Tvirtinimo būdas: Kalamas.  Vienetai pakuotėje: 100. Kaina už pakuotę 1.00 Eur be PVM.</t>
  </si>
  <si>
    <t>Nerūdijančio plieno kniedės. Standartas: DIN7337, A2. Prekės ženklas: Haushalt. Ilgis: 12 mm. Skersmuo: 5 mm. Vienetai pakuotėje: 50. Kaina už pakuotę 0.50 Eur be PVM.</t>
  </si>
  <si>
    <t>Prekės ženklas: Haushalt. Medsraigčių tipas: Universalieji. Padengimas: Cinkuota. Spalva: Geltona. Ilgis: 70 mm. Skersmuo: 4.5 mm. Galvutės įpjovos tipas: Kryžminė. Vienetai pakuotėje: 250. Kaina už pakuotę 2.50 Eur be PVM.</t>
  </si>
  <si>
    <t>Prekės ženklas: Haushalt.  Medsraigčių tipas: Universalieji. Padengimas: Cinkuota. Spalva: Geltona. Ilgis: 40 mm. Skersmuo: 6 mm. Galvutės įpjovos tipas: Kryžminė. Vienetai pakuotėje: 200. Kaina už pakuotę 2.00 Eur be PVM.</t>
  </si>
  <si>
    <t>Prekės ženklas: Haushalt. Modelis: DIN 125, D16. Padengimas: Cinkuota. Spalva: Pilka. Standartas: DIN 125. Skersmuo: 16 mm. Vienetai pakuotėje: 8. Kaina už pakuotę 0.16 Eur be PVM.</t>
  </si>
  <si>
    <t>Prekės ženklas: Haushalt. Medžiaga: plienas. Padengimas: Cinkuota. Spalva: Pilka. Standartas: DIN 125. Skersmuo: 18 mm. Vienetai pakuotėje: 8. Kaina už pakuotę 0.16 Eur be PVM.</t>
  </si>
  <si>
    <t>Poveržlė DIN 125 M16, Nerūdijantis plienas, A2, 10 vnt. M16. Prekės ženklas: Profix. Standartas: DIN 125. Skersmuo: 16 mm. Vienetai pakuotėje: 10. Kaina už pakuotę 0.50 Eur be PVM.</t>
  </si>
  <si>
    <t>Prekės ženklas: Haushalt. Medžiaga: Plienas. Padengimas: Cinkas.  Standartas: DIN 9021. Skersmuo: 10 mm. Vienetai pakuotėje: 15. Kaina už pakuotę 1.20 Eur be PVM.</t>
  </si>
  <si>
    <t>Prekės ženklas: Haushalt. Inkarinių varžtų tipas: Su veržle. Ilgis: 97 mm. Skersmuo: 10 mm. Padengimas: Cinkuota. Vienetai pakuotėje: 50. Stiprumo klasė 8.8; Kaina už pakuotę 5.00 Eur be PVM.</t>
  </si>
  <si>
    <t xml:space="preserve">Prekės ženklas: Haushalt. Inkarinių varžtų tipas: Su veržle. Ilgis: 100 mm. Skersmuo: 14 mm. Varžto medžiaga: nerūdijantis plienas. Stiprumo klasė A2; Vienetai pakuotėje: 50. Kaina už pakuotę 8.50 Eur be PVM. </t>
  </si>
  <si>
    <t>Prekės ženklas: Parker. Medžiaga: cinkuotas plienas (W1). Skersmuo: 16 - 27mm. Vienetai pakuotėje: 2. Pagamintos pagal Europos DIN 3017 standartą. Kaina už pakuotę 0.72 Eur be PVM.</t>
  </si>
  <si>
    <t>Prekės ženklas: Parker. Medžiaga: nerūdijantis plienas (W2). Skersmuo: 40 - 60 mm. Vienetai pakuotėje: 2. Pagamintos pagal Europos DIN 3017 standartą.  Kaina už pakuotę 1.98 Eur be PVM.</t>
  </si>
  <si>
    <t>Ilgis: 80 mm. Skersmuo: 16 mm. Padengimas: Cinkuota. Stiprumo klasė: 8.8. Standartas: DIN 931. Vienetai pakuotėje: 25. Kaina už pakuotę 5.25 Eur be PVM.</t>
  </si>
  <si>
    <t>Prekės ženklas: Haushalt. Ilgis: 100 mm. Skersmuo: 16 mm. Medžiaga: nerūdijantis plienas. Standartas: DIN931. Vienetai pakuotėje: 2. Kaina už pakuotę 0.96 Eur be PVM.</t>
  </si>
  <si>
    <t>Prekės ženklas: Haushalt. Ilgis: 60 mm. Skersmuo: 10 mm. Medžiaga: Nerūdijantis plienas. Standartas: DIN 7991. Vienetai pakuotėje: 2. Kaina už pakuotę 2.02 Eur be PVM.</t>
  </si>
  <si>
    <t>Plieninė, cinkuota veržlė. Padengimas: Cinkuota. Skersmuo: 16 mm. Standartas: DIN 934. Stiprumo klasė: 8. Vienetai pakuotėje: 150. Kaina už pakuotę 7.50 Eur be PVM.</t>
  </si>
  <si>
    <t>Nerūdijančio plieno veržlė. Skersmuo: 10 mm. Standartas: DIN 934. Stiprumo klasė: A4. Vienetai pakuotėje: 15. Kaina už pakuotę 1.20 Eur be PVM.</t>
  </si>
  <si>
    <t>Nerūdijančio plieno veržlė. Skersmuo: 16 mm. Standartas: DIN 934. Stiprumo klasė: A4. Vienetai pakuotėje: 2. Kaina už pakuotę 0.32 Eur be PVM.</t>
  </si>
  <si>
    <t>Prekės ženklas: Haushalt. Medžiaga: Plienas. Padengimas: Cinkuota. Ilgis: 40 mm. Skersmuo: 3 mm. Kiekis pakuotėje, kg: 1. Kaina už pakuotę 2.43 Eur be PVM.</t>
  </si>
  <si>
    <t>Prekės ženklas: Haushalt. Artikulas: 175G M2 . Ilgis: 25 m. Plotis: 120 cm. Storis, µm: 17. Kaina už ruloną 4.65 Eur be PVM.</t>
  </si>
  <si>
    <t>Prekės ženklas: –. Ilgis: 240 m. Plotis: 3 m. Storis, µm: 100. Spalva: Juoda. Plėvelės rūšis: Universali. Kaina už ruloną 64.80 Eur be PVM.</t>
  </si>
  <si>
    <t>Ilgis: 100000 mm. Plotis: 100 mm. Spalva: Raudona, Geltona. Kaina už pakuotę 2.00 Eur be PVM.</t>
  </si>
  <si>
    <t>Prekės ženklas: Savex. Talpa: 5 l. Kaina už pakuotę 2.55 Eur be PVM.</t>
  </si>
  <si>
    <t>Pakuotės svoris: 25 kg. Mišinio sudėtis: Šaltasis asfalbetonis. Kaina už pakuotę 3.75 Eur be PVM.</t>
  </si>
  <si>
    <t>Kaina už pakuotę Eur be PVM.Svoris: 10 kg. Sudėtis: Natrio chloridas (NaCl). Medžiaga: Druska. Kaina už pakuotę 1.20 Eur be PVM.</t>
  </si>
  <si>
    <t>Svoris: 25 kg. Sudėtis: Smėlis, Druska. Kaina už pakuotę 2.75 Eur be PVM.</t>
  </si>
  <si>
    <t>Elektrodo tipas: nerūdijančiam plienui. Skersmuo: 3.2 mm. Prekės ženklas: Deca. Kiekis pakuotėje, kg: 2.5. Kaina už pakuotę 5.10 Eur be PVM.</t>
  </si>
  <si>
    <t>Prekės ženklas: Paroc. Modelis: Ultra. Medžiaga: Akmuo. Ilgis: 122 cm. Plotis: 56.5 cm. Storis: 5 cm. Kiekis pakuotėje, m3: 0.48. Kaina už pakuotę 13.1808 Eur be PVM.</t>
  </si>
  <si>
    <t>1 mato vnt. įkainis EUR be PVM (po kainų perskaičiavimo)**</t>
  </si>
  <si>
    <t>* Pirkėjas pirks prekes (kurioms nurodyta galima paklaida) pagal tiekėjo pasiūlyme nurodytos (Lentelės 5 stulpelyje) talpos pakuotėmis. Kitas prekes pirks pagal Laimėjusio Tiekėjo įkainius nurodytus Lentelės 10 stulpelyje.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</si>
</sst>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1"/>
      <color theme="1"/>
      <name val="Calibri"/>
      <family val="2"/>
      <charset val="186"/>
      <scheme val="minor"/>
    </font>
    <font>
      <sz val="11"/>
      <name val="Calibri"/>
      <family val="2"/>
      <charset val="186"/>
      <scheme val="minor"/>
    </font>
    <font>
      <b/>
      <sz val="11"/>
      <name val="Calibri"/>
      <family val="2"/>
      <charset val="186"/>
      <scheme val="minor"/>
    </font>
    <font>
      <b/>
      <i/>
      <sz val="11"/>
      <name val="Calibri"/>
      <family val="2"/>
      <charset val="186"/>
      <scheme val="minor"/>
    </font>
    <font>
      <vertAlign val="superscript"/>
      <sz val="11"/>
      <name val="Calibri"/>
      <family val="2"/>
      <charset val="186"/>
      <scheme val="minor"/>
    </font>
    <font>
      <sz val="11"/>
      <color rgb="FF000000"/>
      <name val="Calibri"/>
      <family val="2"/>
      <charset val="186"/>
      <scheme val="minor"/>
    </font>
    <font>
      <sz val="11"/>
      <color rgb="FF000000"/>
      <name val="Times New Roman"/>
      <family val="1"/>
      <charset val="186"/>
    </font>
    <font>
      <b/>
      <sz val="11"/>
      <color rgb="FF000000"/>
      <name val="Calibri"/>
      <family val="2"/>
      <charset val="186"/>
      <scheme val="minor"/>
    </font>
    <font>
      <sz val="11"/>
      <color rgb="FFFF0000"/>
      <name val="Calibri"/>
      <family val="2"/>
      <charset val="186"/>
      <scheme val="minor"/>
    </font>
    <font>
      <b/>
      <sz val="11"/>
      <color theme="1"/>
      <name val="Calibri"/>
      <family val="2"/>
      <charset val="186"/>
      <scheme val="minor"/>
    </font>
    <font>
      <b/>
      <i/>
      <sz val="11"/>
      <color rgb="FFFF0000"/>
      <name val="Calibri"/>
      <family val="2"/>
      <charset val="186"/>
      <scheme val="minor"/>
    </font>
    <font>
      <sz val="11"/>
      <color theme="1"/>
      <name val="Calibri"/>
      <family val="2"/>
      <charset val="186"/>
    </font>
    <font>
      <sz val="11"/>
      <color theme="1"/>
      <name val="Times New Roman"/>
      <family val="1"/>
      <charset val="186"/>
    </font>
    <font>
      <sz val="11"/>
      <name val="Times New Roman"/>
      <family val="1"/>
      <charset val="186"/>
    </font>
    <font>
      <b/>
      <sz val="11"/>
      <color rgb="FFFF0000"/>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theme="4" tint="0.79998168889431442"/>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39997558519241921"/>
      </left>
      <right/>
      <top/>
      <bottom style="thin">
        <color theme="4" tint="0.39997558519241921"/>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161">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9" fillId="0" borderId="0" xfId="0" applyFont="1"/>
    <xf numFmtId="2" fontId="7" fillId="0" borderId="1" xfId="0" applyNumberFormat="1" applyFont="1" applyBorder="1" applyAlignment="1">
      <alignment horizontal="righ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justify" vertical="center" wrapText="1"/>
    </xf>
    <xf numFmtId="0" fontId="5"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0" borderId="0" xfId="0" applyFont="1" applyAlignment="1">
      <alignment horizontal="right" vertical="center" wrapText="1"/>
    </xf>
    <xf numFmtId="164" fontId="1" fillId="0" borderId="0" xfId="0" applyNumberFormat="1" applyFont="1" applyAlignment="1">
      <alignment horizontal="right" vertical="center" wrapText="1"/>
    </xf>
    <xf numFmtId="0" fontId="1" fillId="0" borderId="9" xfId="0" applyFont="1" applyBorder="1" applyAlignment="1">
      <alignment horizontal="center" vertical="center" wrapText="1"/>
    </xf>
    <xf numFmtId="0" fontId="1" fillId="3" borderId="2" xfId="0" applyFont="1" applyFill="1" applyBorder="1" applyAlignment="1">
      <alignment vertical="center" wrapText="1"/>
    </xf>
    <xf numFmtId="0" fontId="1"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right" vertical="center" wrapText="1"/>
    </xf>
    <xf numFmtId="0" fontId="0" fillId="0" borderId="3" xfId="0" applyBorder="1" applyAlignment="1">
      <alignment horizontal="center" vertical="center"/>
    </xf>
    <xf numFmtId="0" fontId="5" fillId="0" borderId="8" xfId="0" applyFont="1" applyBorder="1" applyAlignment="1">
      <alignment horizontal="center" vertical="center" wrapText="1"/>
    </xf>
    <xf numFmtId="0" fontId="1" fillId="3" borderId="7" xfId="0" applyFont="1" applyFill="1" applyBorder="1" applyAlignment="1">
      <alignment vertical="center" wrapText="1"/>
    </xf>
    <xf numFmtId="0" fontId="1" fillId="0" borderId="1" xfId="0" applyFont="1" applyBorder="1" applyAlignment="1">
      <alignment vertical="center" wrapText="1"/>
    </xf>
    <xf numFmtId="49" fontId="0" fillId="3" borderId="1" xfId="0" applyNumberFormat="1" applyFill="1" applyBorder="1" applyAlignment="1">
      <alignment vertical="center" wrapText="1"/>
    </xf>
    <xf numFmtId="49" fontId="0" fillId="3" borderId="10" xfId="0" applyNumberFormat="1" applyFill="1" applyBorder="1" applyAlignment="1">
      <alignment vertical="center" wrapText="1"/>
    </xf>
    <xf numFmtId="49" fontId="0" fillId="4" borderId="1" xfId="0" applyNumberFormat="1" applyFill="1" applyBorder="1" applyAlignment="1">
      <alignment vertical="center" wrapText="1"/>
    </xf>
    <xf numFmtId="2" fontId="1" fillId="0" borderId="1" xfId="0" applyNumberFormat="1" applyFont="1" applyBorder="1" applyAlignment="1">
      <alignment horizontal="right" vertical="center" wrapText="1"/>
    </xf>
    <xf numFmtId="2" fontId="5" fillId="0" borderId="1" xfId="0" applyNumberFormat="1" applyFont="1" applyBorder="1" applyAlignment="1">
      <alignment horizontal="right" vertical="center" wrapText="1"/>
    </xf>
    <xf numFmtId="2" fontId="5" fillId="0" borderId="9" xfId="0" applyNumberFormat="1" applyFont="1" applyBorder="1" applyAlignment="1">
      <alignment horizontal="right" vertical="center" wrapText="1"/>
    </xf>
    <xf numFmtId="2" fontId="6" fillId="0" borderId="1" xfId="0" applyNumberFormat="1" applyFont="1" applyBorder="1" applyAlignment="1">
      <alignment horizontal="right" vertical="center" wrapText="1"/>
    </xf>
    <xf numFmtId="2" fontId="6" fillId="0" borderId="9"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 fontId="11" fillId="0" borderId="1" xfId="0" applyNumberFormat="1" applyFont="1" applyBorder="1" applyAlignment="1">
      <alignment horizontal="right" vertical="center" wrapText="1"/>
    </xf>
    <xf numFmtId="1" fontId="6" fillId="0" borderId="1" xfId="0" applyNumberFormat="1" applyFont="1" applyBorder="1" applyAlignment="1">
      <alignment horizontal="right" vertical="center" wrapText="1"/>
    </xf>
    <xf numFmtId="1" fontId="0" fillId="0" borderId="1" xfId="0" applyNumberFormat="1" applyBorder="1" applyAlignment="1">
      <alignment horizontal="right" vertical="center" wrapText="1"/>
    </xf>
    <xf numFmtId="1" fontId="1" fillId="2" borderId="1" xfId="0" applyNumberFormat="1" applyFont="1" applyFill="1" applyBorder="1" applyAlignment="1">
      <alignment horizontal="right" vertical="center" wrapText="1"/>
    </xf>
    <xf numFmtId="2" fontId="5" fillId="0" borderId="3" xfId="0" applyNumberFormat="1" applyFont="1" applyBorder="1" applyAlignment="1">
      <alignment horizontal="right" vertical="center" wrapText="1"/>
    </xf>
    <xf numFmtId="0" fontId="5" fillId="5" borderId="1" xfId="0" applyFont="1" applyFill="1" applyBorder="1" applyAlignment="1" applyProtection="1">
      <alignment vertical="center" wrapText="1"/>
      <protection locked="0"/>
    </xf>
    <xf numFmtId="1" fontId="9" fillId="0" borderId="1" xfId="0" applyNumberFormat="1" applyFont="1" applyBorder="1"/>
    <xf numFmtId="0" fontId="0" fillId="3" borderId="0" xfId="0" applyFill="1" applyAlignment="1">
      <alignment wrapText="1"/>
    </xf>
    <xf numFmtId="0" fontId="0" fillId="3" borderId="7" xfId="0" applyFill="1" applyBorder="1" applyAlignment="1">
      <alignment wrapText="1"/>
    </xf>
    <xf numFmtId="0" fontId="0" fillId="3" borderId="7" xfId="0" applyFill="1" applyBorder="1"/>
    <xf numFmtId="0" fontId="0" fillId="3" borderId="1" xfId="0" applyFill="1" applyBorder="1" applyAlignment="1">
      <alignment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wrapText="1"/>
    </xf>
    <xf numFmtId="0" fontId="13" fillId="0" borderId="1" xfId="0" applyFont="1" applyBorder="1" applyAlignment="1">
      <alignment vertical="center" wrapText="1"/>
    </xf>
    <xf numFmtId="0" fontId="13" fillId="0" borderId="1" xfId="0" applyFont="1" applyBorder="1" applyAlignment="1">
      <alignment wrapText="1"/>
    </xf>
    <xf numFmtId="0" fontId="13" fillId="0" borderId="0" xfId="0" applyFont="1" applyAlignment="1">
      <alignment wrapText="1"/>
    </xf>
    <xf numFmtId="0" fontId="13" fillId="0" borderId="7" xfId="0" applyFont="1" applyBorder="1" applyAlignment="1">
      <alignment wrapText="1"/>
    </xf>
    <xf numFmtId="0" fontId="13" fillId="0" borderId="7" xfId="0" applyFont="1"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horizontal="justify" vertical="center" wrapText="1"/>
    </xf>
    <xf numFmtId="0" fontId="13" fillId="0" borderId="1" xfId="0" applyFont="1" applyBorder="1"/>
    <xf numFmtId="0" fontId="13" fillId="0" borderId="7" xfId="0" applyFont="1" applyBorder="1"/>
    <xf numFmtId="0" fontId="13" fillId="0" borderId="9" xfId="0" applyFont="1" applyBorder="1" applyAlignment="1">
      <alignment horizontal="left" vertical="center" wrapText="1"/>
    </xf>
    <xf numFmtId="0" fontId="13" fillId="0" borderId="3" xfId="0" applyFont="1" applyBorder="1" applyAlignment="1">
      <alignment wrapText="1"/>
    </xf>
    <xf numFmtId="0" fontId="13" fillId="0" borderId="13" xfId="0" applyFont="1" applyBorder="1" applyAlignment="1">
      <alignment wrapText="1"/>
    </xf>
    <xf numFmtId="0" fontId="6" fillId="0" borderId="1"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wrapText="1"/>
    </xf>
    <xf numFmtId="0" fontId="12" fillId="0" borderId="1" xfId="0" applyFont="1" applyBorder="1" applyAlignment="1">
      <alignment vertical="center"/>
    </xf>
    <xf numFmtId="0" fontId="12" fillId="0" borderId="1" xfId="0" applyFont="1" applyBorder="1"/>
    <xf numFmtId="0" fontId="12" fillId="0" borderId="7" xfId="0" applyFont="1" applyBorder="1" applyAlignment="1">
      <alignment vertical="center" wrapText="1"/>
    </xf>
    <xf numFmtId="0" fontId="12" fillId="0" borderId="2" xfId="0" applyFont="1" applyBorder="1" applyAlignment="1">
      <alignment wrapText="1"/>
    </xf>
    <xf numFmtId="0" fontId="12" fillId="0" borderId="0" xfId="0" applyFont="1" applyAlignment="1">
      <alignment wrapText="1"/>
    </xf>
    <xf numFmtId="2" fontId="1" fillId="0" borderId="3" xfId="0" applyNumberFormat="1" applyFont="1" applyBorder="1" applyAlignment="1">
      <alignment horizontal="right" vertical="center" wrapText="1"/>
    </xf>
    <xf numFmtId="0" fontId="1" fillId="0" borderId="2" xfId="0" applyFont="1" applyBorder="1" applyAlignment="1">
      <alignment horizontal="center" vertical="center" wrapText="1"/>
    </xf>
    <xf numFmtId="1" fontId="1" fillId="0" borderId="3" xfId="0" applyNumberFormat="1" applyFont="1" applyBorder="1" applyAlignment="1">
      <alignment horizontal="right" vertical="center" wrapText="1"/>
    </xf>
    <xf numFmtId="0" fontId="2" fillId="0" borderId="5" xfId="0" applyFont="1" applyBorder="1" applyAlignment="1">
      <alignment horizontal="center" vertical="center" wrapText="1"/>
    </xf>
    <xf numFmtId="0" fontId="0" fillId="0" borderId="1" xfId="0" applyBorder="1"/>
    <xf numFmtId="0" fontId="5" fillId="5" borderId="2" xfId="0" applyFont="1" applyFill="1" applyBorder="1" applyAlignment="1" applyProtection="1">
      <alignment vertical="center" wrapText="1"/>
      <protection locked="0"/>
    </xf>
    <xf numFmtId="0" fontId="1" fillId="3" borderId="3" xfId="0" applyFont="1" applyFill="1" applyBorder="1" applyAlignment="1">
      <alignment vertical="center" wrapText="1"/>
    </xf>
    <xf numFmtId="0" fontId="13" fillId="0" borderId="3" xfId="0" applyFont="1" applyBorder="1" applyAlignment="1">
      <alignment vertical="center" wrapText="1"/>
    </xf>
    <xf numFmtId="0" fontId="12" fillId="0" borderId="3" xfId="0" applyFont="1" applyBorder="1" applyAlignment="1">
      <alignment vertical="center" wrapText="1"/>
    </xf>
    <xf numFmtId="0" fontId="12" fillId="0" borderId="3" xfId="0" applyFont="1" applyBorder="1" applyAlignment="1">
      <alignment wrapText="1"/>
    </xf>
    <xf numFmtId="0" fontId="0" fillId="0" borderId="3" xfId="0" applyBorder="1" applyAlignment="1">
      <alignment horizontal="center" vertical="center" wrapText="1"/>
    </xf>
    <xf numFmtId="2" fontId="1" fillId="0" borderId="6"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0" fillId="0" borderId="1" xfId="0" applyNumberFormat="1" applyBorder="1" applyAlignment="1">
      <alignment horizontal="center" vertical="center"/>
    </xf>
    <xf numFmtId="0" fontId="9" fillId="0" borderId="7" xfId="0" applyFont="1" applyBorder="1" applyAlignment="1">
      <alignment horizontal="right"/>
    </xf>
    <xf numFmtId="0" fontId="0" fillId="0" borderId="8" xfId="0" applyBorder="1" applyAlignment="1">
      <alignment horizontal="right"/>
    </xf>
    <xf numFmtId="0" fontId="0" fillId="0" borderId="9" xfId="0" applyBorder="1" applyAlignment="1">
      <alignment horizontal="right"/>
    </xf>
    <xf numFmtId="0" fontId="7" fillId="0" borderId="1" xfId="0" applyFont="1" applyBorder="1" applyAlignment="1">
      <alignment horizontal="right" vertical="center" wrapText="1"/>
    </xf>
    <xf numFmtId="0" fontId="7" fillId="0" borderId="7" xfId="0" applyFont="1" applyBorder="1" applyAlignment="1">
      <alignment horizontal="right" vertical="center" wrapText="1"/>
    </xf>
    <xf numFmtId="0" fontId="7" fillId="0" borderId="8" xfId="0" applyFont="1" applyBorder="1" applyAlignment="1">
      <alignment horizontal="right" vertical="center" wrapText="1"/>
    </xf>
    <xf numFmtId="0" fontId="7" fillId="0" borderId="9" xfId="0" applyFont="1" applyBorder="1" applyAlignment="1">
      <alignment horizontal="right" vertical="center" wrapText="1"/>
    </xf>
    <xf numFmtId="2" fontId="5" fillId="0" borderId="2" xfId="0" applyNumberFormat="1" applyFont="1" applyBorder="1" applyAlignment="1">
      <alignment horizontal="right" vertical="center" wrapText="1"/>
    </xf>
    <xf numFmtId="2" fontId="5" fillId="0" borderId="5" xfId="0" applyNumberFormat="1" applyFont="1" applyBorder="1" applyAlignment="1">
      <alignment horizontal="right" vertical="center" wrapText="1"/>
    </xf>
    <xf numFmtId="2" fontId="5" fillId="0" borderId="3" xfId="0" applyNumberFormat="1" applyFont="1" applyBorder="1" applyAlignment="1">
      <alignment horizontal="right"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1" fontId="5" fillId="0" borderId="2" xfId="0" applyNumberFormat="1" applyFont="1" applyBorder="1" applyAlignment="1">
      <alignment horizontal="right" vertical="center" wrapText="1"/>
    </xf>
    <xf numFmtId="1" fontId="5" fillId="0" borderId="5" xfId="0" applyNumberFormat="1" applyFont="1" applyBorder="1" applyAlignment="1">
      <alignment horizontal="right" vertical="center" wrapText="1"/>
    </xf>
    <xf numFmtId="1" fontId="5" fillId="0" borderId="3"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 fontId="1" fillId="5" borderId="7" xfId="0" applyNumberFormat="1" applyFont="1" applyFill="1" applyBorder="1" applyAlignment="1">
      <alignment horizontal="center" vertical="center" wrapText="1"/>
    </xf>
    <xf numFmtId="1" fontId="1" fillId="5" borderId="8" xfId="0" applyNumberFormat="1" applyFont="1" applyFill="1" applyBorder="1" applyAlignment="1">
      <alignment horizontal="center" vertical="center" wrapText="1"/>
    </xf>
    <xf numFmtId="1" fontId="1" fillId="5" borderId="9" xfId="0" applyNumberFormat="1" applyFont="1" applyFill="1" applyBorder="1" applyAlignment="1">
      <alignment horizontal="center" vertical="center" wrapText="1"/>
    </xf>
    <xf numFmtId="2" fontId="0" fillId="0" borderId="2" xfId="0" applyNumberFormat="1" applyBorder="1" applyAlignment="1">
      <alignment horizontal="center" vertical="center"/>
    </xf>
    <xf numFmtId="2" fontId="0" fillId="0" borderId="5" xfId="0" applyNumberFormat="1" applyBorder="1" applyAlignment="1">
      <alignment horizontal="center" vertical="center"/>
    </xf>
    <xf numFmtId="2" fontId="0" fillId="0" borderId="3" xfId="0" applyNumberForma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2" fontId="1" fillId="0" borderId="2" xfId="0" applyNumberFormat="1" applyFont="1" applyBorder="1" applyAlignment="1">
      <alignment horizontal="right" vertical="center" wrapText="1"/>
    </xf>
    <xf numFmtId="2" fontId="1" fillId="0" borderId="5" xfId="0" applyNumberFormat="1" applyFont="1" applyBorder="1" applyAlignment="1">
      <alignment horizontal="right" vertical="center" wrapText="1"/>
    </xf>
    <xf numFmtId="2" fontId="1" fillId="0" borderId="3" xfId="0" applyNumberFormat="1" applyFont="1" applyBorder="1" applyAlignment="1">
      <alignment horizontal="right" vertical="center" wrapText="1"/>
    </xf>
    <xf numFmtId="1" fontId="1" fillId="0" borderId="2" xfId="0" applyNumberFormat="1" applyFont="1" applyBorder="1" applyAlignment="1">
      <alignment horizontal="right" vertical="center" wrapText="1"/>
    </xf>
    <xf numFmtId="1" fontId="1" fillId="0" borderId="5" xfId="0" applyNumberFormat="1" applyFont="1" applyBorder="1" applyAlignment="1">
      <alignment horizontal="right" vertical="center" wrapText="1"/>
    </xf>
    <xf numFmtId="1" fontId="1" fillId="0" borderId="3" xfId="0" applyNumberFormat="1" applyFont="1" applyBorder="1" applyAlignment="1">
      <alignment horizontal="right" vertical="center" wrapText="1"/>
    </xf>
    <xf numFmtId="2" fontId="5" fillId="0" borderId="13" xfId="0" applyNumberFormat="1" applyFont="1" applyBorder="1" applyAlignment="1">
      <alignment horizontal="right" vertical="center" wrapText="1"/>
    </xf>
    <xf numFmtId="2" fontId="5" fillId="0" borderId="14" xfId="0" applyNumberFormat="1" applyFont="1" applyBorder="1" applyAlignment="1">
      <alignment horizontal="right" vertical="center" wrapText="1"/>
    </xf>
    <xf numFmtId="2" fontId="5" fillId="0" borderId="6" xfId="0" applyNumberFormat="1" applyFont="1" applyBorder="1" applyAlignment="1">
      <alignment horizontal="right" vertical="center" wrapText="1"/>
    </xf>
    <xf numFmtId="0" fontId="0" fillId="0" borderId="2" xfId="0" applyBorder="1" applyAlignment="1">
      <alignment horizontal="center" vertical="center"/>
    </xf>
    <xf numFmtId="0" fontId="0" fillId="0" borderId="3" xfId="0" applyBorder="1" applyAlignment="1">
      <alignment horizontal="center" vertical="center"/>
    </xf>
    <xf numFmtId="2" fontId="1" fillId="0" borderId="1" xfId="0" applyNumberFormat="1" applyFont="1" applyBorder="1" applyAlignment="1">
      <alignment horizontal="right" vertical="center" wrapText="1"/>
    </xf>
    <xf numFmtId="0" fontId="0" fillId="0" borderId="1" xfId="0" applyBorder="1" applyAlignment="1">
      <alignment horizontal="center" vertical="center" wrapText="1"/>
    </xf>
    <xf numFmtId="1" fontId="1" fillId="0" borderId="1" xfId="0" applyNumberFormat="1" applyFont="1" applyBorder="1" applyAlignment="1">
      <alignment horizontal="right" vertical="center" wrapText="1"/>
    </xf>
    <xf numFmtId="0" fontId="1" fillId="0" borderId="6" xfId="0" applyFont="1" applyBorder="1" applyAlignment="1">
      <alignment horizontal="center" vertical="center" wrapText="1"/>
    </xf>
    <xf numFmtId="0" fontId="8" fillId="0" borderId="0" xfId="0" applyFont="1" applyAlignment="1">
      <alignment horizontal="left"/>
    </xf>
    <xf numFmtId="0" fontId="2" fillId="0" borderId="0" xfId="0" applyFont="1" applyAlignment="1">
      <alignment horizontal="left"/>
    </xf>
    <xf numFmtId="0" fontId="2" fillId="0" borderId="1" xfId="0" applyFont="1" applyBorder="1" applyAlignment="1">
      <alignment horizontal="center" vertical="center" wrapText="1"/>
    </xf>
    <xf numFmtId="2" fontId="1" fillId="0" borderId="13" xfId="0" applyNumberFormat="1" applyFont="1" applyBorder="1" applyAlignment="1">
      <alignment horizontal="right" vertical="center" wrapText="1"/>
    </xf>
    <xf numFmtId="2" fontId="1" fillId="0" borderId="14" xfId="0" applyNumberFormat="1" applyFont="1" applyBorder="1" applyAlignment="1">
      <alignment horizontal="right" vertical="center" wrapText="1"/>
    </xf>
    <xf numFmtId="2" fontId="1" fillId="0" borderId="6"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0" fontId="9" fillId="0" borderId="0" xfId="0" applyFont="1" applyAlignment="1">
      <alignment horizontal="left"/>
    </xf>
    <xf numFmtId="0" fontId="9" fillId="0" borderId="0" xfId="0" applyFont="1" applyAlignment="1">
      <alignment horizontal="left" wrapText="1"/>
    </xf>
    <xf numFmtId="0" fontId="14" fillId="0" borderId="1" xfId="0" applyFont="1" applyBorder="1" applyAlignment="1">
      <alignment horizontal="center" vertical="center" wrapText="1"/>
    </xf>
    <xf numFmtId="1" fontId="1" fillId="5" borderId="1" xfId="0" applyNumberFormat="1" applyFont="1" applyFill="1" applyBorder="1" applyAlignment="1">
      <alignment horizontal="center" vertical="center" wrapText="1"/>
    </xf>
    <xf numFmtId="0" fontId="0" fillId="0" borderId="5" xfId="0"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1" fontId="5" fillId="5" borderId="7" xfId="0" applyNumberFormat="1" applyFont="1" applyFill="1" applyBorder="1" applyAlignment="1">
      <alignment horizontal="center" vertical="center" wrapText="1"/>
    </xf>
    <xf numFmtId="1" fontId="5" fillId="5" borderId="8" xfId="0" applyNumberFormat="1" applyFont="1" applyFill="1" applyBorder="1" applyAlignment="1">
      <alignment horizontal="center" vertical="center" wrapText="1"/>
    </xf>
    <xf numFmtId="1" fontId="5" fillId="5" borderId="9" xfId="0"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1" fontId="6" fillId="5" borderId="7" xfId="0" applyNumberFormat="1" applyFont="1" applyFill="1" applyBorder="1" applyAlignment="1">
      <alignment horizontal="center" vertical="center" wrapText="1"/>
    </xf>
    <xf numFmtId="1" fontId="6" fillId="5" borderId="8" xfId="0" applyNumberFormat="1" applyFont="1" applyFill="1" applyBorder="1" applyAlignment="1">
      <alignment horizontal="center" vertical="center" wrapText="1"/>
    </xf>
    <xf numFmtId="1" fontId="6" fillId="5" borderId="9" xfId="0" applyNumberFormat="1" applyFont="1" applyFill="1" applyBorder="1" applyAlignment="1">
      <alignment horizontal="center" vertical="center" wrapText="1"/>
    </xf>
    <xf numFmtId="0" fontId="9" fillId="0" borderId="8"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07"/>
  <sheetViews>
    <sheetView tabSelected="1" topLeftCell="A24" zoomScale="85" zoomScaleNormal="85" workbookViewId="0">
      <selection activeCell="J7" sqref="J7"/>
    </sheetView>
  </sheetViews>
  <sheetFormatPr defaultRowHeight="15" x14ac:dyDescent="0.25"/>
  <cols>
    <col min="1" max="1" width="6" customWidth="1"/>
    <col min="2" max="3" width="33.5703125" customWidth="1"/>
    <col min="4" max="4" width="31" customWidth="1"/>
    <col min="5" max="5" width="30.85546875" customWidth="1"/>
    <col min="6" max="6" width="8.85546875" customWidth="1"/>
    <col min="7" max="7" width="12.140625" customWidth="1"/>
    <col min="8" max="8" width="12.42578125" customWidth="1"/>
    <col min="9" max="9" width="17.5703125" customWidth="1"/>
    <col min="10" max="10" width="23.42578125" customWidth="1"/>
    <col min="12" max="12" width="8.7109375" customWidth="1"/>
    <col min="16" max="16" width="9" customWidth="1"/>
  </cols>
  <sheetData>
    <row r="1" spans="1:13" x14ac:dyDescent="0.25">
      <c r="A1" s="130" t="s">
        <v>0</v>
      </c>
      <c r="B1" s="130" t="s">
        <v>38</v>
      </c>
      <c r="C1" s="99" t="s">
        <v>184</v>
      </c>
      <c r="D1" s="130" t="s">
        <v>185</v>
      </c>
      <c r="E1" s="130" t="s">
        <v>36</v>
      </c>
      <c r="F1" s="130" t="s">
        <v>39</v>
      </c>
      <c r="G1" s="130" t="s">
        <v>199</v>
      </c>
      <c r="H1" s="130" t="s">
        <v>200</v>
      </c>
      <c r="I1" s="130" t="s">
        <v>201</v>
      </c>
      <c r="J1" s="137" t="s">
        <v>629</v>
      </c>
    </row>
    <row r="2" spans="1:13" ht="90" customHeight="1" x14ac:dyDescent="0.25">
      <c r="A2" s="130"/>
      <c r="B2" s="130"/>
      <c r="C2" s="100"/>
      <c r="D2" s="130"/>
      <c r="E2" s="130"/>
      <c r="F2" s="130"/>
      <c r="G2" s="130"/>
      <c r="H2" s="130"/>
      <c r="I2" s="130"/>
      <c r="J2" s="137"/>
    </row>
    <row r="3" spans="1:13" x14ac:dyDescent="0.25">
      <c r="A3" s="1">
        <v>1</v>
      </c>
      <c r="B3" s="1">
        <v>2</v>
      </c>
      <c r="C3" s="1">
        <v>3</v>
      </c>
      <c r="D3" s="1">
        <v>4</v>
      </c>
      <c r="E3" s="1">
        <v>5</v>
      </c>
      <c r="F3" s="1">
        <v>6</v>
      </c>
      <c r="G3" s="1">
        <v>7</v>
      </c>
      <c r="H3" s="1">
        <v>8</v>
      </c>
      <c r="I3" s="1">
        <v>9</v>
      </c>
      <c r="J3" s="72">
        <v>10</v>
      </c>
    </row>
    <row r="4" spans="1:13" ht="15" customHeight="1" x14ac:dyDescent="0.25">
      <c r="A4" s="107" t="s">
        <v>135</v>
      </c>
      <c r="B4" s="108"/>
      <c r="C4" s="108"/>
      <c r="D4" s="108"/>
      <c r="E4" s="108"/>
      <c r="F4" s="108"/>
      <c r="G4" s="108"/>
      <c r="H4" s="108"/>
      <c r="I4" s="108"/>
      <c r="J4" s="109"/>
    </row>
    <row r="5" spans="1:13" ht="45" x14ac:dyDescent="0.25">
      <c r="A5" s="3">
        <v>1</v>
      </c>
      <c r="B5" s="9" t="s">
        <v>150</v>
      </c>
      <c r="C5" s="49" t="s">
        <v>221</v>
      </c>
      <c r="D5" s="50" t="s">
        <v>222</v>
      </c>
      <c r="E5" s="50" t="s">
        <v>223</v>
      </c>
      <c r="F5" s="2" t="s">
        <v>2</v>
      </c>
      <c r="G5" s="33">
        <v>40</v>
      </c>
      <c r="H5" s="28">
        <v>7.21</v>
      </c>
      <c r="I5" s="28">
        <f>ROUND(G5*H5,2)</f>
        <v>288.39999999999998</v>
      </c>
      <c r="J5" s="82">
        <f>+H5*1.012</f>
        <v>7.2965200000000001</v>
      </c>
      <c r="K5" s="14"/>
      <c r="M5" s="15"/>
    </row>
    <row r="6" spans="1:13" ht="60" x14ac:dyDescent="0.25">
      <c r="A6" s="3">
        <v>2</v>
      </c>
      <c r="B6" s="9" t="s">
        <v>148</v>
      </c>
      <c r="C6" s="49" t="s">
        <v>224</v>
      </c>
      <c r="D6" s="50" t="s">
        <v>222</v>
      </c>
      <c r="E6" s="50" t="s">
        <v>225</v>
      </c>
      <c r="F6" s="2" t="s">
        <v>2</v>
      </c>
      <c r="G6" s="33">
        <v>30</v>
      </c>
      <c r="H6" s="28">
        <v>8</v>
      </c>
      <c r="I6" s="28">
        <f t="shared" ref="I6:I17" si="0">ROUND(G6*H6,2)</f>
        <v>240</v>
      </c>
      <c r="J6" s="82">
        <f t="shared" ref="J6:J17" si="1">+H6*1.012</f>
        <v>8.0960000000000001</v>
      </c>
      <c r="K6" s="14"/>
      <c r="M6" s="15"/>
    </row>
    <row r="7" spans="1:13" ht="45" x14ac:dyDescent="0.25">
      <c r="A7" s="3">
        <v>3</v>
      </c>
      <c r="B7" s="9" t="s">
        <v>149</v>
      </c>
      <c r="C7" s="49" t="s">
        <v>226</v>
      </c>
      <c r="D7" s="50" t="s">
        <v>222</v>
      </c>
      <c r="E7" s="50" t="s">
        <v>227</v>
      </c>
      <c r="F7" s="2" t="s">
        <v>2</v>
      </c>
      <c r="G7" s="33">
        <v>40</v>
      </c>
      <c r="H7" s="28">
        <v>6.84</v>
      </c>
      <c r="I7" s="28">
        <f t="shared" si="0"/>
        <v>273.60000000000002</v>
      </c>
      <c r="J7" s="82">
        <f t="shared" si="1"/>
        <v>6.9220800000000002</v>
      </c>
      <c r="K7" s="14"/>
      <c r="M7" s="15"/>
    </row>
    <row r="8" spans="1:13" ht="45" x14ac:dyDescent="0.25">
      <c r="A8" s="3">
        <v>4</v>
      </c>
      <c r="B8" s="9" t="s">
        <v>538</v>
      </c>
      <c r="C8" s="50" t="s">
        <v>228</v>
      </c>
      <c r="D8" s="50" t="s">
        <v>222</v>
      </c>
      <c r="E8" s="50" t="s">
        <v>229</v>
      </c>
      <c r="F8" s="2" t="s">
        <v>2</v>
      </c>
      <c r="G8" s="33">
        <v>20</v>
      </c>
      <c r="H8" s="28">
        <v>14.34</v>
      </c>
      <c r="I8" s="28">
        <f t="shared" si="0"/>
        <v>286.8</v>
      </c>
      <c r="J8" s="82">
        <f t="shared" si="1"/>
        <v>14.512079999999999</v>
      </c>
      <c r="K8" s="14"/>
      <c r="M8" s="15"/>
    </row>
    <row r="9" spans="1:13" ht="30" x14ac:dyDescent="0.25">
      <c r="A9" s="3">
        <v>5</v>
      </c>
      <c r="B9" s="9" t="s">
        <v>41</v>
      </c>
      <c r="C9" s="49" t="s">
        <v>230</v>
      </c>
      <c r="D9" s="50" t="s">
        <v>231</v>
      </c>
      <c r="E9" s="50" t="s">
        <v>232</v>
      </c>
      <c r="F9" s="2" t="s">
        <v>2</v>
      </c>
      <c r="G9" s="33">
        <v>30</v>
      </c>
      <c r="H9" s="28">
        <v>1.1599999999999999</v>
      </c>
      <c r="I9" s="28">
        <f t="shared" si="0"/>
        <v>34.799999999999997</v>
      </c>
      <c r="J9" s="82">
        <f t="shared" si="1"/>
        <v>1.1739199999999999</v>
      </c>
      <c r="K9" s="14"/>
      <c r="M9" s="15"/>
    </row>
    <row r="10" spans="1:13" ht="45" x14ac:dyDescent="0.25">
      <c r="A10" s="3">
        <v>6</v>
      </c>
      <c r="B10" s="9" t="s">
        <v>42</v>
      </c>
      <c r="C10" s="49" t="s">
        <v>233</v>
      </c>
      <c r="D10" s="50" t="s">
        <v>234</v>
      </c>
      <c r="E10" s="50" t="s">
        <v>235</v>
      </c>
      <c r="F10" s="2" t="s">
        <v>2</v>
      </c>
      <c r="G10" s="33">
        <v>250</v>
      </c>
      <c r="H10" s="28">
        <v>1.81</v>
      </c>
      <c r="I10" s="28">
        <f t="shared" si="0"/>
        <v>452.5</v>
      </c>
      <c r="J10" s="82">
        <f t="shared" si="1"/>
        <v>1.83172</v>
      </c>
      <c r="K10" s="14"/>
      <c r="M10" s="15"/>
    </row>
    <row r="11" spans="1:13" ht="60" x14ac:dyDescent="0.25">
      <c r="A11" s="3">
        <v>7</v>
      </c>
      <c r="B11" s="9" t="s">
        <v>43</v>
      </c>
      <c r="C11" s="49" t="s">
        <v>236</v>
      </c>
      <c r="D11" s="50" t="s">
        <v>234</v>
      </c>
      <c r="E11" s="50" t="s">
        <v>237</v>
      </c>
      <c r="F11" s="2" t="s">
        <v>3</v>
      </c>
      <c r="G11" s="33">
        <v>100</v>
      </c>
      <c r="H11" s="28">
        <v>2.44</v>
      </c>
      <c r="I11" s="28">
        <f t="shared" si="0"/>
        <v>244</v>
      </c>
      <c r="J11" s="82">
        <f t="shared" si="1"/>
        <v>2.4692799999999999</v>
      </c>
      <c r="K11" s="14"/>
      <c r="M11" s="15"/>
    </row>
    <row r="12" spans="1:13" ht="75" x14ac:dyDescent="0.25">
      <c r="A12" s="3">
        <v>8</v>
      </c>
      <c r="B12" s="9" t="s">
        <v>40</v>
      </c>
      <c r="C12" s="49" t="s">
        <v>238</v>
      </c>
      <c r="D12" s="50" t="s">
        <v>239</v>
      </c>
      <c r="E12" s="50" t="s">
        <v>240</v>
      </c>
      <c r="F12" s="2" t="s">
        <v>4</v>
      </c>
      <c r="G12" s="33">
        <v>12</v>
      </c>
      <c r="H12" s="28">
        <v>71.599999999999994</v>
      </c>
      <c r="I12" s="28">
        <f t="shared" si="0"/>
        <v>859.2</v>
      </c>
      <c r="J12" s="82">
        <f t="shared" si="1"/>
        <v>72.459199999999996</v>
      </c>
      <c r="K12" s="14"/>
      <c r="M12" s="15"/>
    </row>
    <row r="13" spans="1:13" ht="45" x14ac:dyDescent="0.25">
      <c r="A13" s="3">
        <v>9</v>
      </c>
      <c r="B13" s="9" t="s">
        <v>44</v>
      </c>
      <c r="C13" s="49" t="s">
        <v>241</v>
      </c>
      <c r="D13" s="49" t="s">
        <v>242</v>
      </c>
      <c r="E13" s="49" t="s">
        <v>44</v>
      </c>
      <c r="F13" s="2" t="s">
        <v>2</v>
      </c>
      <c r="G13" s="33">
        <v>200</v>
      </c>
      <c r="H13" s="28">
        <v>8.0500000000000007</v>
      </c>
      <c r="I13" s="28">
        <f t="shared" si="0"/>
        <v>1610</v>
      </c>
      <c r="J13" s="82">
        <f t="shared" si="1"/>
        <v>8.1466000000000012</v>
      </c>
      <c r="K13" s="14"/>
      <c r="M13" s="15"/>
    </row>
    <row r="14" spans="1:13" ht="30" x14ac:dyDescent="0.25">
      <c r="A14" s="3">
        <v>10</v>
      </c>
      <c r="B14" s="9" t="s">
        <v>45</v>
      </c>
      <c r="C14" s="49" t="s">
        <v>45</v>
      </c>
      <c r="D14" s="49" t="s">
        <v>243</v>
      </c>
      <c r="E14" s="49" t="s">
        <v>244</v>
      </c>
      <c r="F14" s="2" t="s">
        <v>2</v>
      </c>
      <c r="G14" s="33">
        <v>100</v>
      </c>
      <c r="H14" s="28">
        <v>7.95</v>
      </c>
      <c r="I14" s="28">
        <f t="shared" si="0"/>
        <v>795</v>
      </c>
      <c r="J14" s="82">
        <f t="shared" si="1"/>
        <v>8.0454000000000008</v>
      </c>
      <c r="K14" s="14"/>
      <c r="M14" s="15"/>
    </row>
    <row r="15" spans="1:13" ht="45" x14ac:dyDescent="0.25">
      <c r="A15" s="16">
        <v>11</v>
      </c>
      <c r="B15" s="42" t="s">
        <v>80</v>
      </c>
      <c r="C15" s="51" t="s">
        <v>80</v>
      </c>
      <c r="D15" s="50" t="s">
        <v>245</v>
      </c>
      <c r="E15" s="50" t="s">
        <v>246</v>
      </c>
      <c r="F15" s="2" t="s">
        <v>33</v>
      </c>
      <c r="G15" s="33">
        <v>20</v>
      </c>
      <c r="H15" s="28">
        <v>16.8</v>
      </c>
      <c r="I15" s="28">
        <f t="shared" si="0"/>
        <v>336</v>
      </c>
      <c r="J15" s="82">
        <f t="shared" si="1"/>
        <v>17.0016</v>
      </c>
      <c r="K15" s="14"/>
      <c r="M15" s="15"/>
    </row>
    <row r="16" spans="1:13" ht="45" x14ac:dyDescent="0.25">
      <c r="A16" s="16">
        <v>12</v>
      </c>
      <c r="B16" s="43" t="s">
        <v>81</v>
      </c>
      <c r="C16" s="52" t="s">
        <v>247</v>
      </c>
      <c r="D16" s="50" t="s">
        <v>248</v>
      </c>
      <c r="E16" s="50" t="s">
        <v>249</v>
      </c>
      <c r="F16" s="2" t="s">
        <v>33</v>
      </c>
      <c r="G16" s="33">
        <v>10</v>
      </c>
      <c r="H16" s="28">
        <v>19.989999999999998</v>
      </c>
      <c r="I16" s="28">
        <f t="shared" si="0"/>
        <v>199.9</v>
      </c>
      <c r="J16" s="82">
        <f t="shared" si="1"/>
        <v>20.229879999999998</v>
      </c>
      <c r="K16" s="14"/>
      <c r="M16" s="15"/>
    </row>
    <row r="17" spans="1:13" ht="30" x14ac:dyDescent="0.25">
      <c r="A17" s="2">
        <v>13</v>
      </c>
      <c r="B17" s="23" t="s">
        <v>203</v>
      </c>
      <c r="C17" s="53" t="s">
        <v>575</v>
      </c>
      <c r="D17" s="49" t="s">
        <v>250</v>
      </c>
      <c r="E17" s="53" t="s">
        <v>576</v>
      </c>
      <c r="F17" s="2" t="s">
        <v>1</v>
      </c>
      <c r="G17" s="33">
        <v>30</v>
      </c>
      <c r="H17" s="28">
        <v>7.85</v>
      </c>
      <c r="I17" s="28">
        <f t="shared" si="0"/>
        <v>235.5</v>
      </c>
      <c r="J17" s="82">
        <f t="shared" si="1"/>
        <v>7.9441999999999995</v>
      </c>
      <c r="K17" s="14"/>
      <c r="M17" s="15"/>
    </row>
    <row r="18" spans="1:13" ht="45" x14ac:dyDescent="0.25">
      <c r="A18" s="70" t="s">
        <v>559</v>
      </c>
      <c r="B18" s="74" t="s">
        <v>186</v>
      </c>
      <c r="C18" s="138">
        <v>35</v>
      </c>
      <c r="D18" s="138"/>
      <c r="E18" s="138"/>
      <c r="F18" s="138"/>
      <c r="G18" s="138"/>
      <c r="H18" s="138"/>
      <c r="I18" s="138"/>
      <c r="J18" s="138"/>
      <c r="K18" s="14"/>
      <c r="M18" s="15"/>
    </row>
    <row r="19" spans="1:13" ht="15" customHeight="1" x14ac:dyDescent="0.25">
      <c r="A19" s="130" t="s">
        <v>5</v>
      </c>
      <c r="B19" s="130"/>
      <c r="C19" s="130"/>
      <c r="D19" s="130"/>
      <c r="E19" s="130"/>
      <c r="F19" s="130"/>
      <c r="G19" s="130"/>
      <c r="H19" s="130"/>
      <c r="I19" s="130"/>
      <c r="J19" s="130"/>
    </row>
    <row r="20" spans="1:13" ht="165" x14ac:dyDescent="0.25">
      <c r="A20" s="18">
        <v>14</v>
      </c>
      <c r="B20" s="75" t="s">
        <v>46</v>
      </c>
      <c r="C20" s="76" t="s">
        <v>251</v>
      </c>
      <c r="D20" s="77" t="s">
        <v>252</v>
      </c>
      <c r="E20" s="78" t="s">
        <v>577</v>
      </c>
      <c r="F20" s="79" t="s">
        <v>6</v>
      </c>
      <c r="G20" s="71">
        <v>100</v>
      </c>
      <c r="H20" s="69">
        <v>1.31</v>
      </c>
      <c r="I20" s="80">
        <f t="shared" ref="I20:I26" si="2">ROUND(G20*H20,2)</f>
        <v>131</v>
      </c>
      <c r="J20" s="82">
        <f t="shared" ref="J20:J26" si="3">+H20*1.012</f>
        <v>1.32572</v>
      </c>
    </row>
    <row r="21" spans="1:13" ht="120" x14ac:dyDescent="0.25">
      <c r="A21" s="2">
        <v>15</v>
      </c>
      <c r="B21" s="9" t="s">
        <v>47</v>
      </c>
      <c r="C21" s="49" t="s">
        <v>253</v>
      </c>
      <c r="D21" s="64" t="s">
        <v>254</v>
      </c>
      <c r="E21" s="63" t="s">
        <v>578</v>
      </c>
      <c r="F21" s="5" t="s">
        <v>7</v>
      </c>
      <c r="G21" s="33">
        <v>300</v>
      </c>
      <c r="H21" s="28">
        <v>0.51</v>
      </c>
      <c r="I21" s="81">
        <f t="shared" si="2"/>
        <v>153</v>
      </c>
      <c r="J21" s="82">
        <f t="shared" si="3"/>
        <v>0.51612000000000002</v>
      </c>
    </row>
    <row r="22" spans="1:13" ht="30" x14ac:dyDescent="0.25">
      <c r="A22" s="2">
        <v>16</v>
      </c>
      <c r="B22" s="9" t="s">
        <v>48</v>
      </c>
      <c r="C22" s="49" t="s">
        <v>255</v>
      </c>
      <c r="D22" s="64" t="s">
        <v>256</v>
      </c>
      <c r="E22" s="63" t="s">
        <v>257</v>
      </c>
      <c r="F22" s="5" t="s">
        <v>33</v>
      </c>
      <c r="G22" s="33">
        <v>25</v>
      </c>
      <c r="H22" s="28">
        <v>1.97</v>
      </c>
      <c r="I22" s="81">
        <f t="shared" si="2"/>
        <v>49.25</v>
      </c>
      <c r="J22" s="82">
        <f t="shared" si="3"/>
        <v>1.9936400000000001</v>
      </c>
    </row>
    <row r="23" spans="1:13" ht="45" x14ac:dyDescent="0.25">
      <c r="A23" s="2">
        <v>17</v>
      </c>
      <c r="B23" s="9" t="s">
        <v>49</v>
      </c>
      <c r="C23" s="49" t="s">
        <v>258</v>
      </c>
      <c r="D23" s="65" t="s">
        <v>256</v>
      </c>
      <c r="E23" s="63" t="s">
        <v>259</v>
      </c>
      <c r="F23" s="5" t="s">
        <v>33</v>
      </c>
      <c r="G23" s="33">
        <v>100</v>
      </c>
      <c r="H23" s="28">
        <v>0.11</v>
      </c>
      <c r="I23" s="81">
        <f t="shared" si="2"/>
        <v>11</v>
      </c>
      <c r="J23" s="82">
        <f t="shared" si="3"/>
        <v>0.11132</v>
      </c>
    </row>
    <row r="24" spans="1:13" ht="30" x14ac:dyDescent="0.25">
      <c r="A24" s="2">
        <v>18</v>
      </c>
      <c r="B24" s="9" t="s">
        <v>50</v>
      </c>
      <c r="C24" s="49" t="s">
        <v>260</v>
      </c>
      <c r="D24" s="65" t="s">
        <v>261</v>
      </c>
      <c r="E24" s="63" t="s">
        <v>262</v>
      </c>
      <c r="F24" s="5" t="s">
        <v>33</v>
      </c>
      <c r="G24" s="33">
        <v>50</v>
      </c>
      <c r="H24" s="28">
        <v>2.59</v>
      </c>
      <c r="I24" s="81">
        <f t="shared" si="2"/>
        <v>129.5</v>
      </c>
      <c r="J24" s="82">
        <f t="shared" si="3"/>
        <v>2.6210800000000001</v>
      </c>
    </row>
    <row r="25" spans="1:13" ht="60" x14ac:dyDescent="0.25">
      <c r="A25" s="18">
        <v>19</v>
      </c>
      <c r="B25" s="9" t="s">
        <v>51</v>
      </c>
      <c r="C25" s="49" t="s">
        <v>263</v>
      </c>
      <c r="D25" s="65" t="s">
        <v>264</v>
      </c>
      <c r="E25" s="63" t="s">
        <v>579</v>
      </c>
      <c r="F25" s="5" t="s">
        <v>9</v>
      </c>
      <c r="G25" s="33">
        <v>20</v>
      </c>
      <c r="H25" s="28">
        <v>0.1</v>
      </c>
      <c r="I25" s="81">
        <f t="shared" si="2"/>
        <v>2</v>
      </c>
      <c r="J25" s="82">
        <f t="shared" si="3"/>
        <v>0.10120000000000001</v>
      </c>
    </row>
    <row r="26" spans="1:13" ht="30" x14ac:dyDescent="0.25">
      <c r="A26" s="2">
        <v>20</v>
      </c>
      <c r="B26" s="9" t="s">
        <v>10</v>
      </c>
      <c r="C26" s="49" t="s">
        <v>265</v>
      </c>
      <c r="D26" s="65" t="s">
        <v>266</v>
      </c>
      <c r="E26" s="63" t="s">
        <v>267</v>
      </c>
      <c r="F26" s="5" t="s">
        <v>33</v>
      </c>
      <c r="G26" s="33">
        <v>30</v>
      </c>
      <c r="H26" s="28">
        <v>1.84</v>
      </c>
      <c r="I26" s="81">
        <f t="shared" si="2"/>
        <v>55.2</v>
      </c>
      <c r="J26" s="82">
        <f t="shared" si="3"/>
        <v>1.8620800000000002</v>
      </c>
    </row>
    <row r="27" spans="1:13" ht="45" x14ac:dyDescent="0.25">
      <c r="A27" s="18" t="s">
        <v>560</v>
      </c>
      <c r="B27" s="40" t="s">
        <v>187</v>
      </c>
      <c r="C27" s="101">
        <v>35</v>
      </c>
      <c r="D27" s="102"/>
      <c r="E27" s="102"/>
      <c r="F27" s="102"/>
      <c r="G27" s="102"/>
      <c r="H27" s="102"/>
      <c r="I27" s="102"/>
      <c r="J27" s="103"/>
    </row>
    <row r="28" spans="1:13" ht="15" customHeight="1" x14ac:dyDescent="0.25">
      <c r="A28" s="107" t="s">
        <v>11</v>
      </c>
      <c r="B28" s="108"/>
      <c r="C28" s="108"/>
      <c r="D28" s="108"/>
      <c r="E28" s="108"/>
      <c r="F28" s="108"/>
      <c r="G28" s="108"/>
      <c r="H28" s="108"/>
      <c r="I28" s="108"/>
      <c r="J28" s="109"/>
    </row>
    <row r="29" spans="1:13" ht="60" x14ac:dyDescent="0.25">
      <c r="A29" s="2">
        <v>21</v>
      </c>
      <c r="B29" s="9" t="s">
        <v>206</v>
      </c>
      <c r="C29" s="49" t="s">
        <v>268</v>
      </c>
      <c r="D29" s="62" t="s">
        <v>269</v>
      </c>
      <c r="E29" s="63" t="s">
        <v>580</v>
      </c>
      <c r="F29" s="5" t="s">
        <v>7</v>
      </c>
      <c r="G29" s="38">
        <v>2500</v>
      </c>
      <c r="H29" s="28">
        <v>0.09</v>
      </c>
      <c r="I29" s="81">
        <f t="shared" ref="I29:I32" si="4">ROUND(G29*H29,2)</f>
        <v>225</v>
      </c>
      <c r="J29" s="82">
        <f t="shared" ref="J29:J48" si="5">+H29*1.012</f>
        <v>9.1079999999999994E-2</v>
      </c>
    </row>
    <row r="30" spans="1:13" ht="75" x14ac:dyDescent="0.25">
      <c r="A30" s="2">
        <v>22</v>
      </c>
      <c r="B30" s="9" t="s">
        <v>53</v>
      </c>
      <c r="C30" s="49" t="s">
        <v>270</v>
      </c>
      <c r="D30" s="62" t="s">
        <v>271</v>
      </c>
      <c r="E30" s="63" t="s">
        <v>581</v>
      </c>
      <c r="F30" s="5" t="s">
        <v>7</v>
      </c>
      <c r="G30" s="33">
        <v>100</v>
      </c>
      <c r="H30" s="28">
        <v>0.23</v>
      </c>
      <c r="I30" s="81">
        <f t="shared" si="4"/>
        <v>23</v>
      </c>
      <c r="J30" s="82">
        <f t="shared" si="5"/>
        <v>0.23276000000000002</v>
      </c>
    </row>
    <row r="31" spans="1:13" ht="150" x14ac:dyDescent="0.25">
      <c r="A31" s="2">
        <v>23</v>
      </c>
      <c r="B31" s="9" t="s">
        <v>52</v>
      </c>
      <c r="C31" s="49" t="s">
        <v>272</v>
      </c>
      <c r="D31" s="62" t="s">
        <v>273</v>
      </c>
      <c r="E31" s="63" t="s">
        <v>582</v>
      </c>
      <c r="F31" s="5" t="s">
        <v>7</v>
      </c>
      <c r="G31" s="33">
        <v>300</v>
      </c>
      <c r="H31" s="28">
        <v>0.16</v>
      </c>
      <c r="I31" s="81">
        <f t="shared" si="4"/>
        <v>48</v>
      </c>
      <c r="J31" s="82">
        <f t="shared" si="5"/>
        <v>0.16192000000000001</v>
      </c>
    </row>
    <row r="32" spans="1:13" ht="75" x14ac:dyDescent="0.25">
      <c r="A32" s="2">
        <v>24</v>
      </c>
      <c r="B32" s="9" t="s">
        <v>54</v>
      </c>
      <c r="C32" s="49" t="s">
        <v>274</v>
      </c>
      <c r="D32" s="62" t="s">
        <v>275</v>
      </c>
      <c r="E32" s="63" t="s">
        <v>583</v>
      </c>
      <c r="F32" s="5" t="s">
        <v>7</v>
      </c>
      <c r="G32" s="33">
        <v>160</v>
      </c>
      <c r="H32" s="28">
        <v>0.73</v>
      </c>
      <c r="I32" s="81">
        <f t="shared" si="4"/>
        <v>116.8</v>
      </c>
      <c r="J32" s="82">
        <f t="shared" si="5"/>
        <v>0.73875999999999997</v>
      </c>
    </row>
    <row r="33" spans="1:10" ht="165" x14ac:dyDescent="0.25">
      <c r="A33" s="110">
        <v>25</v>
      </c>
      <c r="B33" s="10" t="s">
        <v>12</v>
      </c>
      <c r="C33" s="54" t="s">
        <v>276</v>
      </c>
      <c r="D33" s="62" t="s">
        <v>277</v>
      </c>
      <c r="E33" s="63" t="s">
        <v>584</v>
      </c>
      <c r="F33" s="125" t="s">
        <v>7</v>
      </c>
      <c r="G33" s="126">
        <v>300</v>
      </c>
      <c r="H33" s="124">
        <v>0.37</v>
      </c>
      <c r="I33" s="131">
        <f>ROUND(G33*H33,2)</f>
        <v>111</v>
      </c>
      <c r="J33" s="104">
        <f t="shared" si="5"/>
        <v>0.37444</v>
      </c>
    </row>
    <row r="34" spans="1:10" ht="30" x14ac:dyDescent="0.25">
      <c r="A34" s="111"/>
      <c r="B34" s="11" t="s">
        <v>13</v>
      </c>
      <c r="C34" s="55"/>
      <c r="D34" s="62"/>
      <c r="E34" s="63" t="s">
        <v>278</v>
      </c>
      <c r="F34" s="125"/>
      <c r="G34" s="126"/>
      <c r="H34" s="124"/>
      <c r="I34" s="132"/>
      <c r="J34" s="105"/>
    </row>
    <row r="35" spans="1:10" ht="30" x14ac:dyDescent="0.25">
      <c r="A35" s="111"/>
      <c r="B35" s="11" t="s">
        <v>14</v>
      </c>
      <c r="C35" s="55"/>
      <c r="D35" s="62"/>
      <c r="E35" s="63" t="s">
        <v>279</v>
      </c>
      <c r="F35" s="125"/>
      <c r="G35" s="126"/>
      <c r="H35" s="124"/>
      <c r="I35" s="132"/>
      <c r="J35" s="105"/>
    </row>
    <row r="36" spans="1:10" ht="30" x14ac:dyDescent="0.25">
      <c r="A36" s="111"/>
      <c r="B36" s="11" t="s">
        <v>15</v>
      </c>
      <c r="C36" s="55"/>
      <c r="D36" s="62"/>
      <c r="E36" s="62" t="s">
        <v>280</v>
      </c>
      <c r="F36" s="125"/>
      <c r="G36" s="126"/>
      <c r="H36" s="124"/>
      <c r="I36" s="132"/>
      <c r="J36" s="105"/>
    </row>
    <row r="37" spans="1:10" ht="30" x14ac:dyDescent="0.25">
      <c r="A37" s="111"/>
      <c r="B37" s="11" t="s">
        <v>16</v>
      </c>
      <c r="C37" s="55"/>
      <c r="D37" s="62"/>
      <c r="E37" s="62" t="s">
        <v>281</v>
      </c>
      <c r="F37" s="125"/>
      <c r="G37" s="126"/>
      <c r="H37" s="124"/>
      <c r="I37" s="132"/>
      <c r="J37" s="105"/>
    </row>
    <row r="38" spans="1:10" x14ac:dyDescent="0.25">
      <c r="A38" s="127"/>
      <c r="B38" s="11" t="s">
        <v>55</v>
      </c>
      <c r="C38" s="55"/>
      <c r="D38" s="62"/>
      <c r="E38" s="62" t="s">
        <v>282</v>
      </c>
      <c r="F38" s="125"/>
      <c r="G38" s="126"/>
      <c r="H38" s="124"/>
      <c r="I38" s="133"/>
      <c r="J38" s="106"/>
    </row>
    <row r="39" spans="1:10" ht="75" x14ac:dyDescent="0.25">
      <c r="A39" s="110">
        <v>26</v>
      </c>
      <c r="B39" s="23" t="s">
        <v>17</v>
      </c>
      <c r="C39" s="53" t="s">
        <v>283</v>
      </c>
      <c r="D39" s="62" t="s">
        <v>277</v>
      </c>
      <c r="E39" s="66" t="s">
        <v>585</v>
      </c>
      <c r="F39" s="125" t="s">
        <v>7</v>
      </c>
      <c r="G39" s="126">
        <v>16</v>
      </c>
      <c r="H39" s="124">
        <v>1.54</v>
      </c>
      <c r="I39" s="134">
        <f>ROUND(G39*H39,2)</f>
        <v>24.64</v>
      </c>
      <c r="J39" s="104">
        <f t="shared" si="5"/>
        <v>1.5584800000000001</v>
      </c>
    </row>
    <row r="40" spans="1:10" x14ac:dyDescent="0.25">
      <c r="A40" s="111"/>
      <c r="B40" s="23" t="s">
        <v>18</v>
      </c>
      <c r="C40" s="53"/>
      <c r="D40" s="62"/>
      <c r="E40" s="66" t="s">
        <v>284</v>
      </c>
      <c r="F40" s="125"/>
      <c r="G40" s="126"/>
      <c r="H40" s="124"/>
      <c r="I40" s="134"/>
      <c r="J40" s="105"/>
    </row>
    <row r="41" spans="1:10" ht="30" x14ac:dyDescent="0.25">
      <c r="A41" s="111"/>
      <c r="B41" s="23" t="s">
        <v>19</v>
      </c>
      <c r="C41" s="53"/>
      <c r="D41" s="62"/>
      <c r="E41" s="66" t="s">
        <v>285</v>
      </c>
      <c r="F41" s="125"/>
      <c r="G41" s="126"/>
      <c r="H41" s="124"/>
      <c r="I41" s="134"/>
      <c r="J41" s="105"/>
    </row>
    <row r="42" spans="1:10" x14ac:dyDescent="0.25">
      <c r="A42" s="111"/>
      <c r="B42" s="23" t="s">
        <v>20</v>
      </c>
      <c r="C42" s="53"/>
      <c r="D42" s="62"/>
      <c r="E42" s="66" t="s">
        <v>286</v>
      </c>
      <c r="F42" s="125"/>
      <c r="G42" s="126"/>
      <c r="H42" s="124"/>
      <c r="I42" s="134"/>
      <c r="J42" s="105"/>
    </row>
    <row r="43" spans="1:10" ht="30" x14ac:dyDescent="0.25">
      <c r="A43" s="111"/>
      <c r="B43" s="23" t="s">
        <v>21</v>
      </c>
      <c r="C43" s="53"/>
      <c r="D43" s="62"/>
      <c r="E43" s="66" t="s">
        <v>287</v>
      </c>
      <c r="F43" s="125"/>
      <c r="G43" s="126"/>
      <c r="H43" s="124"/>
      <c r="I43" s="134"/>
      <c r="J43" s="105"/>
    </row>
    <row r="44" spans="1:10" ht="30" x14ac:dyDescent="0.25">
      <c r="A44" s="111"/>
      <c r="B44" s="23" t="s">
        <v>22</v>
      </c>
      <c r="C44" s="53"/>
      <c r="D44" s="62"/>
      <c r="E44" s="66" t="s">
        <v>288</v>
      </c>
      <c r="F44" s="125"/>
      <c r="G44" s="126"/>
      <c r="H44" s="124"/>
      <c r="I44" s="134"/>
      <c r="J44" s="105"/>
    </row>
    <row r="45" spans="1:10" ht="30" x14ac:dyDescent="0.25">
      <c r="A45" s="111"/>
      <c r="B45" s="23" t="s">
        <v>23</v>
      </c>
      <c r="C45" s="53"/>
      <c r="D45" s="62"/>
      <c r="E45" s="66" t="s">
        <v>289</v>
      </c>
      <c r="F45" s="125"/>
      <c r="G45" s="126"/>
      <c r="H45" s="124"/>
      <c r="I45" s="134"/>
      <c r="J45" s="105"/>
    </row>
    <row r="46" spans="1:10" x14ac:dyDescent="0.25">
      <c r="A46" s="111"/>
      <c r="B46" s="23" t="s">
        <v>24</v>
      </c>
      <c r="C46" s="53"/>
      <c r="D46" s="62"/>
      <c r="E46" s="66" t="s">
        <v>290</v>
      </c>
      <c r="F46" s="125"/>
      <c r="G46" s="126"/>
      <c r="H46" s="124"/>
      <c r="I46" s="134"/>
      <c r="J46" s="105"/>
    </row>
    <row r="47" spans="1:10" ht="30" x14ac:dyDescent="0.25">
      <c r="A47" s="112"/>
      <c r="B47" s="23" t="s">
        <v>25</v>
      </c>
      <c r="C47" s="49"/>
      <c r="D47" s="62"/>
      <c r="E47" s="66" t="s">
        <v>291</v>
      </c>
      <c r="F47" s="125"/>
      <c r="G47" s="126"/>
      <c r="H47" s="124"/>
      <c r="I47" s="134"/>
      <c r="J47" s="106"/>
    </row>
    <row r="48" spans="1:10" ht="45" x14ac:dyDescent="0.25">
      <c r="A48" s="110">
        <v>27</v>
      </c>
      <c r="B48" s="42" t="s">
        <v>139</v>
      </c>
      <c r="C48" s="50" t="s">
        <v>292</v>
      </c>
      <c r="D48" s="49" t="s">
        <v>293</v>
      </c>
      <c r="E48" s="68" t="s">
        <v>586</v>
      </c>
      <c r="F48" s="110" t="s">
        <v>7</v>
      </c>
      <c r="G48" s="116">
        <v>5000</v>
      </c>
      <c r="H48" s="113">
        <v>7.0000000000000007E-2</v>
      </c>
      <c r="I48" s="131">
        <f>ROUND(G48*H48,2)</f>
        <v>350</v>
      </c>
      <c r="J48" s="104">
        <f t="shared" si="5"/>
        <v>7.0840000000000014E-2</v>
      </c>
    </row>
    <row r="49" spans="1:10" x14ac:dyDescent="0.25">
      <c r="A49" s="111"/>
      <c r="B49" s="44" t="s">
        <v>138</v>
      </c>
      <c r="C49" s="56"/>
      <c r="D49" s="49"/>
      <c r="E49" s="57" t="s">
        <v>294</v>
      </c>
      <c r="F49" s="111"/>
      <c r="G49" s="117"/>
      <c r="H49" s="114"/>
      <c r="I49" s="132"/>
      <c r="J49" s="105"/>
    </row>
    <row r="50" spans="1:10" x14ac:dyDescent="0.25">
      <c r="A50" s="111"/>
      <c r="B50" s="44" t="s">
        <v>136</v>
      </c>
      <c r="C50" s="57"/>
      <c r="D50" s="49"/>
      <c r="E50" s="57" t="s">
        <v>136</v>
      </c>
      <c r="F50" s="111"/>
      <c r="G50" s="117"/>
      <c r="H50" s="114"/>
      <c r="I50" s="132"/>
      <c r="J50" s="105"/>
    </row>
    <row r="51" spans="1:10" ht="30" x14ac:dyDescent="0.25">
      <c r="A51" s="112"/>
      <c r="B51" s="43" t="s">
        <v>137</v>
      </c>
      <c r="C51" s="52"/>
      <c r="D51" s="49"/>
      <c r="E51" s="52" t="s">
        <v>137</v>
      </c>
      <c r="F51" s="112"/>
      <c r="G51" s="118"/>
      <c r="H51" s="115"/>
      <c r="I51" s="133"/>
      <c r="J51" s="106"/>
    </row>
    <row r="52" spans="1:10" ht="45" x14ac:dyDescent="0.25">
      <c r="A52" s="18" t="s">
        <v>561</v>
      </c>
      <c r="B52" s="40" t="s">
        <v>188</v>
      </c>
      <c r="C52" s="101">
        <v>35</v>
      </c>
      <c r="D52" s="102"/>
      <c r="E52" s="102"/>
      <c r="F52" s="102"/>
      <c r="G52" s="102"/>
      <c r="H52" s="102"/>
      <c r="I52" s="102"/>
      <c r="J52" s="103"/>
    </row>
    <row r="53" spans="1:10" x14ac:dyDescent="0.25">
      <c r="A53" s="107" t="s">
        <v>26</v>
      </c>
      <c r="B53" s="108"/>
      <c r="C53" s="108"/>
      <c r="D53" s="108"/>
      <c r="E53" s="108"/>
      <c r="F53" s="108"/>
      <c r="G53" s="108"/>
      <c r="H53" s="108"/>
      <c r="I53" s="108"/>
      <c r="J53" s="109"/>
    </row>
    <row r="54" spans="1:10" ht="135" x14ac:dyDescent="0.25">
      <c r="A54" s="2">
        <v>28</v>
      </c>
      <c r="B54" s="9" t="s">
        <v>57</v>
      </c>
      <c r="C54" s="49" t="s">
        <v>295</v>
      </c>
      <c r="D54" s="56" t="s">
        <v>296</v>
      </c>
      <c r="E54" s="63" t="s">
        <v>587</v>
      </c>
      <c r="F54" s="2" t="s">
        <v>6</v>
      </c>
      <c r="G54" s="33">
        <v>60</v>
      </c>
      <c r="H54" s="28">
        <v>1.61</v>
      </c>
      <c r="I54" s="81">
        <f t="shared" ref="I54:I64" si="6">ROUND(G54*H54,2)</f>
        <v>96.6</v>
      </c>
      <c r="J54" s="82">
        <f t="shared" ref="J54:J64" si="7">+H54*1.012</f>
        <v>1.6293200000000001</v>
      </c>
    </row>
    <row r="55" spans="1:10" ht="150" x14ac:dyDescent="0.25">
      <c r="A55" s="2">
        <v>29</v>
      </c>
      <c r="B55" s="9" t="s">
        <v>58</v>
      </c>
      <c r="C55" s="49" t="s">
        <v>297</v>
      </c>
      <c r="D55" s="50" t="s">
        <v>298</v>
      </c>
      <c r="E55" s="63" t="s">
        <v>588</v>
      </c>
      <c r="F55" s="2" t="s">
        <v>6</v>
      </c>
      <c r="G55" s="33">
        <v>40</v>
      </c>
      <c r="H55" s="28">
        <v>1.07</v>
      </c>
      <c r="I55" s="81">
        <f t="shared" si="6"/>
        <v>42.8</v>
      </c>
      <c r="J55" s="82">
        <f t="shared" si="7"/>
        <v>1.08284</v>
      </c>
    </row>
    <row r="56" spans="1:10" ht="105" x14ac:dyDescent="0.25">
      <c r="A56" s="2">
        <v>30</v>
      </c>
      <c r="B56" s="9" t="s">
        <v>59</v>
      </c>
      <c r="C56" s="49" t="s">
        <v>299</v>
      </c>
      <c r="D56" s="56" t="s">
        <v>300</v>
      </c>
      <c r="E56" s="63" t="s">
        <v>589</v>
      </c>
      <c r="F56" s="2" t="s">
        <v>6</v>
      </c>
      <c r="G56" s="33">
        <v>40</v>
      </c>
      <c r="H56" s="28">
        <v>2.33</v>
      </c>
      <c r="I56" s="81">
        <f t="shared" si="6"/>
        <v>93.2</v>
      </c>
      <c r="J56" s="82">
        <f t="shared" si="7"/>
        <v>2.3579600000000003</v>
      </c>
    </row>
    <row r="57" spans="1:10" ht="165" x14ac:dyDescent="0.25">
      <c r="A57" s="2">
        <v>31</v>
      </c>
      <c r="B57" s="9" t="s">
        <v>60</v>
      </c>
      <c r="C57" s="49" t="s">
        <v>301</v>
      </c>
      <c r="D57" s="56" t="s">
        <v>302</v>
      </c>
      <c r="E57" s="63" t="s">
        <v>590</v>
      </c>
      <c r="F57" s="2" t="s">
        <v>6</v>
      </c>
      <c r="G57" s="33">
        <v>50</v>
      </c>
      <c r="H57" s="28">
        <v>5.53</v>
      </c>
      <c r="I57" s="81">
        <f t="shared" si="6"/>
        <v>276.5</v>
      </c>
      <c r="J57" s="82">
        <f t="shared" si="7"/>
        <v>5.5963600000000007</v>
      </c>
    </row>
    <row r="58" spans="1:10" ht="165" x14ac:dyDescent="0.25">
      <c r="A58" s="2">
        <v>32</v>
      </c>
      <c r="B58" s="9" t="s">
        <v>56</v>
      </c>
      <c r="C58" s="49" t="s">
        <v>303</v>
      </c>
      <c r="D58" s="50" t="s">
        <v>298</v>
      </c>
      <c r="E58" s="63" t="s">
        <v>591</v>
      </c>
      <c r="F58" s="2" t="s">
        <v>6</v>
      </c>
      <c r="G58" s="33">
        <v>50</v>
      </c>
      <c r="H58" s="28">
        <v>3.51</v>
      </c>
      <c r="I58" s="81">
        <f t="shared" si="6"/>
        <v>175.5</v>
      </c>
      <c r="J58" s="82">
        <f t="shared" si="7"/>
        <v>3.5521199999999999</v>
      </c>
    </row>
    <row r="59" spans="1:10" ht="105" x14ac:dyDescent="0.25">
      <c r="A59" s="2">
        <v>33</v>
      </c>
      <c r="B59" s="9" t="s">
        <v>63</v>
      </c>
      <c r="C59" s="49" t="s">
        <v>304</v>
      </c>
      <c r="D59" s="56" t="s">
        <v>305</v>
      </c>
      <c r="E59" s="63" t="s">
        <v>592</v>
      </c>
      <c r="F59" s="2" t="s">
        <v>6</v>
      </c>
      <c r="G59" s="33">
        <v>20</v>
      </c>
      <c r="H59" s="28">
        <v>6.89</v>
      </c>
      <c r="I59" s="81">
        <f t="shared" si="6"/>
        <v>137.80000000000001</v>
      </c>
      <c r="J59" s="82">
        <f t="shared" si="7"/>
        <v>6.9726799999999995</v>
      </c>
    </row>
    <row r="60" spans="1:10" ht="90" x14ac:dyDescent="0.25">
      <c r="A60" s="2">
        <v>34</v>
      </c>
      <c r="B60" s="9" t="s">
        <v>207</v>
      </c>
      <c r="C60" s="49" t="s">
        <v>306</v>
      </c>
      <c r="D60" s="50" t="s">
        <v>298</v>
      </c>
      <c r="E60" s="63" t="s">
        <v>593</v>
      </c>
      <c r="F60" s="2" t="s">
        <v>6</v>
      </c>
      <c r="G60" s="33">
        <v>20</v>
      </c>
      <c r="H60" s="28">
        <v>3.01</v>
      </c>
      <c r="I60" s="81">
        <f t="shared" si="6"/>
        <v>60.2</v>
      </c>
      <c r="J60" s="82">
        <f t="shared" si="7"/>
        <v>3.0461199999999997</v>
      </c>
    </row>
    <row r="61" spans="1:10" ht="195" x14ac:dyDescent="0.25">
      <c r="A61" s="2">
        <v>35</v>
      </c>
      <c r="B61" s="9" t="s">
        <v>61</v>
      </c>
      <c r="C61" s="49" t="s">
        <v>307</v>
      </c>
      <c r="D61" s="56" t="s">
        <v>308</v>
      </c>
      <c r="E61" s="63" t="s">
        <v>309</v>
      </c>
      <c r="F61" s="2" t="s">
        <v>6</v>
      </c>
      <c r="G61" s="33">
        <v>40</v>
      </c>
      <c r="H61" s="28">
        <v>1.36</v>
      </c>
      <c r="I61" s="81">
        <f t="shared" si="6"/>
        <v>54.4</v>
      </c>
      <c r="J61" s="82">
        <f t="shared" si="7"/>
        <v>1.3763200000000002</v>
      </c>
    </row>
    <row r="62" spans="1:10" ht="165" x14ac:dyDescent="0.25">
      <c r="A62" s="2">
        <v>36</v>
      </c>
      <c r="B62" s="9" t="s">
        <v>64</v>
      </c>
      <c r="C62" s="49" t="s">
        <v>310</v>
      </c>
      <c r="D62" s="56" t="s">
        <v>311</v>
      </c>
      <c r="E62" s="63" t="s">
        <v>594</v>
      </c>
      <c r="F62" s="2" t="s">
        <v>6</v>
      </c>
      <c r="G62" s="33">
        <v>10</v>
      </c>
      <c r="H62" s="28">
        <v>6.97</v>
      </c>
      <c r="I62" s="81">
        <f t="shared" si="6"/>
        <v>69.7</v>
      </c>
      <c r="J62" s="82">
        <f t="shared" si="7"/>
        <v>7.0536399999999997</v>
      </c>
    </row>
    <row r="63" spans="1:10" ht="120" x14ac:dyDescent="0.25">
      <c r="A63" s="2">
        <v>37</v>
      </c>
      <c r="B63" s="9" t="s">
        <v>65</v>
      </c>
      <c r="C63" s="49" t="s">
        <v>312</v>
      </c>
      <c r="D63" s="56" t="s">
        <v>313</v>
      </c>
      <c r="E63" s="63" t="s">
        <v>595</v>
      </c>
      <c r="F63" s="2" t="s">
        <v>6</v>
      </c>
      <c r="G63" s="33">
        <v>50</v>
      </c>
      <c r="H63" s="28">
        <v>1.1100000000000001</v>
      </c>
      <c r="I63" s="81">
        <f t="shared" si="6"/>
        <v>55.5</v>
      </c>
      <c r="J63" s="82">
        <f t="shared" si="7"/>
        <v>1.1233200000000001</v>
      </c>
    </row>
    <row r="64" spans="1:10" ht="165" x14ac:dyDescent="0.25">
      <c r="A64" s="2">
        <v>38</v>
      </c>
      <c r="B64" s="9" t="s">
        <v>66</v>
      </c>
      <c r="C64" s="49" t="s">
        <v>314</v>
      </c>
      <c r="D64" s="56" t="s">
        <v>313</v>
      </c>
      <c r="E64" s="63" t="s">
        <v>596</v>
      </c>
      <c r="F64" s="2" t="s">
        <v>6</v>
      </c>
      <c r="G64" s="33">
        <v>30</v>
      </c>
      <c r="H64" s="28">
        <v>1.1499999999999999</v>
      </c>
      <c r="I64" s="81">
        <f t="shared" si="6"/>
        <v>34.5</v>
      </c>
      <c r="J64" s="82">
        <f t="shared" si="7"/>
        <v>1.1637999999999999</v>
      </c>
    </row>
    <row r="65" spans="1:10" ht="45" x14ac:dyDescent="0.25">
      <c r="A65" s="2" t="s">
        <v>562</v>
      </c>
      <c r="B65" s="40" t="s">
        <v>189</v>
      </c>
      <c r="C65" s="101">
        <v>35</v>
      </c>
      <c r="D65" s="102"/>
      <c r="E65" s="102"/>
      <c r="F65" s="102"/>
      <c r="G65" s="102"/>
      <c r="H65" s="102"/>
      <c r="I65" s="102"/>
      <c r="J65" s="103"/>
    </row>
    <row r="66" spans="1:10" ht="15" customHeight="1" x14ac:dyDescent="0.25">
      <c r="A66" s="107" t="s">
        <v>27</v>
      </c>
      <c r="B66" s="108"/>
      <c r="C66" s="108"/>
      <c r="D66" s="108"/>
      <c r="E66" s="108"/>
      <c r="F66" s="108"/>
      <c r="G66" s="108"/>
      <c r="H66" s="108"/>
      <c r="I66" s="108"/>
      <c r="J66" s="109"/>
    </row>
    <row r="67" spans="1:10" ht="45" x14ac:dyDescent="0.25">
      <c r="A67" s="2">
        <v>39</v>
      </c>
      <c r="B67" s="9" t="s">
        <v>208</v>
      </c>
      <c r="C67" s="49" t="s">
        <v>315</v>
      </c>
      <c r="D67" s="49" t="s">
        <v>316</v>
      </c>
      <c r="E67" s="49" t="s">
        <v>317</v>
      </c>
      <c r="F67" s="2" t="s">
        <v>1</v>
      </c>
      <c r="G67" s="33">
        <v>1000</v>
      </c>
      <c r="H67" s="28">
        <v>0.25</v>
      </c>
      <c r="I67" s="81">
        <f t="shared" ref="I67:I73" si="8">ROUND(G67*H67,2)</f>
        <v>250</v>
      </c>
      <c r="J67" s="82">
        <f t="shared" ref="J67:J73" si="9">+H67*1.012</f>
        <v>0.253</v>
      </c>
    </row>
    <row r="68" spans="1:10" ht="30" x14ac:dyDescent="0.25">
      <c r="A68" s="2">
        <v>40</v>
      </c>
      <c r="B68" s="9" t="s">
        <v>67</v>
      </c>
      <c r="C68" s="49" t="s">
        <v>318</v>
      </c>
      <c r="D68" s="49" t="s">
        <v>316</v>
      </c>
      <c r="E68" s="49" t="s">
        <v>319</v>
      </c>
      <c r="F68" s="2" t="s">
        <v>1</v>
      </c>
      <c r="G68" s="33">
        <v>600</v>
      </c>
      <c r="H68" s="28">
        <v>0.24</v>
      </c>
      <c r="I68" s="81">
        <f t="shared" si="8"/>
        <v>144</v>
      </c>
      <c r="J68" s="82">
        <f t="shared" si="9"/>
        <v>0.24287999999999998</v>
      </c>
    </row>
    <row r="69" spans="1:10" ht="45" x14ac:dyDescent="0.25">
      <c r="A69" s="2">
        <v>41</v>
      </c>
      <c r="B69" s="9" t="s">
        <v>68</v>
      </c>
      <c r="C69" s="49" t="s">
        <v>320</v>
      </c>
      <c r="D69" s="49" t="s">
        <v>316</v>
      </c>
      <c r="E69" s="49" t="s">
        <v>321</v>
      </c>
      <c r="F69" s="2" t="s">
        <v>1</v>
      </c>
      <c r="G69" s="33">
        <v>400</v>
      </c>
      <c r="H69" s="28">
        <v>0.92</v>
      </c>
      <c r="I69" s="81">
        <f t="shared" si="8"/>
        <v>368</v>
      </c>
      <c r="J69" s="82">
        <f t="shared" si="9"/>
        <v>0.93104000000000009</v>
      </c>
    </row>
    <row r="70" spans="1:10" ht="30" x14ac:dyDescent="0.25">
      <c r="A70" s="2">
        <v>42</v>
      </c>
      <c r="B70" s="9" t="s">
        <v>62</v>
      </c>
      <c r="C70" s="49" t="s">
        <v>322</v>
      </c>
      <c r="D70" s="49" t="s">
        <v>323</v>
      </c>
      <c r="E70" s="49" t="s">
        <v>324</v>
      </c>
      <c r="F70" s="2" t="s">
        <v>4</v>
      </c>
      <c r="G70" s="33">
        <v>10</v>
      </c>
      <c r="H70" s="28">
        <v>82.21</v>
      </c>
      <c r="I70" s="81">
        <f t="shared" si="8"/>
        <v>822.1</v>
      </c>
      <c r="J70" s="82">
        <f t="shared" si="9"/>
        <v>83.196519999999992</v>
      </c>
    </row>
    <row r="71" spans="1:10" ht="30" x14ac:dyDescent="0.25">
      <c r="A71" s="2">
        <v>43</v>
      </c>
      <c r="B71" s="9" t="s">
        <v>69</v>
      </c>
      <c r="C71" s="49" t="s">
        <v>325</v>
      </c>
      <c r="D71" s="49" t="s">
        <v>326</v>
      </c>
      <c r="E71" s="49" t="s">
        <v>327</v>
      </c>
      <c r="F71" s="2" t="s">
        <v>1</v>
      </c>
      <c r="G71" s="33">
        <v>600</v>
      </c>
      <c r="H71" s="28">
        <v>0.86</v>
      </c>
      <c r="I71" s="81">
        <f t="shared" si="8"/>
        <v>516</v>
      </c>
      <c r="J71" s="82">
        <f t="shared" si="9"/>
        <v>0.87031999999999998</v>
      </c>
    </row>
    <row r="72" spans="1:10" ht="105" x14ac:dyDescent="0.25">
      <c r="A72" s="2">
        <v>44</v>
      </c>
      <c r="B72" s="9" t="s">
        <v>70</v>
      </c>
      <c r="C72" s="49" t="s">
        <v>328</v>
      </c>
      <c r="D72" s="49" t="s">
        <v>329</v>
      </c>
      <c r="E72" s="49" t="s">
        <v>330</v>
      </c>
      <c r="F72" s="2" t="s">
        <v>2</v>
      </c>
      <c r="G72" s="33">
        <v>250</v>
      </c>
      <c r="H72" s="28">
        <v>2.99</v>
      </c>
      <c r="I72" s="81">
        <f t="shared" si="8"/>
        <v>747.5</v>
      </c>
      <c r="J72" s="82">
        <f t="shared" si="9"/>
        <v>3.0258800000000003</v>
      </c>
    </row>
    <row r="73" spans="1:10" ht="75" x14ac:dyDescent="0.25">
      <c r="A73" s="2">
        <v>45</v>
      </c>
      <c r="B73" s="9" t="s">
        <v>71</v>
      </c>
      <c r="C73" s="49" t="s">
        <v>331</v>
      </c>
      <c r="D73" s="49" t="s">
        <v>332</v>
      </c>
      <c r="E73" s="49" t="s">
        <v>333</v>
      </c>
      <c r="F73" s="2" t="s">
        <v>2</v>
      </c>
      <c r="G73" s="33">
        <v>160</v>
      </c>
      <c r="H73" s="28">
        <v>3.69</v>
      </c>
      <c r="I73" s="81">
        <f t="shared" si="8"/>
        <v>590.4</v>
      </c>
      <c r="J73" s="82">
        <f t="shared" si="9"/>
        <v>3.73428</v>
      </c>
    </row>
    <row r="74" spans="1:10" ht="45" x14ac:dyDescent="0.25">
      <c r="A74" s="2" t="s">
        <v>563</v>
      </c>
      <c r="B74" s="40" t="s">
        <v>190</v>
      </c>
      <c r="C74" s="101">
        <v>35</v>
      </c>
      <c r="D74" s="102"/>
      <c r="E74" s="102"/>
      <c r="F74" s="102"/>
      <c r="G74" s="102"/>
      <c r="H74" s="102"/>
      <c r="I74" s="102"/>
      <c r="J74" s="103"/>
    </row>
    <row r="75" spans="1:10" ht="15" customHeight="1" x14ac:dyDescent="0.25">
      <c r="A75" s="107" t="s">
        <v>28</v>
      </c>
      <c r="B75" s="108"/>
      <c r="C75" s="108"/>
      <c r="D75" s="108"/>
      <c r="E75" s="108"/>
      <c r="F75" s="108"/>
      <c r="G75" s="108"/>
      <c r="H75" s="108"/>
      <c r="I75" s="108"/>
      <c r="J75" s="109"/>
    </row>
    <row r="76" spans="1:10" ht="75" x14ac:dyDescent="0.25">
      <c r="A76" s="2">
        <v>46</v>
      </c>
      <c r="B76" s="9" t="s">
        <v>146</v>
      </c>
      <c r="C76" s="50" t="s">
        <v>546</v>
      </c>
      <c r="D76" s="56" t="s">
        <v>547</v>
      </c>
      <c r="E76" s="63" t="s">
        <v>597</v>
      </c>
      <c r="F76" s="2" t="s">
        <v>2</v>
      </c>
      <c r="G76" s="33">
        <v>400</v>
      </c>
      <c r="H76" s="28">
        <v>2.1800000000000002</v>
      </c>
      <c r="I76" s="81">
        <f>ROUND(G76*H76,2)</f>
        <v>872</v>
      </c>
      <c r="J76" s="82">
        <f t="shared" ref="J76:J78" si="10">+H76*1.012</f>
        <v>2.2061600000000001</v>
      </c>
    </row>
    <row r="77" spans="1:10" ht="60" x14ac:dyDescent="0.25">
      <c r="A77" s="2">
        <v>47</v>
      </c>
      <c r="B77" s="9" t="s">
        <v>147</v>
      </c>
      <c r="C77" s="50" t="s">
        <v>548</v>
      </c>
      <c r="D77" s="56" t="s">
        <v>547</v>
      </c>
      <c r="E77" s="63" t="s">
        <v>598</v>
      </c>
      <c r="F77" s="2" t="s">
        <v>2</v>
      </c>
      <c r="G77" s="33">
        <v>400</v>
      </c>
      <c r="H77" s="28">
        <v>1.94</v>
      </c>
      <c r="I77" s="81">
        <f t="shared" ref="I77:I78" si="11">ROUND(G77*H77,2)</f>
        <v>776</v>
      </c>
      <c r="J77" s="82">
        <f t="shared" si="10"/>
        <v>1.9632799999999999</v>
      </c>
    </row>
    <row r="78" spans="1:10" ht="30" x14ac:dyDescent="0.25">
      <c r="A78" s="2">
        <v>48</v>
      </c>
      <c r="B78" s="9" t="s">
        <v>72</v>
      </c>
      <c r="C78" s="56" t="s">
        <v>334</v>
      </c>
      <c r="D78" s="56" t="s">
        <v>335</v>
      </c>
      <c r="E78" s="50" t="s">
        <v>336</v>
      </c>
      <c r="F78" s="2" t="s">
        <v>9</v>
      </c>
      <c r="G78" s="33">
        <v>20</v>
      </c>
      <c r="H78" s="28">
        <v>1.98</v>
      </c>
      <c r="I78" s="81">
        <f t="shared" si="11"/>
        <v>39.6</v>
      </c>
      <c r="J78" s="82">
        <f t="shared" si="10"/>
        <v>2.0037600000000002</v>
      </c>
    </row>
    <row r="79" spans="1:10" ht="45" x14ac:dyDescent="0.25">
      <c r="A79" s="2" t="s">
        <v>564</v>
      </c>
      <c r="B79" s="40" t="s">
        <v>191</v>
      </c>
      <c r="C79" s="101">
        <v>35</v>
      </c>
      <c r="D79" s="102"/>
      <c r="E79" s="102"/>
      <c r="F79" s="102"/>
      <c r="G79" s="102"/>
      <c r="H79" s="102"/>
      <c r="I79" s="102"/>
      <c r="J79" s="103"/>
    </row>
    <row r="80" spans="1:10" ht="15" customHeight="1" x14ac:dyDescent="0.25">
      <c r="A80" s="107" t="s">
        <v>29</v>
      </c>
      <c r="B80" s="108"/>
      <c r="C80" s="108"/>
      <c r="D80" s="108"/>
      <c r="E80" s="108"/>
      <c r="F80" s="108"/>
      <c r="G80" s="108"/>
      <c r="H80" s="108"/>
      <c r="I80" s="108"/>
      <c r="J80" s="109"/>
    </row>
    <row r="81" spans="1:10" ht="90" x14ac:dyDescent="0.25">
      <c r="A81" s="2">
        <v>49</v>
      </c>
      <c r="B81" s="9" t="s">
        <v>73</v>
      </c>
      <c r="C81" s="50" t="s">
        <v>337</v>
      </c>
      <c r="D81" s="56" t="s">
        <v>338</v>
      </c>
      <c r="E81" s="50" t="s">
        <v>628</v>
      </c>
      <c r="F81" s="2" t="s">
        <v>30</v>
      </c>
      <c r="G81" s="33">
        <v>50</v>
      </c>
      <c r="H81" s="28">
        <v>27.46</v>
      </c>
      <c r="I81" s="81">
        <f t="shared" ref="I81:I84" si="12">ROUND(G81*H81,2)</f>
        <v>1373</v>
      </c>
      <c r="J81" s="82">
        <f t="shared" ref="J81:J84" si="13">+H81*1.012</f>
        <v>27.78952</v>
      </c>
    </row>
    <row r="82" spans="1:10" ht="75" x14ac:dyDescent="0.25">
      <c r="A82" s="2">
        <v>50</v>
      </c>
      <c r="B82" s="9" t="s">
        <v>31</v>
      </c>
      <c r="C82" s="50" t="s">
        <v>339</v>
      </c>
      <c r="D82" s="56" t="s">
        <v>340</v>
      </c>
      <c r="E82" s="63" t="s">
        <v>599</v>
      </c>
      <c r="F82" s="2" t="s">
        <v>32</v>
      </c>
      <c r="G82" s="33">
        <v>300</v>
      </c>
      <c r="H82" s="28">
        <v>0.46</v>
      </c>
      <c r="I82" s="81">
        <f t="shared" si="12"/>
        <v>138</v>
      </c>
      <c r="J82" s="82">
        <f t="shared" si="13"/>
        <v>0.46552000000000004</v>
      </c>
    </row>
    <row r="83" spans="1:10" ht="90" x14ac:dyDescent="0.25">
      <c r="A83" s="2">
        <v>51</v>
      </c>
      <c r="B83" s="9" t="s">
        <v>79</v>
      </c>
      <c r="C83" s="50" t="s">
        <v>341</v>
      </c>
      <c r="D83" s="56" t="s">
        <v>338</v>
      </c>
      <c r="E83" s="63" t="s">
        <v>600</v>
      </c>
      <c r="F83" s="2" t="s">
        <v>32</v>
      </c>
      <c r="G83" s="33">
        <v>50</v>
      </c>
      <c r="H83" s="28">
        <v>3.2</v>
      </c>
      <c r="I83" s="81">
        <f t="shared" si="12"/>
        <v>160</v>
      </c>
      <c r="J83" s="82">
        <f t="shared" si="13"/>
        <v>3.2384000000000004</v>
      </c>
    </row>
    <row r="84" spans="1:10" ht="45" x14ac:dyDescent="0.25">
      <c r="A84" s="2">
        <v>52</v>
      </c>
      <c r="B84" s="45" t="s">
        <v>74</v>
      </c>
      <c r="C84" s="50" t="s">
        <v>539</v>
      </c>
      <c r="D84" s="50" t="s">
        <v>323</v>
      </c>
      <c r="E84" s="50" t="s">
        <v>534</v>
      </c>
      <c r="F84" s="5" t="s">
        <v>33</v>
      </c>
      <c r="G84" s="37">
        <v>15</v>
      </c>
      <c r="H84" s="28">
        <v>1.96</v>
      </c>
      <c r="I84" s="81">
        <f t="shared" si="12"/>
        <v>29.4</v>
      </c>
      <c r="J84" s="82">
        <f t="shared" si="13"/>
        <v>1.9835199999999999</v>
      </c>
    </row>
    <row r="85" spans="1:10" ht="45" x14ac:dyDescent="0.25">
      <c r="A85" s="2" t="s">
        <v>565</v>
      </c>
      <c r="B85" s="40" t="s">
        <v>192</v>
      </c>
      <c r="C85" s="101">
        <v>35</v>
      </c>
      <c r="D85" s="102"/>
      <c r="E85" s="102"/>
      <c r="F85" s="102"/>
      <c r="G85" s="102"/>
      <c r="H85" s="102"/>
      <c r="I85" s="102"/>
      <c r="J85" s="103"/>
    </row>
    <row r="86" spans="1:10" ht="15" customHeight="1" x14ac:dyDescent="0.25">
      <c r="A86" s="107" t="s">
        <v>34</v>
      </c>
      <c r="B86" s="108"/>
      <c r="C86" s="108"/>
      <c r="D86" s="108"/>
      <c r="E86" s="108"/>
      <c r="F86" s="108"/>
      <c r="G86" s="108"/>
      <c r="H86" s="108"/>
      <c r="I86" s="108"/>
      <c r="J86" s="109"/>
    </row>
    <row r="87" spans="1:10" ht="75" x14ac:dyDescent="0.25">
      <c r="A87" s="2">
        <v>53</v>
      </c>
      <c r="B87" s="13" t="s">
        <v>75</v>
      </c>
      <c r="C87" s="50" t="s">
        <v>342</v>
      </c>
      <c r="D87" s="50" t="s">
        <v>234</v>
      </c>
      <c r="E87" s="50" t="s">
        <v>343</v>
      </c>
      <c r="F87" s="2" t="s">
        <v>1</v>
      </c>
      <c r="G87" s="33">
        <v>40</v>
      </c>
      <c r="H87" s="28">
        <v>3.32</v>
      </c>
      <c r="I87" s="81">
        <f t="shared" ref="I87:I115" si="14">ROUND(G87*H87,2)</f>
        <v>132.80000000000001</v>
      </c>
      <c r="J87" s="82">
        <f t="shared" ref="J87:J115" si="15">+H87*1.012</f>
        <v>3.3598399999999997</v>
      </c>
    </row>
    <row r="88" spans="1:10" ht="60" x14ac:dyDescent="0.25">
      <c r="A88" s="2">
        <v>54</v>
      </c>
      <c r="B88" s="13" t="s">
        <v>76</v>
      </c>
      <c r="C88" s="50" t="s">
        <v>344</v>
      </c>
      <c r="D88" s="50" t="s">
        <v>345</v>
      </c>
      <c r="E88" s="50" t="s">
        <v>346</v>
      </c>
      <c r="F88" s="2" t="s">
        <v>1</v>
      </c>
      <c r="G88" s="33">
        <v>120</v>
      </c>
      <c r="H88" s="28">
        <v>1.96</v>
      </c>
      <c r="I88" s="81">
        <f t="shared" si="14"/>
        <v>235.2</v>
      </c>
      <c r="J88" s="82">
        <f t="shared" si="15"/>
        <v>1.9835199999999999</v>
      </c>
    </row>
    <row r="89" spans="1:10" ht="90" x14ac:dyDescent="0.25">
      <c r="A89" s="2">
        <v>55</v>
      </c>
      <c r="B89" s="13" t="s">
        <v>77</v>
      </c>
      <c r="C89" s="50" t="s">
        <v>347</v>
      </c>
      <c r="D89" s="50" t="s">
        <v>348</v>
      </c>
      <c r="E89" s="50" t="s">
        <v>349</v>
      </c>
      <c r="F89" s="2" t="s">
        <v>1</v>
      </c>
      <c r="G89" s="33">
        <v>40</v>
      </c>
      <c r="H89" s="28">
        <v>4.66</v>
      </c>
      <c r="I89" s="81">
        <f t="shared" si="14"/>
        <v>186.4</v>
      </c>
      <c r="J89" s="82">
        <f t="shared" si="15"/>
        <v>4.7159200000000006</v>
      </c>
    </row>
    <row r="90" spans="1:10" ht="75" x14ac:dyDescent="0.25">
      <c r="A90" s="2">
        <v>56</v>
      </c>
      <c r="B90" s="13" t="s">
        <v>209</v>
      </c>
      <c r="C90" s="50" t="s">
        <v>350</v>
      </c>
      <c r="D90" s="50" t="s">
        <v>351</v>
      </c>
      <c r="E90" s="50" t="s">
        <v>352</v>
      </c>
      <c r="F90" s="2" t="s">
        <v>33</v>
      </c>
      <c r="G90" s="33">
        <v>40</v>
      </c>
      <c r="H90" s="28">
        <v>0.27</v>
      </c>
      <c r="I90" s="81">
        <f t="shared" si="14"/>
        <v>10.8</v>
      </c>
      <c r="J90" s="82">
        <f t="shared" si="15"/>
        <v>0.27324000000000004</v>
      </c>
    </row>
    <row r="91" spans="1:10" ht="105" x14ac:dyDescent="0.25">
      <c r="A91" s="2">
        <v>57</v>
      </c>
      <c r="B91" s="13" t="s">
        <v>152</v>
      </c>
      <c r="C91" s="50" t="s">
        <v>353</v>
      </c>
      <c r="D91" s="50" t="s">
        <v>354</v>
      </c>
      <c r="E91" s="63" t="s">
        <v>570</v>
      </c>
      <c r="F91" s="2" t="s">
        <v>33</v>
      </c>
      <c r="G91" s="33">
        <v>3000</v>
      </c>
      <c r="H91" s="28">
        <v>0.01</v>
      </c>
      <c r="I91" s="81">
        <f t="shared" si="14"/>
        <v>30</v>
      </c>
      <c r="J91" s="82">
        <f t="shared" si="15"/>
        <v>1.0120000000000001E-2</v>
      </c>
    </row>
    <row r="92" spans="1:10" ht="105" x14ac:dyDescent="0.25">
      <c r="A92" s="2">
        <v>58</v>
      </c>
      <c r="B92" s="13" t="s">
        <v>153</v>
      </c>
      <c r="C92" s="50" t="s">
        <v>355</v>
      </c>
      <c r="D92" s="50" t="s">
        <v>354</v>
      </c>
      <c r="E92" s="63" t="s">
        <v>601</v>
      </c>
      <c r="F92" s="2" t="s">
        <v>33</v>
      </c>
      <c r="G92" s="33">
        <v>2000</v>
      </c>
      <c r="H92" s="28">
        <v>0.01</v>
      </c>
      <c r="I92" s="81">
        <f t="shared" si="14"/>
        <v>20</v>
      </c>
      <c r="J92" s="82">
        <f t="shared" si="15"/>
        <v>1.0120000000000001E-2</v>
      </c>
    </row>
    <row r="93" spans="1:10" ht="75" x14ac:dyDescent="0.25">
      <c r="A93" s="2">
        <v>59</v>
      </c>
      <c r="B93" s="13" t="s">
        <v>154</v>
      </c>
      <c r="C93" s="50" t="s">
        <v>356</v>
      </c>
      <c r="D93" s="50" t="s">
        <v>357</v>
      </c>
      <c r="E93" s="63" t="s">
        <v>571</v>
      </c>
      <c r="F93" s="2" t="s">
        <v>33</v>
      </c>
      <c r="G93" s="33">
        <v>200</v>
      </c>
      <c r="H93" s="28">
        <v>0.01</v>
      </c>
      <c r="I93" s="81">
        <f t="shared" si="14"/>
        <v>2</v>
      </c>
      <c r="J93" s="82">
        <f t="shared" si="15"/>
        <v>1.0120000000000001E-2</v>
      </c>
    </row>
    <row r="94" spans="1:10" ht="90" x14ac:dyDescent="0.25">
      <c r="A94" s="2">
        <v>60</v>
      </c>
      <c r="B94" s="13" t="s">
        <v>155</v>
      </c>
      <c r="C94" s="50" t="s">
        <v>535</v>
      </c>
      <c r="D94" s="50" t="s">
        <v>357</v>
      </c>
      <c r="E94" s="63" t="s">
        <v>602</v>
      </c>
      <c r="F94" s="2" t="s">
        <v>33</v>
      </c>
      <c r="G94" s="33">
        <v>1000</v>
      </c>
      <c r="H94" s="28">
        <v>0.01</v>
      </c>
      <c r="I94" s="81">
        <f t="shared" si="14"/>
        <v>10</v>
      </c>
      <c r="J94" s="82">
        <f t="shared" si="15"/>
        <v>1.0120000000000001E-2</v>
      </c>
    </row>
    <row r="95" spans="1:10" ht="120" x14ac:dyDescent="0.25">
      <c r="A95" s="2">
        <v>61</v>
      </c>
      <c r="B95" s="13" t="s">
        <v>156</v>
      </c>
      <c r="C95" s="50" t="s">
        <v>358</v>
      </c>
      <c r="D95" s="50" t="s">
        <v>359</v>
      </c>
      <c r="E95" s="63" t="s">
        <v>603</v>
      </c>
      <c r="F95" s="2" t="s">
        <v>33</v>
      </c>
      <c r="G95" s="33">
        <v>1000</v>
      </c>
      <c r="H95" s="28">
        <v>0.01</v>
      </c>
      <c r="I95" s="81">
        <f t="shared" si="14"/>
        <v>10</v>
      </c>
      <c r="J95" s="82">
        <f t="shared" si="15"/>
        <v>1.0120000000000001E-2</v>
      </c>
    </row>
    <row r="96" spans="1:10" ht="120" x14ac:dyDescent="0.25">
      <c r="A96" s="2">
        <v>62</v>
      </c>
      <c r="B96" s="25" t="s">
        <v>157</v>
      </c>
      <c r="C96" s="50" t="s">
        <v>360</v>
      </c>
      <c r="D96" s="50" t="s">
        <v>361</v>
      </c>
      <c r="E96" s="63" t="s">
        <v>604</v>
      </c>
      <c r="F96" s="2" t="s">
        <v>33</v>
      </c>
      <c r="G96" s="33">
        <v>2000</v>
      </c>
      <c r="H96" s="28">
        <v>0.01</v>
      </c>
      <c r="I96" s="81">
        <f t="shared" si="14"/>
        <v>20</v>
      </c>
      <c r="J96" s="82">
        <f t="shared" si="15"/>
        <v>1.0120000000000001E-2</v>
      </c>
    </row>
    <row r="97" spans="1:10" ht="105" x14ac:dyDescent="0.25">
      <c r="A97" s="2">
        <v>63</v>
      </c>
      <c r="B97" s="25" t="s">
        <v>158</v>
      </c>
      <c r="C97" s="50" t="s">
        <v>362</v>
      </c>
      <c r="D97" s="50" t="s">
        <v>363</v>
      </c>
      <c r="E97" s="63" t="s">
        <v>605</v>
      </c>
      <c r="F97" s="2" t="s">
        <v>33</v>
      </c>
      <c r="G97" s="33">
        <v>2000</v>
      </c>
      <c r="H97" s="28">
        <v>0.02</v>
      </c>
      <c r="I97" s="81">
        <f t="shared" si="14"/>
        <v>40</v>
      </c>
      <c r="J97" s="82">
        <f t="shared" si="15"/>
        <v>2.0240000000000001E-2</v>
      </c>
    </row>
    <row r="98" spans="1:10" ht="105" x14ac:dyDescent="0.25">
      <c r="A98" s="2">
        <v>64</v>
      </c>
      <c r="B98" s="25" t="s">
        <v>159</v>
      </c>
      <c r="C98" s="50" t="s">
        <v>364</v>
      </c>
      <c r="D98" s="50" t="s">
        <v>365</v>
      </c>
      <c r="E98" s="63" t="s">
        <v>606</v>
      </c>
      <c r="F98" s="2" t="s">
        <v>33</v>
      </c>
      <c r="G98" s="33">
        <v>3000</v>
      </c>
      <c r="H98" s="28">
        <v>0.02</v>
      </c>
      <c r="I98" s="81">
        <f t="shared" si="14"/>
        <v>60</v>
      </c>
      <c r="J98" s="82">
        <f t="shared" si="15"/>
        <v>2.0240000000000001E-2</v>
      </c>
    </row>
    <row r="99" spans="1:10" ht="105" x14ac:dyDescent="0.25">
      <c r="A99" s="2">
        <v>65</v>
      </c>
      <c r="B99" s="25" t="s">
        <v>160</v>
      </c>
      <c r="C99" s="50" t="s">
        <v>540</v>
      </c>
      <c r="D99" s="50" t="s">
        <v>541</v>
      </c>
      <c r="E99" s="63" t="s">
        <v>607</v>
      </c>
      <c r="F99" s="2" t="s">
        <v>33</v>
      </c>
      <c r="G99" s="33">
        <v>2000</v>
      </c>
      <c r="H99" s="28">
        <v>0.05</v>
      </c>
      <c r="I99" s="81">
        <f t="shared" si="14"/>
        <v>100</v>
      </c>
      <c r="J99" s="82">
        <f t="shared" si="15"/>
        <v>5.0600000000000006E-2</v>
      </c>
    </row>
    <row r="100" spans="1:10" ht="90" x14ac:dyDescent="0.25">
      <c r="A100" s="2">
        <v>66</v>
      </c>
      <c r="B100" s="25" t="s">
        <v>204</v>
      </c>
      <c r="C100" s="50" t="s">
        <v>542</v>
      </c>
      <c r="D100" s="50" t="s">
        <v>366</v>
      </c>
      <c r="E100" s="63" t="s">
        <v>608</v>
      </c>
      <c r="F100" s="2" t="s">
        <v>33</v>
      </c>
      <c r="G100" s="38">
        <v>500</v>
      </c>
      <c r="H100" s="28">
        <v>0.08</v>
      </c>
      <c r="I100" s="81">
        <f t="shared" si="14"/>
        <v>40</v>
      </c>
      <c r="J100" s="82">
        <f t="shared" si="15"/>
        <v>8.0960000000000004E-2</v>
      </c>
    </row>
    <row r="101" spans="1:10" ht="105" x14ac:dyDescent="0.25">
      <c r="A101" s="2">
        <v>67</v>
      </c>
      <c r="B101" s="25" t="s">
        <v>161</v>
      </c>
      <c r="C101" s="50" t="s">
        <v>367</v>
      </c>
      <c r="D101" s="50" t="s">
        <v>368</v>
      </c>
      <c r="E101" s="63" t="s">
        <v>609</v>
      </c>
      <c r="F101" s="2" t="s">
        <v>33</v>
      </c>
      <c r="G101" s="33">
        <v>300</v>
      </c>
      <c r="H101" s="28">
        <v>0.1</v>
      </c>
      <c r="I101" s="81">
        <f t="shared" si="14"/>
        <v>30</v>
      </c>
      <c r="J101" s="82">
        <f t="shared" si="15"/>
        <v>0.10120000000000001</v>
      </c>
    </row>
    <row r="102" spans="1:10" ht="105" x14ac:dyDescent="0.25">
      <c r="A102" s="2">
        <v>68</v>
      </c>
      <c r="B102" s="25" t="s">
        <v>162</v>
      </c>
      <c r="C102" s="50" t="s">
        <v>543</v>
      </c>
      <c r="D102" s="50" t="s">
        <v>368</v>
      </c>
      <c r="E102" s="63" t="s">
        <v>610</v>
      </c>
      <c r="F102" s="2" t="s">
        <v>33</v>
      </c>
      <c r="G102" s="33">
        <v>200</v>
      </c>
      <c r="H102" s="28">
        <v>0.17</v>
      </c>
      <c r="I102" s="81">
        <f t="shared" si="14"/>
        <v>34</v>
      </c>
      <c r="J102" s="82">
        <f t="shared" si="15"/>
        <v>0.17204000000000003</v>
      </c>
    </row>
    <row r="103" spans="1:10" ht="90" x14ac:dyDescent="0.25">
      <c r="A103" s="2">
        <v>69</v>
      </c>
      <c r="B103" s="25" t="s">
        <v>163</v>
      </c>
      <c r="C103" s="50" t="s">
        <v>544</v>
      </c>
      <c r="D103" s="50" t="s">
        <v>536</v>
      </c>
      <c r="E103" s="63" t="s">
        <v>611</v>
      </c>
      <c r="F103" s="2" t="s">
        <v>33</v>
      </c>
      <c r="G103" s="33">
        <v>150</v>
      </c>
      <c r="H103" s="28">
        <v>0.36</v>
      </c>
      <c r="I103" s="81">
        <f t="shared" si="14"/>
        <v>54</v>
      </c>
      <c r="J103" s="82">
        <f t="shared" si="15"/>
        <v>0.36431999999999998</v>
      </c>
    </row>
    <row r="104" spans="1:10" ht="105" x14ac:dyDescent="0.25">
      <c r="A104" s="2">
        <v>70</v>
      </c>
      <c r="B104" s="25" t="s">
        <v>164</v>
      </c>
      <c r="C104" s="50" t="s">
        <v>369</v>
      </c>
      <c r="D104" s="50" t="s">
        <v>536</v>
      </c>
      <c r="E104" s="63" t="s">
        <v>612</v>
      </c>
      <c r="F104" s="2" t="s">
        <v>33</v>
      </c>
      <c r="G104" s="33">
        <v>120</v>
      </c>
      <c r="H104" s="28">
        <v>0.99</v>
      </c>
      <c r="I104" s="81">
        <f t="shared" si="14"/>
        <v>118.8</v>
      </c>
      <c r="J104" s="82">
        <f t="shared" si="15"/>
        <v>1.0018800000000001</v>
      </c>
    </row>
    <row r="105" spans="1:10" ht="75" x14ac:dyDescent="0.25">
      <c r="A105" s="2">
        <v>71</v>
      </c>
      <c r="B105" s="25" t="s">
        <v>165</v>
      </c>
      <c r="C105" s="50" t="s">
        <v>370</v>
      </c>
      <c r="D105" s="50" t="s">
        <v>371</v>
      </c>
      <c r="E105" s="63" t="s">
        <v>372</v>
      </c>
      <c r="F105" s="2" t="s">
        <v>33</v>
      </c>
      <c r="G105" s="33">
        <v>150</v>
      </c>
      <c r="H105" s="28">
        <v>2.02</v>
      </c>
      <c r="I105" s="81">
        <f t="shared" si="14"/>
        <v>303</v>
      </c>
      <c r="J105" s="82">
        <f t="shared" si="15"/>
        <v>2.0442399999999998</v>
      </c>
    </row>
    <row r="106" spans="1:10" ht="75" x14ac:dyDescent="0.25">
      <c r="A106" s="2">
        <v>72</v>
      </c>
      <c r="B106" s="25" t="s">
        <v>166</v>
      </c>
      <c r="C106" s="50" t="s">
        <v>373</v>
      </c>
      <c r="D106" s="50" t="s">
        <v>371</v>
      </c>
      <c r="E106" s="63" t="s">
        <v>374</v>
      </c>
      <c r="F106" s="2" t="s">
        <v>33</v>
      </c>
      <c r="G106" s="33">
        <v>400</v>
      </c>
      <c r="H106" s="28">
        <v>3.06</v>
      </c>
      <c r="I106" s="81">
        <f t="shared" si="14"/>
        <v>1224</v>
      </c>
      <c r="J106" s="82">
        <f t="shared" si="15"/>
        <v>3.0967199999999999</v>
      </c>
    </row>
    <row r="107" spans="1:10" ht="75" x14ac:dyDescent="0.25">
      <c r="A107" s="2">
        <v>73</v>
      </c>
      <c r="B107" s="25" t="s">
        <v>167</v>
      </c>
      <c r="C107" s="50" t="s">
        <v>375</v>
      </c>
      <c r="D107" s="50" t="s">
        <v>376</v>
      </c>
      <c r="E107" s="63" t="s">
        <v>613</v>
      </c>
      <c r="F107" s="2" t="s">
        <v>33</v>
      </c>
      <c r="G107" s="33">
        <v>1000</v>
      </c>
      <c r="H107" s="28">
        <v>0.21</v>
      </c>
      <c r="I107" s="81">
        <f t="shared" si="14"/>
        <v>210</v>
      </c>
      <c r="J107" s="82">
        <f t="shared" si="15"/>
        <v>0.21251999999999999</v>
      </c>
    </row>
    <row r="108" spans="1:10" ht="90" x14ac:dyDescent="0.25">
      <c r="A108" s="2">
        <v>74</v>
      </c>
      <c r="B108" s="25" t="s">
        <v>168</v>
      </c>
      <c r="C108" s="50" t="s">
        <v>377</v>
      </c>
      <c r="D108" s="50" t="s">
        <v>366</v>
      </c>
      <c r="E108" s="63" t="s">
        <v>614</v>
      </c>
      <c r="F108" s="2" t="s">
        <v>33</v>
      </c>
      <c r="G108" s="33">
        <v>1000</v>
      </c>
      <c r="H108" s="28">
        <v>0.48</v>
      </c>
      <c r="I108" s="81">
        <f t="shared" si="14"/>
        <v>480</v>
      </c>
      <c r="J108" s="82">
        <f t="shared" si="15"/>
        <v>0.48575999999999997</v>
      </c>
    </row>
    <row r="109" spans="1:10" ht="90" x14ac:dyDescent="0.25">
      <c r="A109" s="2">
        <v>75</v>
      </c>
      <c r="B109" s="25" t="s">
        <v>169</v>
      </c>
      <c r="C109" s="56" t="s">
        <v>545</v>
      </c>
      <c r="D109" s="50" t="s">
        <v>366</v>
      </c>
      <c r="E109" s="63" t="s">
        <v>615</v>
      </c>
      <c r="F109" s="2" t="s">
        <v>33</v>
      </c>
      <c r="G109" s="33">
        <v>250</v>
      </c>
      <c r="H109" s="28">
        <v>1.01</v>
      </c>
      <c r="I109" s="81">
        <f t="shared" si="14"/>
        <v>252.5</v>
      </c>
      <c r="J109" s="82">
        <f t="shared" si="15"/>
        <v>1.0221199999999999</v>
      </c>
    </row>
    <row r="110" spans="1:10" ht="90" x14ac:dyDescent="0.25">
      <c r="A110" s="2">
        <v>76</v>
      </c>
      <c r="B110" s="27" t="s">
        <v>173</v>
      </c>
      <c r="C110" s="56" t="s">
        <v>378</v>
      </c>
      <c r="D110" s="56" t="s">
        <v>376</v>
      </c>
      <c r="E110" s="63" t="s">
        <v>616</v>
      </c>
      <c r="F110" s="2" t="s">
        <v>33</v>
      </c>
      <c r="G110" s="38">
        <v>1000</v>
      </c>
      <c r="H110" s="28">
        <v>0.05</v>
      </c>
      <c r="I110" s="81">
        <f t="shared" si="14"/>
        <v>50</v>
      </c>
      <c r="J110" s="82">
        <f t="shared" si="15"/>
        <v>5.0600000000000006E-2</v>
      </c>
    </row>
    <row r="111" spans="1:10" ht="75" x14ac:dyDescent="0.25">
      <c r="A111" s="2">
        <v>77</v>
      </c>
      <c r="B111" s="25" t="s">
        <v>170</v>
      </c>
      <c r="C111" s="56" t="s">
        <v>379</v>
      </c>
      <c r="D111" s="56" t="s">
        <v>366</v>
      </c>
      <c r="E111" s="63" t="s">
        <v>617</v>
      </c>
      <c r="F111" s="2" t="s">
        <v>33</v>
      </c>
      <c r="G111" s="38">
        <v>250</v>
      </c>
      <c r="H111" s="28">
        <v>0.08</v>
      </c>
      <c r="I111" s="81">
        <f t="shared" si="14"/>
        <v>20</v>
      </c>
      <c r="J111" s="82">
        <f t="shared" si="15"/>
        <v>8.0960000000000004E-2</v>
      </c>
    </row>
    <row r="112" spans="1:10" ht="75" x14ac:dyDescent="0.25">
      <c r="A112" s="2">
        <v>78</v>
      </c>
      <c r="B112" s="25" t="s">
        <v>171</v>
      </c>
      <c r="C112" s="56" t="s">
        <v>380</v>
      </c>
      <c r="D112" s="56" t="s">
        <v>366</v>
      </c>
      <c r="E112" s="63" t="s">
        <v>618</v>
      </c>
      <c r="F112" s="2" t="s">
        <v>33</v>
      </c>
      <c r="G112" s="38">
        <v>1000</v>
      </c>
      <c r="H112" s="28">
        <v>0.16</v>
      </c>
      <c r="I112" s="81">
        <f t="shared" si="14"/>
        <v>160</v>
      </c>
      <c r="J112" s="82">
        <f t="shared" si="15"/>
        <v>0.16192000000000001</v>
      </c>
    </row>
    <row r="113" spans="1:10" ht="90" x14ac:dyDescent="0.25">
      <c r="A113" s="2">
        <v>79</v>
      </c>
      <c r="B113" s="26" t="s">
        <v>172</v>
      </c>
      <c r="C113" s="56" t="s">
        <v>557</v>
      </c>
      <c r="D113" s="56" t="s">
        <v>558</v>
      </c>
      <c r="E113" s="63" t="s">
        <v>619</v>
      </c>
      <c r="F113" s="2" t="s">
        <v>7</v>
      </c>
      <c r="G113" s="33">
        <v>20</v>
      </c>
      <c r="H113" s="28">
        <v>2.4300000000000002</v>
      </c>
      <c r="I113" s="81">
        <f t="shared" si="14"/>
        <v>48.6</v>
      </c>
      <c r="J113" s="82">
        <f t="shared" si="15"/>
        <v>2.4591600000000002</v>
      </c>
    </row>
    <row r="114" spans="1:10" ht="90" x14ac:dyDescent="0.25">
      <c r="A114" s="2">
        <v>80</v>
      </c>
      <c r="B114" s="13" t="s">
        <v>78</v>
      </c>
      <c r="C114" s="50" t="s">
        <v>381</v>
      </c>
      <c r="D114" s="56" t="s">
        <v>382</v>
      </c>
      <c r="E114" s="63" t="s">
        <v>572</v>
      </c>
      <c r="F114" s="2" t="s">
        <v>1</v>
      </c>
      <c r="G114" s="33">
        <v>4000</v>
      </c>
      <c r="H114" s="28">
        <v>0.01</v>
      </c>
      <c r="I114" s="81">
        <f t="shared" si="14"/>
        <v>40</v>
      </c>
      <c r="J114" s="82">
        <f t="shared" si="15"/>
        <v>1.0120000000000001E-2</v>
      </c>
    </row>
    <row r="115" spans="1:10" ht="60" x14ac:dyDescent="0.25">
      <c r="A115" s="2">
        <v>81</v>
      </c>
      <c r="B115" s="13" t="s">
        <v>35</v>
      </c>
      <c r="C115" s="56" t="s">
        <v>383</v>
      </c>
      <c r="D115" s="56" t="s">
        <v>384</v>
      </c>
      <c r="E115" s="63" t="s">
        <v>385</v>
      </c>
      <c r="F115" s="2" t="s">
        <v>1</v>
      </c>
      <c r="G115" s="33">
        <v>40</v>
      </c>
      <c r="H115" s="28">
        <v>0.34</v>
      </c>
      <c r="I115" s="81">
        <f t="shared" si="14"/>
        <v>13.6</v>
      </c>
      <c r="J115" s="82">
        <f t="shared" si="15"/>
        <v>0.34408000000000005</v>
      </c>
    </row>
    <row r="116" spans="1:10" ht="45" x14ac:dyDescent="0.25">
      <c r="A116" s="2" t="s">
        <v>566</v>
      </c>
      <c r="B116" s="40" t="s">
        <v>193</v>
      </c>
      <c r="C116" s="101">
        <v>35</v>
      </c>
      <c r="D116" s="102"/>
      <c r="E116" s="102"/>
      <c r="F116" s="102"/>
      <c r="G116" s="102"/>
      <c r="H116" s="102"/>
      <c r="I116" s="102"/>
      <c r="J116" s="103"/>
    </row>
    <row r="117" spans="1:10" ht="15" customHeight="1" x14ac:dyDescent="0.25">
      <c r="A117" s="158" t="s">
        <v>134</v>
      </c>
      <c r="B117" s="159"/>
      <c r="C117" s="159"/>
      <c r="D117" s="159"/>
      <c r="E117" s="159"/>
      <c r="F117" s="159"/>
      <c r="G117" s="159"/>
      <c r="H117" s="159"/>
      <c r="I117" s="159"/>
      <c r="J117" s="160"/>
    </row>
    <row r="118" spans="1:10" ht="75" x14ac:dyDescent="0.25">
      <c r="A118" s="4">
        <v>82</v>
      </c>
      <c r="B118" s="12" t="s">
        <v>83</v>
      </c>
      <c r="C118" s="50" t="s">
        <v>386</v>
      </c>
      <c r="D118" s="50" t="s">
        <v>387</v>
      </c>
      <c r="E118" s="50" t="s">
        <v>388</v>
      </c>
      <c r="F118" s="4" t="s">
        <v>133</v>
      </c>
      <c r="G118" s="34">
        <v>800</v>
      </c>
      <c r="H118" s="29">
        <v>1.98</v>
      </c>
      <c r="I118" s="81">
        <f t="shared" ref="I118:I120" si="16">ROUND(G118*H118,2)</f>
        <v>1584</v>
      </c>
      <c r="J118" s="82">
        <f t="shared" ref="J118:J120" si="17">+H118*1.012</f>
        <v>2.0037600000000002</v>
      </c>
    </row>
    <row r="119" spans="1:10" ht="90" x14ac:dyDescent="0.25">
      <c r="A119" s="4">
        <v>83</v>
      </c>
      <c r="B119" s="12" t="s">
        <v>145</v>
      </c>
      <c r="C119" s="50" t="s">
        <v>389</v>
      </c>
      <c r="D119" s="50" t="s">
        <v>390</v>
      </c>
      <c r="E119" s="50" t="s">
        <v>391</v>
      </c>
      <c r="F119" s="4" t="s">
        <v>33</v>
      </c>
      <c r="G119" s="34">
        <v>30</v>
      </c>
      <c r="H119" s="29">
        <v>10.16</v>
      </c>
      <c r="I119" s="81">
        <f t="shared" si="16"/>
        <v>304.8</v>
      </c>
      <c r="J119" s="82">
        <f t="shared" si="17"/>
        <v>10.28192</v>
      </c>
    </row>
    <row r="120" spans="1:10" ht="60" x14ac:dyDescent="0.25">
      <c r="A120" s="4">
        <v>84</v>
      </c>
      <c r="B120" s="12" t="s">
        <v>151</v>
      </c>
      <c r="C120" s="50" t="s">
        <v>392</v>
      </c>
      <c r="D120" s="50" t="s">
        <v>387</v>
      </c>
      <c r="E120" s="50" t="s">
        <v>393</v>
      </c>
      <c r="F120" s="4" t="s">
        <v>33</v>
      </c>
      <c r="G120" s="34">
        <v>40</v>
      </c>
      <c r="H120" s="29">
        <v>5.0599999999999996</v>
      </c>
      <c r="I120" s="81">
        <f t="shared" si="16"/>
        <v>202.4</v>
      </c>
      <c r="J120" s="82">
        <f t="shared" si="17"/>
        <v>5.1207199999999995</v>
      </c>
    </row>
    <row r="121" spans="1:10" ht="45" x14ac:dyDescent="0.25">
      <c r="A121" s="22" t="s">
        <v>567</v>
      </c>
      <c r="B121" s="40" t="s">
        <v>194</v>
      </c>
      <c r="C121" s="142">
        <v>35</v>
      </c>
      <c r="D121" s="143"/>
      <c r="E121" s="143"/>
      <c r="F121" s="143"/>
      <c r="G121" s="143"/>
      <c r="H121" s="143"/>
      <c r="I121" s="143"/>
      <c r="J121" s="144"/>
    </row>
    <row r="122" spans="1:10" x14ac:dyDescent="0.25">
      <c r="A122" s="157" t="s">
        <v>82</v>
      </c>
      <c r="B122" s="157"/>
      <c r="C122" s="157"/>
      <c r="D122" s="157"/>
      <c r="E122" s="157"/>
      <c r="F122" s="157"/>
      <c r="G122" s="157"/>
      <c r="H122" s="157"/>
      <c r="I122" s="157"/>
      <c r="J122" s="73"/>
    </row>
    <row r="123" spans="1:10" ht="15" customHeight="1" x14ac:dyDescent="0.25">
      <c r="A123" s="122">
        <v>85</v>
      </c>
      <c r="B123" s="151" t="s">
        <v>84</v>
      </c>
      <c r="C123" s="152"/>
      <c r="D123" s="152"/>
      <c r="E123" s="152"/>
      <c r="F123" s="152"/>
      <c r="G123" s="152"/>
      <c r="H123" s="152"/>
      <c r="I123" s="152"/>
      <c r="J123" s="153"/>
    </row>
    <row r="124" spans="1:10" ht="60" x14ac:dyDescent="0.25">
      <c r="A124" s="139"/>
      <c r="B124" s="46" t="s">
        <v>85</v>
      </c>
      <c r="C124" s="50" t="s">
        <v>394</v>
      </c>
      <c r="D124" s="50" t="s">
        <v>395</v>
      </c>
      <c r="E124" s="50" t="s">
        <v>396</v>
      </c>
      <c r="F124" s="4" t="s">
        <v>33</v>
      </c>
      <c r="G124" s="37">
        <v>1000</v>
      </c>
      <c r="H124" s="30">
        <v>0.14000000000000001</v>
      </c>
      <c r="I124" s="81">
        <f t="shared" ref="I124:I145" si="18">ROUND(G124*H124,2)</f>
        <v>140</v>
      </c>
      <c r="J124" s="82">
        <f t="shared" ref="J124:J132" si="19">+H124*1.012</f>
        <v>0.14168000000000003</v>
      </c>
    </row>
    <row r="125" spans="1:10" ht="60" x14ac:dyDescent="0.25">
      <c r="A125" s="139"/>
      <c r="B125" s="46" t="s">
        <v>86</v>
      </c>
      <c r="C125" s="50" t="s">
        <v>397</v>
      </c>
      <c r="D125" s="50" t="s">
        <v>395</v>
      </c>
      <c r="E125" s="50" t="s">
        <v>398</v>
      </c>
      <c r="F125" s="4" t="s">
        <v>33</v>
      </c>
      <c r="G125" s="37">
        <v>1400</v>
      </c>
      <c r="H125" s="30">
        <v>0.17</v>
      </c>
      <c r="I125" s="81">
        <f t="shared" si="18"/>
        <v>238</v>
      </c>
      <c r="J125" s="82">
        <f t="shared" si="19"/>
        <v>0.17204000000000003</v>
      </c>
    </row>
    <row r="126" spans="1:10" ht="60" x14ac:dyDescent="0.25">
      <c r="A126" s="139"/>
      <c r="B126" s="46" t="s">
        <v>87</v>
      </c>
      <c r="C126" s="50" t="s">
        <v>549</v>
      </c>
      <c r="D126" s="50" t="s">
        <v>395</v>
      </c>
      <c r="E126" s="50" t="s">
        <v>550</v>
      </c>
      <c r="F126" s="4" t="s">
        <v>33</v>
      </c>
      <c r="G126" s="37">
        <v>1000</v>
      </c>
      <c r="H126" s="30">
        <v>0.28999999999999998</v>
      </c>
      <c r="I126" s="81">
        <f t="shared" si="18"/>
        <v>290</v>
      </c>
      <c r="J126" s="82">
        <f t="shared" si="19"/>
        <v>0.29347999999999996</v>
      </c>
    </row>
    <row r="127" spans="1:10" ht="60" x14ac:dyDescent="0.25">
      <c r="A127" s="139"/>
      <c r="B127" s="46" t="s">
        <v>88</v>
      </c>
      <c r="C127" s="50" t="s">
        <v>551</v>
      </c>
      <c r="D127" s="50" t="s">
        <v>395</v>
      </c>
      <c r="E127" s="50" t="s">
        <v>552</v>
      </c>
      <c r="F127" s="4" t="s">
        <v>33</v>
      </c>
      <c r="G127" s="37">
        <v>200</v>
      </c>
      <c r="H127" s="30">
        <v>0.56999999999999995</v>
      </c>
      <c r="I127" s="81">
        <f t="shared" si="18"/>
        <v>114</v>
      </c>
      <c r="J127" s="82">
        <f t="shared" si="19"/>
        <v>0.57683999999999991</v>
      </c>
    </row>
    <row r="128" spans="1:10" ht="60" x14ac:dyDescent="0.25">
      <c r="A128" s="139"/>
      <c r="B128" s="46" t="s">
        <v>89</v>
      </c>
      <c r="C128" s="50" t="s">
        <v>554</v>
      </c>
      <c r="D128" s="50" t="s">
        <v>395</v>
      </c>
      <c r="E128" s="50" t="s">
        <v>553</v>
      </c>
      <c r="F128" s="4" t="s">
        <v>33</v>
      </c>
      <c r="G128" s="37">
        <v>120</v>
      </c>
      <c r="H128" s="30">
        <v>0.59</v>
      </c>
      <c r="I128" s="81">
        <f t="shared" si="18"/>
        <v>70.8</v>
      </c>
      <c r="J128" s="82">
        <f t="shared" si="19"/>
        <v>0.59707999999999994</v>
      </c>
    </row>
    <row r="129" spans="1:10" ht="60" x14ac:dyDescent="0.25">
      <c r="A129" s="139"/>
      <c r="B129" s="46" t="s">
        <v>90</v>
      </c>
      <c r="C129" s="58" t="s">
        <v>399</v>
      </c>
      <c r="D129" s="58" t="s">
        <v>400</v>
      </c>
      <c r="E129" s="50" t="s">
        <v>401</v>
      </c>
      <c r="F129" s="4" t="s">
        <v>33</v>
      </c>
      <c r="G129" s="37">
        <v>30</v>
      </c>
      <c r="H129" s="30">
        <v>1.99</v>
      </c>
      <c r="I129" s="81">
        <f t="shared" si="18"/>
        <v>59.7</v>
      </c>
      <c r="J129" s="82">
        <f t="shared" si="19"/>
        <v>2.0138799999999999</v>
      </c>
    </row>
    <row r="130" spans="1:10" ht="60" x14ac:dyDescent="0.25">
      <c r="A130" s="139"/>
      <c r="B130" s="46" t="s">
        <v>91</v>
      </c>
      <c r="C130" s="58" t="s">
        <v>399</v>
      </c>
      <c r="D130" s="58" t="s">
        <v>400</v>
      </c>
      <c r="E130" s="50" t="s">
        <v>401</v>
      </c>
      <c r="F130" s="4" t="s">
        <v>33</v>
      </c>
      <c r="G130" s="37">
        <v>30</v>
      </c>
      <c r="H130" s="30">
        <v>1.99</v>
      </c>
      <c r="I130" s="81">
        <f t="shared" si="18"/>
        <v>59.7</v>
      </c>
      <c r="J130" s="82">
        <f t="shared" si="19"/>
        <v>2.0138799999999999</v>
      </c>
    </row>
    <row r="131" spans="1:10" ht="60" x14ac:dyDescent="0.25">
      <c r="A131" s="139"/>
      <c r="B131" s="46" t="s">
        <v>92</v>
      </c>
      <c r="C131" s="58" t="s">
        <v>402</v>
      </c>
      <c r="D131" s="58" t="s">
        <v>400</v>
      </c>
      <c r="E131" s="50" t="s">
        <v>403</v>
      </c>
      <c r="F131" s="4" t="s">
        <v>33</v>
      </c>
      <c r="G131" s="37">
        <v>40</v>
      </c>
      <c r="H131" s="30">
        <v>5</v>
      </c>
      <c r="I131" s="81">
        <f t="shared" si="18"/>
        <v>200</v>
      </c>
      <c r="J131" s="82">
        <f t="shared" si="19"/>
        <v>5.0600000000000005</v>
      </c>
    </row>
    <row r="132" spans="1:10" ht="60" x14ac:dyDescent="0.25">
      <c r="A132" s="123"/>
      <c r="B132" s="46" t="s">
        <v>93</v>
      </c>
      <c r="C132" s="58" t="s">
        <v>404</v>
      </c>
      <c r="D132" s="58" t="s">
        <v>400</v>
      </c>
      <c r="E132" s="50" t="s">
        <v>405</v>
      </c>
      <c r="F132" s="4" t="s">
        <v>33</v>
      </c>
      <c r="G132" s="37">
        <v>200</v>
      </c>
      <c r="H132" s="30">
        <v>5.01</v>
      </c>
      <c r="I132" s="81">
        <f t="shared" si="18"/>
        <v>1002</v>
      </c>
      <c r="J132" s="82">
        <f t="shared" si="19"/>
        <v>5.0701200000000002</v>
      </c>
    </row>
    <row r="133" spans="1:10" ht="15" customHeight="1" x14ac:dyDescent="0.25">
      <c r="A133" s="122">
        <v>86</v>
      </c>
      <c r="B133" s="145" t="s">
        <v>94</v>
      </c>
      <c r="C133" s="146"/>
      <c r="D133" s="146"/>
      <c r="E133" s="146"/>
      <c r="F133" s="146"/>
      <c r="G133" s="146"/>
      <c r="H133" s="146"/>
      <c r="I133" s="146"/>
      <c r="J133" s="147"/>
    </row>
    <row r="134" spans="1:10" ht="60" x14ac:dyDescent="0.25">
      <c r="A134" s="123"/>
      <c r="B134" s="47" t="s">
        <v>95</v>
      </c>
      <c r="C134" s="50" t="s">
        <v>406</v>
      </c>
      <c r="D134" s="56" t="s">
        <v>407</v>
      </c>
      <c r="E134" s="50" t="s">
        <v>408</v>
      </c>
      <c r="F134" s="6" t="s">
        <v>33</v>
      </c>
      <c r="G134" s="36">
        <v>60</v>
      </c>
      <c r="H134" s="32">
        <v>0.76</v>
      </c>
      <c r="I134" s="81">
        <f t="shared" si="18"/>
        <v>45.6</v>
      </c>
      <c r="J134" s="82">
        <f t="shared" ref="J134:J135" si="20">+H134*1.012</f>
        <v>0.76912000000000003</v>
      </c>
    </row>
    <row r="135" spans="1:10" ht="60" x14ac:dyDescent="0.25">
      <c r="A135" s="21">
        <v>87</v>
      </c>
      <c r="B135" s="46" t="s">
        <v>96</v>
      </c>
      <c r="C135" s="50" t="s">
        <v>409</v>
      </c>
      <c r="D135" s="50" t="s">
        <v>395</v>
      </c>
      <c r="E135" s="50" t="s">
        <v>410</v>
      </c>
      <c r="F135" s="6" t="s">
        <v>33</v>
      </c>
      <c r="G135" s="36">
        <v>300</v>
      </c>
      <c r="H135" s="31">
        <v>0.36</v>
      </c>
      <c r="I135" s="81">
        <f t="shared" si="18"/>
        <v>108</v>
      </c>
      <c r="J135" s="82">
        <f t="shared" si="20"/>
        <v>0.36431999999999998</v>
      </c>
    </row>
    <row r="136" spans="1:10" ht="15" customHeight="1" x14ac:dyDescent="0.25">
      <c r="A136" s="122">
        <v>88</v>
      </c>
      <c r="B136" s="148" t="s">
        <v>97</v>
      </c>
      <c r="C136" s="149"/>
      <c r="D136" s="149"/>
      <c r="E136" s="149"/>
      <c r="F136" s="149"/>
      <c r="G136" s="149"/>
      <c r="H136" s="149"/>
      <c r="I136" s="149"/>
      <c r="J136" s="150"/>
    </row>
    <row r="137" spans="1:10" ht="75" x14ac:dyDescent="0.25">
      <c r="A137" s="139"/>
      <c r="B137" s="46" t="s">
        <v>98</v>
      </c>
      <c r="C137" s="50" t="s">
        <v>411</v>
      </c>
      <c r="D137" s="50" t="s">
        <v>412</v>
      </c>
      <c r="E137" s="50" t="s">
        <v>413</v>
      </c>
      <c r="F137" s="6" t="s">
        <v>33</v>
      </c>
      <c r="G137" s="35">
        <v>5</v>
      </c>
      <c r="H137" s="31">
        <v>1.62</v>
      </c>
      <c r="I137" s="81">
        <f t="shared" si="18"/>
        <v>8.1</v>
      </c>
      <c r="J137" s="82">
        <f t="shared" ref="J137:J139" si="21">+H137*1.012</f>
        <v>1.6394400000000002</v>
      </c>
    </row>
    <row r="138" spans="1:10" ht="90" x14ac:dyDescent="0.25">
      <c r="A138" s="139"/>
      <c r="B138" s="46" t="s">
        <v>99</v>
      </c>
      <c r="C138" s="63" t="s">
        <v>414</v>
      </c>
      <c r="D138" s="50" t="s">
        <v>395</v>
      </c>
      <c r="E138" s="63" t="s">
        <v>555</v>
      </c>
      <c r="F138" s="6" t="s">
        <v>33</v>
      </c>
      <c r="G138" s="35">
        <v>5</v>
      </c>
      <c r="H138" s="31">
        <v>12.91</v>
      </c>
      <c r="I138" s="81">
        <f t="shared" si="18"/>
        <v>64.55</v>
      </c>
      <c r="J138" s="82">
        <f t="shared" si="21"/>
        <v>13.064920000000001</v>
      </c>
    </row>
    <row r="139" spans="1:10" ht="75" x14ac:dyDescent="0.25">
      <c r="A139" s="139"/>
      <c r="B139" s="46" t="s">
        <v>100</v>
      </c>
      <c r="C139" s="50" t="s">
        <v>415</v>
      </c>
      <c r="D139" s="50" t="s">
        <v>395</v>
      </c>
      <c r="E139" s="50" t="s">
        <v>556</v>
      </c>
      <c r="F139" s="6" t="s">
        <v>33</v>
      </c>
      <c r="G139" s="35">
        <v>5</v>
      </c>
      <c r="H139" s="31">
        <v>15.26</v>
      </c>
      <c r="I139" s="81">
        <f t="shared" si="18"/>
        <v>76.3</v>
      </c>
      <c r="J139" s="82">
        <f t="shared" si="21"/>
        <v>15.44312</v>
      </c>
    </row>
    <row r="140" spans="1:10" ht="15" customHeight="1" x14ac:dyDescent="0.25">
      <c r="A140" s="122">
        <v>89</v>
      </c>
      <c r="B140" s="151" t="s">
        <v>101</v>
      </c>
      <c r="C140" s="152"/>
      <c r="D140" s="152"/>
      <c r="E140" s="152"/>
      <c r="F140" s="152"/>
      <c r="G140" s="152"/>
      <c r="H140" s="152"/>
      <c r="I140" s="152"/>
      <c r="J140" s="153"/>
    </row>
    <row r="141" spans="1:10" ht="75" x14ac:dyDescent="0.25">
      <c r="A141" s="139"/>
      <c r="B141" s="46" t="s">
        <v>102</v>
      </c>
      <c r="C141" s="50" t="s">
        <v>416</v>
      </c>
      <c r="D141" s="50" t="s">
        <v>417</v>
      </c>
      <c r="E141" s="50" t="s">
        <v>418</v>
      </c>
      <c r="F141" s="6" t="s">
        <v>33</v>
      </c>
      <c r="G141" s="35">
        <v>12</v>
      </c>
      <c r="H141" s="31">
        <v>4.3</v>
      </c>
      <c r="I141" s="81">
        <f t="shared" si="18"/>
        <v>51.6</v>
      </c>
      <c r="J141" s="82">
        <f t="shared" ref="J141:J145" si="22">+H141*1.012</f>
        <v>4.3515999999999995</v>
      </c>
    </row>
    <row r="142" spans="1:10" ht="60" x14ac:dyDescent="0.25">
      <c r="A142" s="139"/>
      <c r="B142" s="46" t="s">
        <v>103</v>
      </c>
      <c r="C142" s="50" t="s">
        <v>419</v>
      </c>
      <c r="D142" s="50" t="s">
        <v>420</v>
      </c>
      <c r="E142" s="50" t="s">
        <v>537</v>
      </c>
      <c r="F142" s="6" t="s">
        <v>33</v>
      </c>
      <c r="G142" s="35">
        <v>12</v>
      </c>
      <c r="H142" s="31">
        <v>6.13</v>
      </c>
      <c r="I142" s="81">
        <f t="shared" si="18"/>
        <v>73.56</v>
      </c>
      <c r="J142" s="82">
        <f t="shared" si="22"/>
        <v>6.2035599999999995</v>
      </c>
    </row>
    <row r="143" spans="1:10" ht="75" x14ac:dyDescent="0.25">
      <c r="A143" s="139"/>
      <c r="B143" s="46" t="s">
        <v>104</v>
      </c>
      <c r="C143" s="50" t="s">
        <v>421</v>
      </c>
      <c r="D143" s="50" t="s">
        <v>422</v>
      </c>
      <c r="E143" s="50" t="s">
        <v>423</v>
      </c>
      <c r="F143" s="6" t="s">
        <v>33</v>
      </c>
      <c r="G143" s="35">
        <v>5</v>
      </c>
      <c r="H143" s="31">
        <v>12.36</v>
      </c>
      <c r="I143" s="81">
        <f t="shared" si="18"/>
        <v>61.8</v>
      </c>
      <c r="J143" s="82">
        <f t="shared" si="22"/>
        <v>12.508319999999999</v>
      </c>
    </row>
    <row r="144" spans="1:10" ht="60" x14ac:dyDescent="0.25">
      <c r="A144" s="139"/>
      <c r="B144" s="46" t="s">
        <v>105</v>
      </c>
      <c r="C144" s="50" t="s">
        <v>424</v>
      </c>
      <c r="D144" s="50" t="s">
        <v>422</v>
      </c>
      <c r="E144" s="50" t="s">
        <v>425</v>
      </c>
      <c r="F144" s="6" t="s">
        <v>33</v>
      </c>
      <c r="G144" s="35">
        <v>5</v>
      </c>
      <c r="H144" s="31">
        <v>23.89</v>
      </c>
      <c r="I144" s="81">
        <f t="shared" si="18"/>
        <v>119.45</v>
      </c>
      <c r="J144" s="82">
        <f t="shared" si="22"/>
        <v>24.176680000000001</v>
      </c>
    </row>
    <row r="145" spans="1:10" ht="90" x14ac:dyDescent="0.25">
      <c r="A145" s="123"/>
      <c r="B145" s="46" t="s">
        <v>106</v>
      </c>
      <c r="C145" s="50" t="s">
        <v>426</v>
      </c>
      <c r="D145" s="50" t="s">
        <v>422</v>
      </c>
      <c r="E145" s="50" t="s">
        <v>427</v>
      </c>
      <c r="F145" s="6" t="s">
        <v>33</v>
      </c>
      <c r="G145" s="35">
        <v>5</v>
      </c>
      <c r="H145" s="31">
        <v>25.12</v>
      </c>
      <c r="I145" s="81">
        <f t="shared" si="18"/>
        <v>125.6</v>
      </c>
      <c r="J145" s="82">
        <f t="shared" si="22"/>
        <v>25.42144</v>
      </c>
    </row>
    <row r="146" spans="1:10" ht="45" x14ac:dyDescent="0.25">
      <c r="A146" s="21" t="s">
        <v>568</v>
      </c>
      <c r="B146" s="40" t="s">
        <v>195</v>
      </c>
      <c r="C146" s="154">
        <v>35</v>
      </c>
      <c r="D146" s="155"/>
      <c r="E146" s="155"/>
      <c r="F146" s="155"/>
      <c r="G146" s="155"/>
      <c r="H146" s="155"/>
      <c r="I146" s="155"/>
      <c r="J146" s="156"/>
    </row>
    <row r="147" spans="1:10" ht="15" customHeight="1" x14ac:dyDescent="0.25">
      <c r="A147" s="158" t="s">
        <v>205</v>
      </c>
      <c r="B147" s="159"/>
      <c r="C147" s="159"/>
      <c r="D147" s="159"/>
      <c r="E147" s="159"/>
      <c r="F147" s="159"/>
      <c r="G147" s="159"/>
      <c r="H147" s="159"/>
      <c r="I147" s="159"/>
      <c r="J147" s="160"/>
    </row>
    <row r="148" spans="1:10" ht="45" x14ac:dyDescent="0.25">
      <c r="A148" s="4">
        <v>90</v>
      </c>
      <c r="B148" s="12" t="s">
        <v>210</v>
      </c>
      <c r="C148" s="50" t="s">
        <v>428</v>
      </c>
      <c r="D148" s="50" t="s">
        <v>429</v>
      </c>
      <c r="E148" s="50" t="s">
        <v>430</v>
      </c>
      <c r="F148" s="4" t="s">
        <v>33</v>
      </c>
      <c r="G148" s="34">
        <v>15</v>
      </c>
      <c r="H148" s="29">
        <v>1.1499999999999999</v>
      </c>
      <c r="I148" s="81">
        <f t="shared" ref="I148:I153" si="23">ROUND(G148*H148,2)</f>
        <v>17.25</v>
      </c>
      <c r="J148" s="82">
        <f t="shared" ref="J148:J197" si="24">+H148*1.012</f>
        <v>1.1637999999999999</v>
      </c>
    </row>
    <row r="149" spans="1:10" ht="45" x14ac:dyDescent="0.25">
      <c r="A149" s="4">
        <v>91</v>
      </c>
      <c r="B149" s="12" t="s">
        <v>107</v>
      </c>
      <c r="C149" s="50" t="s">
        <v>431</v>
      </c>
      <c r="D149" s="50" t="s">
        <v>432</v>
      </c>
      <c r="E149" s="50" t="s">
        <v>433</v>
      </c>
      <c r="F149" s="4" t="s">
        <v>33</v>
      </c>
      <c r="G149" s="34">
        <v>20</v>
      </c>
      <c r="H149" s="29">
        <v>0.61</v>
      </c>
      <c r="I149" s="81">
        <f t="shared" si="23"/>
        <v>12.2</v>
      </c>
      <c r="J149" s="82">
        <f t="shared" si="24"/>
        <v>0.61731999999999998</v>
      </c>
    </row>
    <row r="150" spans="1:10" ht="30" x14ac:dyDescent="0.25">
      <c r="A150" s="4">
        <v>92</v>
      </c>
      <c r="B150" s="9" t="s">
        <v>211</v>
      </c>
      <c r="C150" s="50" t="s">
        <v>434</v>
      </c>
      <c r="D150" s="50" t="s">
        <v>435</v>
      </c>
      <c r="E150" s="50" t="s">
        <v>436</v>
      </c>
      <c r="F150" s="4" t="s">
        <v>1</v>
      </c>
      <c r="G150" s="34">
        <v>80</v>
      </c>
      <c r="H150" s="29">
        <v>0.4</v>
      </c>
      <c r="I150" s="81">
        <f t="shared" si="23"/>
        <v>32</v>
      </c>
      <c r="J150" s="82">
        <f t="shared" si="24"/>
        <v>0.40480000000000005</v>
      </c>
    </row>
    <row r="151" spans="1:10" ht="75" x14ac:dyDescent="0.25">
      <c r="A151" s="4">
        <v>93</v>
      </c>
      <c r="B151" s="9" t="s">
        <v>108</v>
      </c>
      <c r="C151" s="50" t="s">
        <v>437</v>
      </c>
      <c r="D151" s="50" t="s">
        <v>438</v>
      </c>
      <c r="E151" s="63" t="s">
        <v>620</v>
      </c>
      <c r="F151" s="4" t="s">
        <v>1</v>
      </c>
      <c r="G151" s="34">
        <v>80</v>
      </c>
      <c r="H151" s="29">
        <v>4.6500000000000004</v>
      </c>
      <c r="I151" s="81">
        <f t="shared" si="23"/>
        <v>372</v>
      </c>
      <c r="J151" s="82">
        <f t="shared" si="24"/>
        <v>4.7058</v>
      </c>
    </row>
    <row r="152" spans="1:10" ht="75" x14ac:dyDescent="0.25">
      <c r="A152" s="4">
        <v>94</v>
      </c>
      <c r="B152" s="9" t="s">
        <v>109</v>
      </c>
      <c r="C152" s="50" t="s">
        <v>439</v>
      </c>
      <c r="D152" s="50" t="s">
        <v>440</v>
      </c>
      <c r="E152" s="67" t="s">
        <v>621</v>
      </c>
      <c r="F152" s="4" t="s">
        <v>32</v>
      </c>
      <c r="G152" s="34">
        <v>800</v>
      </c>
      <c r="H152" s="29">
        <v>0.09</v>
      </c>
      <c r="I152" s="81">
        <f t="shared" si="23"/>
        <v>72</v>
      </c>
      <c r="J152" s="82">
        <f t="shared" si="24"/>
        <v>9.1079999999999994E-2</v>
      </c>
    </row>
    <row r="153" spans="1:10" ht="60" customHeight="1" x14ac:dyDescent="0.25">
      <c r="A153" s="93">
        <v>95</v>
      </c>
      <c r="B153" s="9" t="s">
        <v>174</v>
      </c>
      <c r="C153" s="50" t="s">
        <v>530</v>
      </c>
      <c r="D153" s="60" t="s">
        <v>441</v>
      </c>
      <c r="E153" s="67" t="s">
        <v>532</v>
      </c>
      <c r="F153" s="140" t="s">
        <v>1</v>
      </c>
      <c r="G153" s="96">
        <v>30</v>
      </c>
      <c r="H153" s="90">
        <v>5.23</v>
      </c>
      <c r="I153" s="131">
        <f t="shared" si="23"/>
        <v>156.9</v>
      </c>
      <c r="J153" s="104">
        <f t="shared" si="24"/>
        <v>5.2927600000000004</v>
      </c>
    </row>
    <row r="154" spans="1:10" x14ac:dyDescent="0.25">
      <c r="A154" s="94"/>
      <c r="B154" s="9" t="s">
        <v>219</v>
      </c>
      <c r="C154" s="24"/>
      <c r="D154" s="61"/>
      <c r="E154" s="62" t="s">
        <v>531</v>
      </c>
      <c r="F154" s="141"/>
      <c r="G154" s="97"/>
      <c r="H154" s="91"/>
      <c r="I154" s="132"/>
      <c r="J154" s="105"/>
    </row>
    <row r="155" spans="1:10" x14ac:dyDescent="0.25">
      <c r="A155" s="94"/>
      <c r="B155" s="9" t="s">
        <v>220</v>
      </c>
      <c r="C155" s="24"/>
      <c r="D155" s="61"/>
      <c r="E155" s="62" t="s">
        <v>533</v>
      </c>
      <c r="F155" s="141"/>
      <c r="G155" s="97"/>
      <c r="H155" s="91"/>
      <c r="I155" s="132"/>
      <c r="J155" s="106"/>
    </row>
    <row r="156" spans="1:10" ht="45" x14ac:dyDescent="0.25">
      <c r="A156" s="93">
        <v>96</v>
      </c>
      <c r="B156" s="48" t="s">
        <v>140</v>
      </c>
      <c r="C156" s="50" t="s">
        <v>442</v>
      </c>
      <c r="D156" s="56" t="s">
        <v>443</v>
      </c>
      <c r="E156" s="59" t="s">
        <v>444</v>
      </c>
      <c r="F156" s="93" t="s">
        <v>33</v>
      </c>
      <c r="G156" s="96">
        <v>10</v>
      </c>
      <c r="H156" s="90">
        <v>10.28</v>
      </c>
      <c r="I156" s="119">
        <f>ROUND(G156*H156,2)</f>
        <v>102.8</v>
      </c>
      <c r="J156" s="104">
        <f t="shared" si="24"/>
        <v>10.403359999999999</v>
      </c>
    </row>
    <row r="157" spans="1:10" x14ac:dyDescent="0.25">
      <c r="A157" s="94"/>
      <c r="B157" s="48" t="s">
        <v>141</v>
      </c>
      <c r="C157" s="56"/>
      <c r="D157" s="56"/>
      <c r="E157" s="50" t="s">
        <v>445</v>
      </c>
      <c r="F157" s="94"/>
      <c r="G157" s="97"/>
      <c r="H157" s="91"/>
      <c r="I157" s="120"/>
      <c r="J157" s="105"/>
    </row>
    <row r="158" spans="1:10" x14ac:dyDescent="0.25">
      <c r="A158" s="94"/>
      <c r="B158" s="48" t="s">
        <v>142</v>
      </c>
      <c r="C158" s="56"/>
      <c r="D158" s="56"/>
      <c r="E158" s="50" t="s">
        <v>446</v>
      </c>
      <c r="F158" s="94"/>
      <c r="G158" s="97"/>
      <c r="H158" s="91"/>
      <c r="I158" s="120"/>
      <c r="J158" s="105"/>
    </row>
    <row r="159" spans="1:10" x14ac:dyDescent="0.25">
      <c r="A159" s="94"/>
      <c r="B159" s="48" t="s">
        <v>143</v>
      </c>
      <c r="C159" s="56"/>
      <c r="D159" s="56"/>
      <c r="E159" s="50" t="s">
        <v>143</v>
      </c>
      <c r="F159" s="94"/>
      <c r="G159" s="97"/>
      <c r="H159" s="91"/>
      <c r="I159" s="120"/>
      <c r="J159" s="105"/>
    </row>
    <row r="160" spans="1:10" ht="30" x14ac:dyDescent="0.25">
      <c r="A160" s="95"/>
      <c r="B160" s="48" t="s">
        <v>144</v>
      </c>
      <c r="C160" s="56"/>
      <c r="D160" s="56"/>
      <c r="E160" s="50" t="s">
        <v>144</v>
      </c>
      <c r="F160" s="95"/>
      <c r="G160" s="98"/>
      <c r="H160" s="92"/>
      <c r="I160" s="121"/>
      <c r="J160" s="106"/>
    </row>
    <row r="161" spans="1:10" ht="30" x14ac:dyDescent="0.25">
      <c r="A161" s="19">
        <v>97</v>
      </c>
      <c r="B161" s="48" t="s">
        <v>175</v>
      </c>
      <c r="C161" s="56" t="s">
        <v>447</v>
      </c>
      <c r="D161" s="56" t="s">
        <v>448</v>
      </c>
      <c r="E161" s="50" t="s">
        <v>449</v>
      </c>
      <c r="F161" s="19" t="s">
        <v>1</v>
      </c>
      <c r="G161" s="20">
        <v>50</v>
      </c>
      <c r="H161" s="39">
        <v>2.19</v>
      </c>
      <c r="I161" s="81">
        <f t="shared" ref="I161:I164" si="25">ROUND(G161*H161,2)</f>
        <v>109.5</v>
      </c>
      <c r="J161" s="82">
        <f t="shared" si="24"/>
        <v>2.2162799999999998</v>
      </c>
    </row>
    <row r="162" spans="1:10" ht="60" x14ac:dyDescent="0.25">
      <c r="A162" s="4">
        <v>98</v>
      </c>
      <c r="B162" s="9" t="s">
        <v>110</v>
      </c>
      <c r="C162" s="56" t="s">
        <v>450</v>
      </c>
      <c r="D162" s="50" t="s">
        <v>451</v>
      </c>
      <c r="E162" s="50" t="s">
        <v>452</v>
      </c>
      <c r="F162" s="4" t="s">
        <v>1</v>
      </c>
      <c r="G162" s="34">
        <v>60</v>
      </c>
      <c r="H162" s="29">
        <v>0.47</v>
      </c>
      <c r="I162" s="81">
        <f t="shared" si="25"/>
        <v>28.2</v>
      </c>
      <c r="J162" s="82">
        <f t="shared" si="24"/>
        <v>0.47563999999999995</v>
      </c>
    </row>
    <row r="163" spans="1:10" ht="60" x14ac:dyDescent="0.25">
      <c r="A163" s="4">
        <v>99</v>
      </c>
      <c r="B163" s="9" t="s">
        <v>111</v>
      </c>
      <c r="C163" s="56" t="s">
        <v>453</v>
      </c>
      <c r="D163" s="50" t="s">
        <v>454</v>
      </c>
      <c r="E163" s="50" t="s">
        <v>455</v>
      </c>
      <c r="F163" s="4" t="s">
        <v>1</v>
      </c>
      <c r="G163" s="34">
        <v>5</v>
      </c>
      <c r="H163" s="29">
        <v>8.4</v>
      </c>
      <c r="I163" s="81">
        <f t="shared" si="25"/>
        <v>42</v>
      </c>
      <c r="J163" s="82">
        <f t="shared" si="24"/>
        <v>8.5007999999999999</v>
      </c>
    </row>
    <row r="164" spans="1:10" ht="60" x14ac:dyDescent="0.25">
      <c r="A164" s="4">
        <v>100</v>
      </c>
      <c r="B164" s="9" t="s">
        <v>212</v>
      </c>
      <c r="C164" s="56" t="s">
        <v>456</v>
      </c>
      <c r="D164" s="50" t="s">
        <v>457</v>
      </c>
      <c r="E164" s="50" t="s">
        <v>458</v>
      </c>
      <c r="F164" s="4" t="s">
        <v>1</v>
      </c>
      <c r="G164" s="34">
        <v>15</v>
      </c>
      <c r="H164" s="29">
        <v>1.1399999999999999</v>
      </c>
      <c r="I164" s="81">
        <f t="shared" si="25"/>
        <v>17.100000000000001</v>
      </c>
      <c r="J164" s="82">
        <f t="shared" si="24"/>
        <v>1.1536799999999998</v>
      </c>
    </row>
    <row r="165" spans="1:10" ht="60" x14ac:dyDescent="0.25">
      <c r="A165" s="93">
        <v>101</v>
      </c>
      <c r="B165" s="9" t="s">
        <v>176</v>
      </c>
      <c r="C165" s="50" t="s">
        <v>459</v>
      </c>
      <c r="D165" s="56" t="s">
        <v>443</v>
      </c>
      <c r="E165" s="50" t="s">
        <v>460</v>
      </c>
      <c r="F165" s="93" t="s">
        <v>1</v>
      </c>
      <c r="G165" s="96">
        <v>20</v>
      </c>
      <c r="H165" s="90">
        <v>21.82</v>
      </c>
      <c r="I165" s="119">
        <f>ROUND(G165*H165,2)</f>
        <v>436.4</v>
      </c>
      <c r="J165" s="104">
        <f t="shared" si="24"/>
        <v>22.08184</v>
      </c>
    </row>
    <row r="166" spans="1:10" x14ac:dyDescent="0.25">
      <c r="A166" s="94"/>
      <c r="B166" s="9" t="s">
        <v>177</v>
      </c>
      <c r="C166" s="56"/>
      <c r="D166" s="56"/>
      <c r="E166" s="50" t="s">
        <v>461</v>
      </c>
      <c r="F166" s="94"/>
      <c r="G166" s="97"/>
      <c r="H166" s="91"/>
      <c r="I166" s="120"/>
      <c r="J166" s="105"/>
    </row>
    <row r="167" spans="1:10" x14ac:dyDescent="0.25">
      <c r="A167" s="94"/>
      <c r="B167" s="9" t="s">
        <v>178</v>
      </c>
      <c r="C167" s="56"/>
      <c r="D167" s="56"/>
      <c r="E167" s="50" t="s">
        <v>462</v>
      </c>
      <c r="F167" s="94"/>
      <c r="G167" s="97"/>
      <c r="H167" s="91"/>
      <c r="I167" s="120"/>
      <c r="J167" s="105"/>
    </row>
    <row r="168" spans="1:10" x14ac:dyDescent="0.25">
      <c r="A168" s="94"/>
      <c r="B168" s="9" t="s">
        <v>180</v>
      </c>
      <c r="C168" s="56"/>
      <c r="D168" s="56"/>
      <c r="E168" s="50" t="s">
        <v>463</v>
      </c>
      <c r="F168" s="94"/>
      <c r="G168" s="97"/>
      <c r="H168" s="91"/>
      <c r="I168" s="120"/>
      <c r="J168" s="105"/>
    </row>
    <row r="169" spans="1:10" x14ac:dyDescent="0.25">
      <c r="A169" s="95"/>
      <c r="B169" s="9" t="s">
        <v>179</v>
      </c>
      <c r="C169" s="56"/>
      <c r="D169" s="56"/>
      <c r="E169" s="50" t="s">
        <v>464</v>
      </c>
      <c r="F169" s="95"/>
      <c r="G169" s="98"/>
      <c r="H169" s="92"/>
      <c r="I169" s="121"/>
      <c r="J169" s="106"/>
    </row>
    <row r="170" spans="1:10" ht="45" x14ac:dyDescent="0.25">
      <c r="A170" s="4">
        <v>102</v>
      </c>
      <c r="B170" s="9" t="s">
        <v>213</v>
      </c>
      <c r="C170" s="50" t="s">
        <v>465</v>
      </c>
      <c r="D170" s="50" t="s">
        <v>466</v>
      </c>
      <c r="E170" s="50" t="s">
        <v>467</v>
      </c>
      <c r="F170" s="4" t="s">
        <v>1</v>
      </c>
      <c r="G170" s="34">
        <v>5</v>
      </c>
      <c r="H170" s="29">
        <v>1.24</v>
      </c>
      <c r="I170" s="81">
        <f t="shared" ref="I170:I197" si="26">ROUND(G170*H170,2)</f>
        <v>6.2</v>
      </c>
      <c r="J170" s="82">
        <f t="shared" si="24"/>
        <v>1.25488</v>
      </c>
    </row>
    <row r="171" spans="1:10" ht="45" x14ac:dyDescent="0.25">
      <c r="A171" s="4">
        <v>103</v>
      </c>
      <c r="B171" s="9" t="s">
        <v>112</v>
      </c>
      <c r="C171" s="50" t="s">
        <v>468</v>
      </c>
      <c r="D171" s="50" t="s">
        <v>469</v>
      </c>
      <c r="E171" s="50" t="s">
        <v>470</v>
      </c>
      <c r="F171" s="4" t="s">
        <v>1</v>
      </c>
      <c r="G171" s="34">
        <v>10</v>
      </c>
      <c r="H171" s="29">
        <v>2.42</v>
      </c>
      <c r="I171" s="81">
        <f t="shared" si="26"/>
        <v>24.2</v>
      </c>
      <c r="J171" s="82">
        <f t="shared" si="24"/>
        <v>2.4490400000000001</v>
      </c>
    </row>
    <row r="172" spans="1:10" ht="30" x14ac:dyDescent="0.25">
      <c r="A172" s="4">
        <v>104</v>
      </c>
      <c r="B172" s="9" t="s">
        <v>214</v>
      </c>
      <c r="C172" s="50" t="s">
        <v>471</v>
      </c>
      <c r="D172" s="50" t="s">
        <v>472</v>
      </c>
      <c r="E172" s="63" t="s">
        <v>473</v>
      </c>
      <c r="F172" s="4" t="s">
        <v>33</v>
      </c>
      <c r="G172" s="34">
        <v>5</v>
      </c>
      <c r="H172" s="29">
        <v>25.41</v>
      </c>
      <c r="I172" s="81">
        <f t="shared" si="26"/>
        <v>127.05</v>
      </c>
      <c r="J172" s="82">
        <f t="shared" si="24"/>
        <v>25.714919999999999</v>
      </c>
    </row>
    <row r="173" spans="1:10" ht="45" x14ac:dyDescent="0.25">
      <c r="A173" s="4">
        <v>105</v>
      </c>
      <c r="B173" s="9" t="s">
        <v>113</v>
      </c>
      <c r="C173" s="50" t="s">
        <v>474</v>
      </c>
      <c r="D173" s="50" t="s">
        <v>475</v>
      </c>
      <c r="E173" s="63" t="s">
        <v>622</v>
      </c>
      <c r="F173" s="4" t="s">
        <v>9</v>
      </c>
      <c r="G173" s="34">
        <v>2400</v>
      </c>
      <c r="H173" s="29">
        <v>0.02</v>
      </c>
      <c r="I173" s="81">
        <f t="shared" si="26"/>
        <v>48</v>
      </c>
      <c r="J173" s="82">
        <f t="shared" si="24"/>
        <v>2.0240000000000001E-2</v>
      </c>
    </row>
    <row r="174" spans="1:10" ht="30" x14ac:dyDescent="0.25">
      <c r="A174" s="4">
        <v>106</v>
      </c>
      <c r="B174" s="12" t="s">
        <v>114</v>
      </c>
      <c r="C174" s="50" t="s">
        <v>476</v>
      </c>
      <c r="D174" s="50" t="s">
        <v>477</v>
      </c>
      <c r="E174" s="63" t="s">
        <v>478</v>
      </c>
      <c r="F174" s="4" t="s">
        <v>33</v>
      </c>
      <c r="G174" s="34">
        <v>100</v>
      </c>
      <c r="H174" s="29">
        <v>0.16</v>
      </c>
      <c r="I174" s="81">
        <f t="shared" si="26"/>
        <v>16</v>
      </c>
      <c r="J174" s="82">
        <f t="shared" si="24"/>
        <v>0.16192000000000001</v>
      </c>
    </row>
    <row r="175" spans="1:10" ht="90" x14ac:dyDescent="0.25">
      <c r="A175" s="4">
        <v>107</v>
      </c>
      <c r="B175" s="12" t="s">
        <v>115</v>
      </c>
      <c r="C175" s="50" t="s">
        <v>479</v>
      </c>
      <c r="D175" s="50" t="s">
        <v>480</v>
      </c>
      <c r="E175" s="50" t="s">
        <v>481</v>
      </c>
      <c r="F175" s="4" t="s">
        <v>33</v>
      </c>
      <c r="G175" s="34">
        <v>100</v>
      </c>
      <c r="H175" s="29">
        <v>0.31</v>
      </c>
      <c r="I175" s="81">
        <f t="shared" si="26"/>
        <v>31</v>
      </c>
      <c r="J175" s="82">
        <f t="shared" si="24"/>
        <v>0.31372</v>
      </c>
    </row>
    <row r="176" spans="1:10" ht="45" x14ac:dyDescent="0.25">
      <c r="A176" s="4">
        <v>108</v>
      </c>
      <c r="B176" s="12" t="s">
        <v>116</v>
      </c>
      <c r="C176" s="50" t="s">
        <v>482</v>
      </c>
      <c r="D176" s="50" t="s">
        <v>480</v>
      </c>
      <c r="E176" s="50" t="s">
        <v>483</v>
      </c>
      <c r="F176" s="4" t="s">
        <v>33</v>
      </c>
      <c r="G176" s="34">
        <v>25</v>
      </c>
      <c r="H176" s="29">
        <v>0.54</v>
      </c>
      <c r="I176" s="81">
        <f t="shared" si="26"/>
        <v>13.5</v>
      </c>
      <c r="J176" s="82">
        <f t="shared" si="24"/>
        <v>0.54648000000000008</v>
      </c>
    </row>
    <row r="177" spans="1:10" ht="90" x14ac:dyDescent="0.25">
      <c r="A177" s="4">
        <v>109</v>
      </c>
      <c r="B177" s="12" t="s">
        <v>215</v>
      </c>
      <c r="C177" s="50" t="s">
        <v>484</v>
      </c>
      <c r="D177" s="50" t="s">
        <v>451</v>
      </c>
      <c r="E177" s="50" t="s">
        <v>485</v>
      </c>
      <c r="F177" s="4" t="s">
        <v>33</v>
      </c>
      <c r="G177" s="34">
        <v>25</v>
      </c>
      <c r="H177" s="29">
        <v>6.34</v>
      </c>
      <c r="I177" s="81">
        <f t="shared" si="26"/>
        <v>158.5</v>
      </c>
      <c r="J177" s="82">
        <f t="shared" si="24"/>
        <v>6.41608</v>
      </c>
    </row>
    <row r="178" spans="1:10" ht="60" x14ac:dyDescent="0.25">
      <c r="A178" s="4">
        <v>110</v>
      </c>
      <c r="B178" s="12" t="s">
        <v>117</v>
      </c>
      <c r="C178" s="50" t="s">
        <v>486</v>
      </c>
      <c r="D178" s="50" t="s">
        <v>469</v>
      </c>
      <c r="E178" s="50" t="s">
        <v>487</v>
      </c>
      <c r="F178" s="4" t="s">
        <v>33</v>
      </c>
      <c r="G178" s="34">
        <v>20</v>
      </c>
      <c r="H178" s="29">
        <v>4.84</v>
      </c>
      <c r="I178" s="81">
        <f t="shared" si="26"/>
        <v>96.8</v>
      </c>
      <c r="J178" s="82">
        <f t="shared" si="24"/>
        <v>4.8980800000000002</v>
      </c>
    </row>
    <row r="179" spans="1:10" ht="60" x14ac:dyDescent="0.25">
      <c r="A179" s="4">
        <v>111</v>
      </c>
      <c r="B179" s="12" t="s">
        <v>118</v>
      </c>
      <c r="C179" s="50" t="s">
        <v>488</v>
      </c>
      <c r="D179" s="50" t="s">
        <v>489</v>
      </c>
      <c r="E179" s="50" t="s">
        <v>490</v>
      </c>
      <c r="F179" s="4" t="s">
        <v>33</v>
      </c>
      <c r="G179" s="34">
        <v>20</v>
      </c>
      <c r="H179" s="29">
        <v>5.7</v>
      </c>
      <c r="I179" s="81">
        <f t="shared" si="26"/>
        <v>114</v>
      </c>
      <c r="J179" s="82">
        <f t="shared" si="24"/>
        <v>5.7684000000000006</v>
      </c>
    </row>
    <row r="180" spans="1:10" ht="75" x14ac:dyDescent="0.25">
      <c r="A180" s="4">
        <v>112</v>
      </c>
      <c r="B180" s="12" t="s">
        <v>216</v>
      </c>
      <c r="C180" s="50" t="s">
        <v>491</v>
      </c>
      <c r="D180" s="50" t="s">
        <v>469</v>
      </c>
      <c r="E180" s="50" t="s">
        <v>492</v>
      </c>
      <c r="F180" s="4" t="s">
        <v>33</v>
      </c>
      <c r="G180" s="34">
        <v>32</v>
      </c>
      <c r="H180" s="29">
        <v>2.33</v>
      </c>
      <c r="I180" s="81">
        <f t="shared" si="26"/>
        <v>74.56</v>
      </c>
      <c r="J180" s="82">
        <f t="shared" si="24"/>
        <v>2.3579600000000003</v>
      </c>
    </row>
    <row r="181" spans="1:10" ht="75" x14ac:dyDescent="0.25">
      <c r="A181" s="4">
        <v>113</v>
      </c>
      <c r="B181" s="9" t="s">
        <v>119</v>
      </c>
      <c r="C181" s="50" t="s">
        <v>493</v>
      </c>
      <c r="D181" s="50" t="s">
        <v>494</v>
      </c>
      <c r="E181" s="50" t="s">
        <v>495</v>
      </c>
      <c r="F181" s="2" t="s">
        <v>6</v>
      </c>
      <c r="G181" s="33">
        <v>100</v>
      </c>
      <c r="H181" s="28">
        <v>0.05</v>
      </c>
      <c r="I181" s="81">
        <f t="shared" si="26"/>
        <v>5</v>
      </c>
      <c r="J181" s="82">
        <f t="shared" si="24"/>
        <v>5.0600000000000006E-2</v>
      </c>
    </row>
    <row r="182" spans="1:10" ht="30" x14ac:dyDescent="0.25">
      <c r="A182" s="4">
        <v>114</v>
      </c>
      <c r="B182" s="9" t="s">
        <v>217</v>
      </c>
      <c r="C182" s="50" t="s">
        <v>496</v>
      </c>
      <c r="D182" s="50" t="s">
        <v>497</v>
      </c>
      <c r="E182" s="50" t="s">
        <v>498</v>
      </c>
      <c r="F182" s="2" t="s">
        <v>33</v>
      </c>
      <c r="G182" s="33">
        <v>1500</v>
      </c>
      <c r="H182" s="28">
        <v>0.28000000000000003</v>
      </c>
      <c r="I182" s="81">
        <f t="shared" si="26"/>
        <v>420</v>
      </c>
      <c r="J182" s="82">
        <f t="shared" si="24"/>
        <v>0.28336000000000006</v>
      </c>
    </row>
    <row r="183" spans="1:10" ht="45" x14ac:dyDescent="0.25">
      <c r="A183" s="4">
        <v>115</v>
      </c>
      <c r="B183" s="9" t="s">
        <v>218</v>
      </c>
      <c r="C183" s="50" t="s">
        <v>499</v>
      </c>
      <c r="D183" s="50" t="s">
        <v>313</v>
      </c>
      <c r="E183" s="63" t="s">
        <v>623</v>
      </c>
      <c r="F183" s="2" t="s">
        <v>6</v>
      </c>
      <c r="G183" s="33">
        <v>50</v>
      </c>
      <c r="H183" s="28">
        <v>0.51</v>
      </c>
      <c r="I183" s="81">
        <f t="shared" si="26"/>
        <v>25.5</v>
      </c>
      <c r="J183" s="82">
        <f t="shared" si="24"/>
        <v>0.51612000000000002</v>
      </c>
    </row>
    <row r="184" spans="1:10" ht="60" x14ac:dyDescent="0.25">
      <c r="A184" s="4">
        <v>116</v>
      </c>
      <c r="B184" s="9" t="s">
        <v>120</v>
      </c>
      <c r="C184" s="50" t="s">
        <v>500</v>
      </c>
      <c r="D184" s="50" t="s">
        <v>501</v>
      </c>
      <c r="E184" s="63" t="s">
        <v>502</v>
      </c>
      <c r="F184" s="2" t="s">
        <v>33</v>
      </c>
      <c r="G184" s="33">
        <v>20</v>
      </c>
      <c r="H184" s="28">
        <v>1.02</v>
      </c>
      <c r="I184" s="81">
        <f t="shared" si="26"/>
        <v>20.399999999999999</v>
      </c>
      <c r="J184" s="82">
        <f t="shared" si="24"/>
        <v>1.03224</v>
      </c>
    </row>
    <row r="185" spans="1:10" ht="60" x14ac:dyDescent="0.25">
      <c r="A185" s="4">
        <v>117</v>
      </c>
      <c r="B185" s="17" t="s">
        <v>121</v>
      </c>
      <c r="C185" s="50" t="s">
        <v>503</v>
      </c>
      <c r="D185" s="50" t="s">
        <v>504</v>
      </c>
      <c r="E185" s="63" t="s">
        <v>624</v>
      </c>
      <c r="F185" s="2" t="s">
        <v>7</v>
      </c>
      <c r="G185" s="33">
        <v>600</v>
      </c>
      <c r="H185" s="28">
        <v>0.15</v>
      </c>
      <c r="I185" s="81">
        <f t="shared" si="26"/>
        <v>90</v>
      </c>
      <c r="J185" s="82">
        <f t="shared" si="24"/>
        <v>0.15179999999999999</v>
      </c>
    </row>
    <row r="186" spans="1:10" ht="45" x14ac:dyDescent="0.25">
      <c r="A186" s="4">
        <v>118</v>
      </c>
      <c r="B186" s="9" t="s">
        <v>122</v>
      </c>
      <c r="C186" s="50" t="s">
        <v>505</v>
      </c>
      <c r="D186" s="50" t="s">
        <v>506</v>
      </c>
      <c r="E186" s="63" t="s">
        <v>507</v>
      </c>
      <c r="F186" s="2" t="s">
        <v>33</v>
      </c>
      <c r="G186" s="33">
        <v>40</v>
      </c>
      <c r="H186" s="28">
        <v>1.08</v>
      </c>
      <c r="I186" s="81">
        <f t="shared" si="26"/>
        <v>43.2</v>
      </c>
      <c r="J186" s="82">
        <f t="shared" si="24"/>
        <v>1.0929600000000002</v>
      </c>
    </row>
    <row r="187" spans="1:10" ht="45" x14ac:dyDescent="0.25">
      <c r="A187" s="4">
        <v>119</v>
      </c>
      <c r="B187" s="9" t="s">
        <v>123</v>
      </c>
      <c r="C187" s="50" t="s">
        <v>508</v>
      </c>
      <c r="D187" s="50" t="s">
        <v>509</v>
      </c>
      <c r="E187" s="63" t="s">
        <v>510</v>
      </c>
      <c r="F187" s="2" t="s">
        <v>33</v>
      </c>
      <c r="G187" s="33">
        <v>15</v>
      </c>
      <c r="H187" s="28">
        <v>1.37</v>
      </c>
      <c r="I187" s="81">
        <f t="shared" si="26"/>
        <v>20.55</v>
      </c>
      <c r="J187" s="82">
        <f t="shared" si="24"/>
        <v>1.3864400000000001</v>
      </c>
    </row>
    <row r="188" spans="1:10" ht="45" x14ac:dyDescent="0.25">
      <c r="A188" s="4">
        <v>120</v>
      </c>
      <c r="B188" s="9" t="s">
        <v>124</v>
      </c>
      <c r="C188" s="50" t="s">
        <v>511</v>
      </c>
      <c r="D188" s="50" t="s">
        <v>256</v>
      </c>
      <c r="E188" s="63" t="s">
        <v>573</v>
      </c>
      <c r="F188" s="2" t="s">
        <v>8</v>
      </c>
      <c r="G188" s="33">
        <v>4000</v>
      </c>
      <c r="H188" s="28">
        <v>0.01</v>
      </c>
      <c r="I188" s="81">
        <f t="shared" si="26"/>
        <v>40</v>
      </c>
      <c r="J188" s="82">
        <f t="shared" si="24"/>
        <v>1.0120000000000001E-2</v>
      </c>
    </row>
    <row r="189" spans="1:10" ht="60" x14ac:dyDescent="0.25">
      <c r="A189" s="4">
        <v>121</v>
      </c>
      <c r="B189" s="9" t="s">
        <v>125</v>
      </c>
      <c r="C189" s="50" t="s">
        <v>512</v>
      </c>
      <c r="D189" s="50" t="s">
        <v>256</v>
      </c>
      <c r="E189" s="63" t="s">
        <v>574</v>
      </c>
      <c r="F189" s="2" t="s">
        <v>8</v>
      </c>
      <c r="G189" s="33">
        <v>16000</v>
      </c>
      <c r="H189" s="28">
        <v>0.01</v>
      </c>
      <c r="I189" s="81">
        <f t="shared" si="26"/>
        <v>160</v>
      </c>
      <c r="J189" s="82">
        <f t="shared" si="24"/>
        <v>1.0120000000000001E-2</v>
      </c>
    </row>
    <row r="190" spans="1:10" ht="60" x14ac:dyDescent="0.25">
      <c r="A190" s="4">
        <v>122</v>
      </c>
      <c r="B190" s="9" t="s">
        <v>126</v>
      </c>
      <c r="C190" s="50" t="s">
        <v>513</v>
      </c>
      <c r="D190" s="50" t="s">
        <v>514</v>
      </c>
      <c r="E190" s="50" t="s">
        <v>515</v>
      </c>
      <c r="F190" s="2" t="s">
        <v>33</v>
      </c>
      <c r="G190" s="33">
        <v>20</v>
      </c>
      <c r="H190" s="28">
        <v>0.66</v>
      </c>
      <c r="I190" s="81">
        <f t="shared" si="26"/>
        <v>13.2</v>
      </c>
      <c r="J190" s="82">
        <f t="shared" si="24"/>
        <v>0.66792000000000007</v>
      </c>
    </row>
    <row r="191" spans="1:10" ht="45" x14ac:dyDescent="0.25">
      <c r="A191" s="4">
        <v>123</v>
      </c>
      <c r="B191" s="9" t="s">
        <v>127</v>
      </c>
      <c r="C191" s="50" t="s">
        <v>516</v>
      </c>
      <c r="D191" s="50" t="s">
        <v>497</v>
      </c>
      <c r="E191" s="50" t="s">
        <v>517</v>
      </c>
      <c r="F191" s="2" t="s">
        <v>33</v>
      </c>
      <c r="G191" s="33">
        <v>50</v>
      </c>
      <c r="H191" s="28">
        <v>2.4</v>
      </c>
      <c r="I191" s="81">
        <f t="shared" si="26"/>
        <v>120</v>
      </c>
      <c r="J191" s="82">
        <f t="shared" si="24"/>
        <v>2.4287999999999998</v>
      </c>
    </row>
    <row r="192" spans="1:10" ht="30" x14ac:dyDescent="0.25">
      <c r="A192" s="4">
        <v>124</v>
      </c>
      <c r="B192" s="9" t="s">
        <v>128</v>
      </c>
      <c r="C192" s="50" t="s">
        <v>518</v>
      </c>
      <c r="D192" s="50" t="s">
        <v>519</v>
      </c>
      <c r="E192" s="50" t="s">
        <v>520</v>
      </c>
      <c r="F192" s="2" t="s">
        <v>33</v>
      </c>
      <c r="G192" s="33">
        <v>10</v>
      </c>
      <c r="H192" s="28">
        <v>1.46</v>
      </c>
      <c r="I192" s="81">
        <f t="shared" si="26"/>
        <v>14.6</v>
      </c>
      <c r="J192" s="82">
        <f t="shared" si="24"/>
        <v>1.4775199999999999</v>
      </c>
    </row>
    <row r="193" spans="1:20" ht="45" x14ac:dyDescent="0.25">
      <c r="A193" s="4">
        <v>125</v>
      </c>
      <c r="B193" s="9" t="s">
        <v>129</v>
      </c>
      <c r="C193" s="50" t="s">
        <v>521</v>
      </c>
      <c r="D193" s="50" t="s">
        <v>519</v>
      </c>
      <c r="E193" s="50" t="s">
        <v>522</v>
      </c>
      <c r="F193" s="2" t="s">
        <v>33</v>
      </c>
      <c r="G193" s="33">
        <v>10</v>
      </c>
      <c r="H193" s="28">
        <v>2.97</v>
      </c>
      <c r="I193" s="81">
        <f t="shared" si="26"/>
        <v>29.7</v>
      </c>
      <c r="J193" s="82">
        <f t="shared" si="24"/>
        <v>3.0056400000000001</v>
      </c>
    </row>
    <row r="194" spans="1:20" ht="45" x14ac:dyDescent="0.25">
      <c r="A194" s="4">
        <v>126</v>
      </c>
      <c r="B194" s="9" t="s">
        <v>130</v>
      </c>
      <c r="C194" s="50" t="s">
        <v>523</v>
      </c>
      <c r="D194" s="50" t="s">
        <v>524</v>
      </c>
      <c r="E194" s="50" t="s">
        <v>525</v>
      </c>
      <c r="F194" s="2" t="s">
        <v>33</v>
      </c>
      <c r="G194" s="33">
        <v>15</v>
      </c>
      <c r="H194" s="28">
        <v>0.79</v>
      </c>
      <c r="I194" s="81">
        <f t="shared" si="26"/>
        <v>11.85</v>
      </c>
      <c r="J194" s="82">
        <f t="shared" si="24"/>
        <v>0.79948000000000008</v>
      </c>
    </row>
    <row r="195" spans="1:20" ht="75" x14ac:dyDescent="0.25">
      <c r="A195" s="4">
        <v>127</v>
      </c>
      <c r="B195" s="9" t="s">
        <v>131</v>
      </c>
      <c r="C195" s="50" t="s">
        <v>526</v>
      </c>
      <c r="D195" s="50" t="s">
        <v>504</v>
      </c>
      <c r="E195" s="63" t="s">
        <v>625</v>
      </c>
      <c r="F195" s="2" t="s">
        <v>7</v>
      </c>
      <c r="G195" s="33">
        <v>800</v>
      </c>
      <c r="H195" s="28">
        <v>0.12</v>
      </c>
      <c r="I195" s="81">
        <f t="shared" si="26"/>
        <v>96</v>
      </c>
      <c r="J195" s="82">
        <f t="shared" si="24"/>
        <v>0.12143999999999999</v>
      </c>
    </row>
    <row r="196" spans="1:20" ht="45" x14ac:dyDescent="0.25">
      <c r="A196" s="4">
        <v>128</v>
      </c>
      <c r="B196" s="48" t="s">
        <v>181</v>
      </c>
      <c r="C196" s="50" t="s">
        <v>527</v>
      </c>
      <c r="D196" s="50" t="s">
        <v>504</v>
      </c>
      <c r="E196" s="63" t="s">
        <v>626</v>
      </c>
      <c r="F196" s="2" t="s">
        <v>7</v>
      </c>
      <c r="G196" s="33">
        <v>2500</v>
      </c>
      <c r="H196" s="28">
        <v>0.11</v>
      </c>
      <c r="I196" s="81">
        <f t="shared" si="26"/>
        <v>275</v>
      </c>
      <c r="J196" s="82">
        <f t="shared" si="24"/>
        <v>0.11132</v>
      </c>
    </row>
    <row r="197" spans="1:20" ht="75" x14ac:dyDescent="0.25">
      <c r="A197" s="4">
        <v>129</v>
      </c>
      <c r="B197" s="9" t="s">
        <v>132</v>
      </c>
      <c r="C197" s="50" t="s">
        <v>528</v>
      </c>
      <c r="D197" s="50" t="s">
        <v>529</v>
      </c>
      <c r="E197" s="63" t="s">
        <v>627</v>
      </c>
      <c r="F197" s="2" t="s">
        <v>7</v>
      </c>
      <c r="G197" s="33">
        <v>20</v>
      </c>
      <c r="H197" s="28">
        <v>2.04</v>
      </c>
      <c r="I197" s="81">
        <f t="shared" si="26"/>
        <v>40.799999999999997</v>
      </c>
      <c r="J197" s="82">
        <f t="shared" si="24"/>
        <v>2.0644800000000001</v>
      </c>
    </row>
    <row r="198" spans="1:20" ht="45" x14ac:dyDescent="0.25">
      <c r="A198" s="4" t="s">
        <v>569</v>
      </c>
      <c r="B198" s="40" t="s">
        <v>196</v>
      </c>
      <c r="C198" s="142">
        <v>35</v>
      </c>
      <c r="D198" s="143"/>
      <c r="E198" s="143"/>
      <c r="F198" s="143"/>
      <c r="G198" s="143"/>
      <c r="H198" s="143"/>
      <c r="I198" s="143"/>
      <c r="J198" s="144"/>
    </row>
    <row r="199" spans="1:20" x14ac:dyDescent="0.25">
      <c r="A199" s="86" t="s">
        <v>182</v>
      </c>
      <c r="B199" s="86"/>
      <c r="C199" s="86"/>
      <c r="D199" s="86"/>
      <c r="E199" s="86"/>
      <c r="F199" s="86"/>
      <c r="G199" s="86"/>
      <c r="H199" s="86"/>
      <c r="I199" s="8">
        <f>SUM(I5:I17,I20:I26,I29:I38,I39:I51,I54:I57,I58:I60,I61:I63,I64,I67:I73,I76:I78,I81:I84,I87:I91,I92:I98,I99:I103,I104:I109,I110:I115,I118:I120,I124:I132,I134,I135,I137:I139,I141:I145,I148:I160,I161:I169,I170:I179,I180:I188,I189:I197)</f>
        <v>27677.409999999996</v>
      </c>
    </row>
    <row r="200" spans="1:20" x14ac:dyDescent="0.25">
      <c r="A200" s="86" t="s">
        <v>198</v>
      </c>
      <c r="B200" s="86"/>
      <c r="C200" s="86"/>
      <c r="D200" s="86"/>
      <c r="E200" s="86"/>
      <c r="F200" s="86"/>
      <c r="G200" s="86"/>
      <c r="H200" s="86"/>
      <c r="I200" s="8">
        <f>I199*0.21</f>
        <v>5812.2560999999987</v>
      </c>
    </row>
    <row r="201" spans="1:20" x14ac:dyDescent="0.25">
      <c r="A201" s="87" t="s">
        <v>37</v>
      </c>
      <c r="B201" s="88"/>
      <c r="C201" s="88"/>
      <c r="D201" s="88"/>
      <c r="E201" s="88"/>
      <c r="F201" s="88"/>
      <c r="G201" s="88"/>
      <c r="H201" s="89"/>
      <c r="I201" s="8">
        <f>SUM(I199:I200)</f>
        <v>33489.666099999995</v>
      </c>
    </row>
    <row r="202" spans="1:20" x14ac:dyDescent="0.25">
      <c r="A202" s="83" t="s">
        <v>197</v>
      </c>
      <c r="B202" s="84"/>
      <c r="C202" s="84"/>
      <c r="D202" s="84"/>
      <c r="E202" s="84"/>
      <c r="F202" s="84"/>
      <c r="G202" s="84"/>
      <c r="H202" s="85"/>
      <c r="I202" s="41">
        <f>ROUND((SUM(C198,C146,C121,C116,C85,C79,C74,C65,C52,C27,C18)/11),2)</f>
        <v>35</v>
      </c>
    </row>
    <row r="203" spans="1:20" x14ac:dyDescent="0.25">
      <c r="A203" s="136" t="s">
        <v>630</v>
      </c>
      <c r="B203" s="136"/>
      <c r="C203" s="136"/>
      <c r="D203" s="136"/>
      <c r="E203" s="136"/>
      <c r="F203" s="136"/>
      <c r="G203" s="136"/>
      <c r="H203" s="136"/>
      <c r="I203" s="136"/>
      <c r="J203" s="136"/>
      <c r="K203" s="136"/>
      <c r="L203" s="136"/>
      <c r="M203" s="136"/>
      <c r="N203" s="136"/>
      <c r="O203" s="136"/>
      <c r="P203" s="136"/>
      <c r="Q203" s="136"/>
      <c r="R203" s="136"/>
      <c r="S203" s="136"/>
      <c r="T203" s="136"/>
    </row>
    <row r="204" spans="1:20" x14ac:dyDescent="0.25">
      <c r="A204" s="135" t="s">
        <v>202</v>
      </c>
      <c r="B204" s="135"/>
      <c r="C204" s="135"/>
      <c r="D204" s="135"/>
      <c r="E204" s="135"/>
      <c r="F204" s="135"/>
      <c r="G204" s="135"/>
      <c r="H204" s="135"/>
      <c r="I204" s="135"/>
      <c r="J204" s="135"/>
      <c r="K204" s="135"/>
      <c r="L204" s="135"/>
      <c r="M204" s="135"/>
      <c r="N204" s="135"/>
      <c r="O204" s="7"/>
      <c r="P204" s="7"/>
      <c r="Q204" s="7"/>
      <c r="R204" s="7"/>
      <c r="S204" s="7"/>
      <c r="T204" s="7"/>
    </row>
    <row r="205" spans="1:20" x14ac:dyDescent="0.25">
      <c r="A205" s="129" t="s">
        <v>183</v>
      </c>
      <c r="B205" s="129"/>
      <c r="C205" s="129"/>
      <c r="D205" s="129"/>
      <c r="E205" s="129"/>
      <c r="F205" s="129"/>
      <c r="G205" s="129"/>
      <c r="H205" s="129"/>
      <c r="I205" s="129"/>
      <c r="J205" s="129"/>
      <c r="K205" s="129"/>
      <c r="L205" s="129"/>
      <c r="M205" s="129"/>
      <c r="N205" s="129"/>
      <c r="O205" s="129"/>
      <c r="P205" s="129"/>
      <c r="Q205" s="129"/>
      <c r="R205" s="129"/>
      <c r="S205" s="129"/>
      <c r="T205" s="7"/>
    </row>
    <row r="206" spans="1:20" x14ac:dyDescent="0.25">
      <c r="A206" s="128"/>
      <c r="B206" s="128"/>
      <c r="C206" s="128"/>
      <c r="D206" s="128"/>
      <c r="E206" s="128"/>
      <c r="F206" s="128"/>
      <c r="G206" s="128"/>
      <c r="H206" s="128"/>
      <c r="I206" s="128"/>
      <c r="J206" s="128"/>
      <c r="K206" s="128"/>
      <c r="L206" s="128"/>
    </row>
    <row r="207" spans="1:20" x14ac:dyDescent="0.25">
      <c r="A207" s="128"/>
      <c r="B207" s="128"/>
      <c r="C207" s="128"/>
      <c r="D207" s="128"/>
      <c r="E207" s="128"/>
      <c r="F207" s="128"/>
      <c r="G207" s="128"/>
      <c r="H207" s="128"/>
      <c r="I207" s="128"/>
      <c r="J207" s="128"/>
      <c r="K207" s="128"/>
      <c r="L207" s="128"/>
      <c r="M207" s="128"/>
      <c r="N207" s="128"/>
      <c r="O207" s="128"/>
      <c r="P207" s="128"/>
      <c r="Q207" s="128"/>
      <c r="R207" s="128"/>
      <c r="S207" s="128"/>
    </row>
  </sheetData>
  <mergeCells count="85">
    <mergeCell ref="A117:J117"/>
    <mergeCell ref="A86:J86"/>
    <mergeCell ref="A80:J80"/>
    <mergeCell ref="A75:J75"/>
    <mergeCell ref="A66:J66"/>
    <mergeCell ref="C74:J74"/>
    <mergeCell ref="C79:J79"/>
    <mergeCell ref="C85:J85"/>
    <mergeCell ref="C116:J116"/>
    <mergeCell ref="A123:A132"/>
    <mergeCell ref="J153:J155"/>
    <mergeCell ref="J156:J160"/>
    <mergeCell ref="J165:J169"/>
    <mergeCell ref="C198:J198"/>
    <mergeCell ref="B123:J123"/>
    <mergeCell ref="A147:J147"/>
    <mergeCell ref="I156:I160"/>
    <mergeCell ref="A136:A139"/>
    <mergeCell ref="F153:F155"/>
    <mergeCell ref="G153:G155"/>
    <mergeCell ref="H153:H155"/>
    <mergeCell ref="I153:I155"/>
    <mergeCell ref="A153:A155"/>
    <mergeCell ref="A140:A145"/>
    <mergeCell ref="B136:J136"/>
    <mergeCell ref="B140:J140"/>
    <mergeCell ref="C146:J146"/>
    <mergeCell ref="A207:S207"/>
    <mergeCell ref="A206:L206"/>
    <mergeCell ref="A205:S205"/>
    <mergeCell ref="I1:I2"/>
    <mergeCell ref="A1:A2"/>
    <mergeCell ref="B1:B2"/>
    <mergeCell ref="D1:D2"/>
    <mergeCell ref="E1:E2"/>
    <mergeCell ref="F1:F2"/>
    <mergeCell ref="G1:G2"/>
    <mergeCell ref="H1:H2"/>
    <mergeCell ref="I33:I38"/>
    <mergeCell ref="I39:I47"/>
    <mergeCell ref="A204:N204"/>
    <mergeCell ref="A203:T203"/>
    <mergeCell ref="G33:G38"/>
    <mergeCell ref="A53:J53"/>
    <mergeCell ref="A133:A134"/>
    <mergeCell ref="H33:H38"/>
    <mergeCell ref="F39:F47"/>
    <mergeCell ref="G39:G47"/>
    <mergeCell ref="H39:H47"/>
    <mergeCell ref="A33:A38"/>
    <mergeCell ref="A39:A47"/>
    <mergeCell ref="F33:F38"/>
    <mergeCell ref="I48:I51"/>
    <mergeCell ref="A48:A51"/>
    <mergeCell ref="C52:J52"/>
    <mergeCell ref="C65:J65"/>
    <mergeCell ref="C121:J121"/>
    <mergeCell ref="B133:J133"/>
    <mergeCell ref="A122:I122"/>
    <mergeCell ref="I165:I169"/>
    <mergeCell ref="A165:A169"/>
    <mergeCell ref="F165:F169"/>
    <mergeCell ref="G165:G169"/>
    <mergeCell ref="H165:H169"/>
    <mergeCell ref="C1:C2"/>
    <mergeCell ref="C27:J27"/>
    <mergeCell ref="J33:J38"/>
    <mergeCell ref="J39:J47"/>
    <mergeCell ref="J48:J51"/>
    <mergeCell ref="A28:J28"/>
    <mergeCell ref="F48:F51"/>
    <mergeCell ref="H48:H51"/>
    <mergeCell ref="G48:G51"/>
    <mergeCell ref="J1:J2"/>
    <mergeCell ref="A19:J19"/>
    <mergeCell ref="A4:J4"/>
    <mergeCell ref="C18:J18"/>
    <mergeCell ref="A202:H202"/>
    <mergeCell ref="A199:H199"/>
    <mergeCell ref="A200:H200"/>
    <mergeCell ref="A201:H201"/>
    <mergeCell ref="H156:H160"/>
    <mergeCell ref="A156:A160"/>
    <mergeCell ref="F156:F160"/>
    <mergeCell ref="G156:G16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7AB651549B102479EF27AA08BC20AD1" ma:contentTypeVersion="8" ma:contentTypeDescription="Kurkite naują dokumentą." ma:contentTypeScope="" ma:versionID="da4ef54fe038569af0ae2647810d11d3">
  <xsd:schema xmlns:xsd="http://www.w3.org/2001/XMLSchema" xmlns:xs="http://www.w3.org/2001/XMLSchema" xmlns:p="http://schemas.microsoft.com/office/2006/metadata/properties" xmlns:ns3="093952fc-0c9c-48b5-a70a-f93ff8656fa3" targetNamespace="http://schemas.microsoft.com/office/2006/metadata/properties" ma:root="true" ma:fieldsID="87fa23a822328cb60e311168b6e6d344" ns3:_="">
    <xsd:import namespace="093952fc-0c9c-48b5-a70a-f93ff8656fa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952fc-0c9c-48b5-a70a-f93ff8656f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981732-B144-407C-A4C8-5D9F73962DE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093952fc-0c9c-48b5-a70a-f93ff8656fa3"/>
    <ds:schemaRef ds:uri="http://www.w3.org/XML/1998/namespace"/>
    <ds:schemaRef ds:uri="http://purl.org/dc/dcmitype/"/>
  </ds:schemaRefs>
</ds:datastoreItem>
</file>

<file path=customXml/itemProps2.xml><?xml version="1.0" encoding="utf-8"?>
<ds:datastoreItem xmlns:ds="http://schemas.openxmlformats.org/officeDocument/2006/customXml" ds:itemID="{D3D28621-0AE1-4B49-B03C-349F0DBDFB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3952fc-0c9c-48b5-a70a-f93ff8656f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DBD94A-A21F-46E9-96A8-A1C27B08FB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Gytis Lukosevicius</dc:creator>
  <cp:lastModifiedBy>Loreta Stankevičienė</cp:lastModifiedBy>
  <dcterms:created xsi:type="dcterms:W3CDTF">2019-04-09T11:34:39Z</dcterms:created>
  <dcterms:modified xsi:type="dcterms:W3CDTF">2023-11-17T11:58:29Z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0x01010087AB651549B102479EF27AA08BC20AD1</vt:lpwstr>
  </property>
</Properties>
</file>