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m.valakeviciute\Desktop\2025-06\!NEW\"/>
    </mc:Choice>
  </mc:AlternateContent>
  <xr:revisionPtr revIDLastSave="0" documentId="8_{72312861-0142-4845-9CD8-D2CA804A78D2}" xr6:coauthVersionLast="47" xr6:coauthVersionMax="47" xr10:uidLastSave="{00000000-0000-0000-0000-000000000000}"/>
  <bookViews>
    <workbookView xWindow="10515" yWindow="630" windowWidth="16305" windowHeight="1281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8" i="1" l="1"/>
  <c r="F74" i="1"/>
  <c r="F87" i="1" s="1"/>
  <c r="F88" i="1" s="1"/>
  <c r="F89" i="1" s="1"/>
  <c r="G64" i="1"/>
  <c r="F58" i="1"/>
  <c r="G63" i="1" s="1"/>
  <c r="G47" i="1"/>
  <c r="F40" i="1"/>
  <c r="F46" i="1" s="1"/>
  <c r="F47" i="1" s="1"/>
  <c r="F48" i="1" s="1"/>
  <c r="G21" i="1"/>
  <c r="G87" i="1" l="1"/>
  <c r="G46" i="1"/>
  <c r="F63" i="1"/>
  <c r="F64" i="1" s="1"/>
  <c r="F65" i="1" s="1"/>
</calcChain>
</file>

<file path=xl/sharedStrings.xml><?xml version="1.0" encoding="utf-8"?>
<sst xmlns="http://schemas.openxmlformats.org/spreadsheetml/2006/main" count="203" uniqueCount="157">
  <si>
    <t>PIRKIMO SĄLYGŲ PRIEDAS "PASIŪLYMO FORMA"</t>
  </si>
  <si>
    <t>VIENKARTINIAI APKLOTŲ RINKINIAI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</si>
  <si>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</si>
  <si>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</si>
  <si>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</si>
  <si>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</si>
  <si>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</si>
  <si>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</si>
  <si>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</si>
  <si>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</si>
  <si>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</si>
  <si>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</si>
  <si>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</si>
  <si>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</si>
  <si>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</si>
  <si>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</si>
  <si>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</si>
  <si>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</si>
  <si>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</si>
  <si>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</si>
  <si>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</si>
  <si>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</si>
  <si>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</si>
  <si>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</si>
  <si>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</si>
  <si>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</si>
  <si>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</si>
  <si>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</si>
  <si>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</si>
  <si>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Preliminarus kiekis</t>
  </si>
  <si>
    <t>Mato vienetas</t>
  </si>
  <si>
    <t>Kaina be PVM, Eur</t>
  </si>
  <si>
    <t>Suma be PVM, Eur</t>
  </si>
  <si>
    <t>Gamintojas, modelis</t>
  </si>
  <si>
    <t>Siūlomo parametro reikšmė su nuoroda į konkretų pasiūlymo puslapį</t>
  </si>
  <si>
    <t>vnt.</t>
  </si>
  <si>
    <t>Suma be PVM</t>
  </si>
  <si>
    <t>Taikomas PVM dydis (%)</t>
  </si>
  <si>
    <t>PVM suma</t>
  </si>
  <si>
    <t>Suma su PVM</t>
  </si>
  <si>
    <t>8. DALIS</t>
  </si>
  <si>
    <t>SKYSČIUS SUGERIANTIS KILIMĖLIS</t>
  </si>
  <si>
    <t>8.</t>
  </si>
  <si>
    <t>Skysčius sugeriantis kilimėlis</t>
  </si>
  <si>
    <t>8.1.</t>
  </si>
  <si>
    <t>8.1.1.</t>
  </si>
  <si>
    <t>Vienkartinio naudojimo</t>
  </si>
  <si>
    <t>8.1.2.</t>
  </si>
  <si>
    <t>Nesterilus</t>
  </si>
  <si>
    <t>8.1.3.</t>
  </si>
  <si>
    <t>8.1.4.</t>
  </si>
  <si>
    <t>Sugeria ne mažiau 3000 g/ m2 skysčių</t>
  </si>
  <si>
    <t>8.1.5.</t>
  </si>
  <si>
    <t>Kilimėlio dydis: 70 x 140 cm ± 3 cm</t>
  </si>
  <si>
    <t>Dalies biudžetas su PVM: 23341,5 Eur</t>
  </si>
  <si>
    <t>10. DALIS</t>
  </si>
  <si>
    <t>STUBURO OPERACIJŲ RINKINYS</t>
  </si>
  <si>
    <t>10.</t>
  </si>
  <si>
    <t>Stuburo operacijų rinkinys</t>
  </si>
  <si>
    <t>10.1.</t>
  </si>
  <si>
    <t>10.1.1.</t>
  </si>
  <si>
    <t xml:space="preserve">Instrumentavimo staliuko apklotas – 1 vnt. - 140 x 190cm ±10cm, sustiprintos zonos dydis ne mažesnis nei 70x190 cm </t>
  </si>
  <si>
    <t>10.1.2.</t>
  </si>
  <si>
    <t>Sustiprintas Mayo stalelio apklotas - 1 vnt. -  80x145cm ± 5 cm, absorbuojanti zona 55 x 90 ±3cm</t>
  </si>
  <si>
    <t>10.1.3.</t>
  </si>
  <si>
    <t>Paciento apklotas - 1 vnt. - 220x320 cm ±10cm, su lipnia anga 10x20 cm ±1 cm, dengta incizine plėvele; paciento apklote turi būti integruoti ne mažiau 2 vnt. laidų bei vamzdelių laikiklių; paciento apklotas pagamintas iš ne mažiau kaip 3 sluoksnių  medžiagos, kurios svoris ne mažesnis kaip 65 g/m², viršutinis -  iš neaustinės polipropileno medžiagos, absorbcija ne mažiau 300 %, vidurinis - polietileno plėvelės, apatinis - apsauginis neaustinės medžiagos sluoksnis; paciento apkloto atsparumas skysčių įsiskverbimui ne mažiau negu 200 cm H₂O, kietųjų dalelių sklaida ne daugiau kaip 1,9 Log₁₀ (pūkų sk.)</t>
  </si>
  <si>
    <t>10.1.4.</t>
  </si>
  <si>
    <t xml:space="preserve">Rinkinys supakuotas viename steriliame gamykliniame plastiko įpakavime. Įpakavimo viduje turi būti įdėta rinkinio etiketė, kurios turinys gerai matomas neatidarius pirminės pakuotės. Šioje etiketėje turi būti: rinkinio sudėtis lietuvių/anglų kalba, sterilumo kontrolės sistema (ne mažiau 2 lipdukų su pakuotės sterilumo ir gamybos duomenimis, lipdukai turi atsiklijuoti su galimybe juos įklijuoti į ligoninės sterilumo kontrolės dokumentus). Sterili pakuotė turi atplėšimo kampų žymėjimus ir atidarant plyšta per pakuotės sujungimo vietas. Ant rinkinio turi būti lipdukas-rodyklė, nurodanti išpakavimo kryptį. Paciento apklotas turi piktogramas, kurios nurodo teisingą apkloto išlankstymo kryptį paciento atžvilgiu. Lipnios apkloto dalys yra padengtos nealergizuojančiais klijais ir apsaugotos popieriumi, dengtu silikonu. Paciento apklotas gerai limpa prie odos ir nereikalauja papildomų judesių, fiksuojant prie paciento odos. Sudėtyje neturi būti latekso. Pakuotė trijų lygių, atitinka Medicinos prietaisų reglamento (ES) 2017/745 (arba lygiaverčio), standarto EN-13795 bei CFR 1610 1 klasės reikalavimus. Rinkinys turi būti pažymėtas CE ženklu. Pateikti tai įrodančius dokumentus kartu su prekėmis. </t>
  </si>
  <si>
    <t>Dalies biudžetas su PVM: 9072 Eur</t>
  </si>
  <si>
    <t>11. DALIS</t>
  </si>
  <si>
    <t>KRANIOTOMINIS RINKINYS</t>
  </si>
  <si>
    <t>11.</t>
  </si>
  <si>
    <t>Kraniotominis rinkinys</t>
  </si>
  <si>
    <t>11.1.</t>
  </si>
  <si>
    <t>11.1.1.</t>
  </si>
  <si>
    <t>Instrumentavimo staliuko apklotas - 1 vnt. -  140 x 190cm ±10cm, sustiprintos zonos dydis ne mažesnis nei 70x190 cm</t>
  </si>
  <si>
    <t>11.1.2.</t>
  </si>
  <si>
    <t xml:space="preserve">Padidintos apsaugos chirurginis chalatas - 1 vnt., dydis XL, ilgis 140 cm ± 5 cm, krūtinės plotis 75 cm ±3 cm, rankovės ilgis iki rankogalio 60 cm ±3 cm. Neišlankstytas chalatas matomoj vietoje turi du antspaudus nurodančius dydį ir ilgį. Chalatas turi du vidinius diržus ir du išorinius diržus (kairės ir dešinės pusės) tarpusavyje fiksuotus diržo kortele. Dešinės pusės diržas taip pritvirtintas, kad būtų galima užsirišti pačiam,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3.2 Log₁₀ (pūkų sk.). Atsparumas skysčių įsiskverbimui ne mažiau 110 cm H₂O </t>
  </si>
  <si>
    <t>11.1.3.</t>
  </si>
  <si>
    <t>Standartinės apsaugos chirurginis chalatas - 1 vnt., dydis L, ilgis 120 cm ± 5 cm, krūtinės plotis 70 cm ±3 cm, rankovės ilgis iki rankogalio 60 cm ±3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turi pilnai dengti nugarą. Prie kaklo susisega lipnia „velcro“ tipo juostele ne mažiau 15 cm ilgio, rankovės su elastiniais rankogaliais gerai priglundančiais prie riešo ne trumpesniais nei 6 cm ilgio. Pagamintas iš  neaustinės polipropileno medžiagos, kurios svoris ne mažesnis kaip 35 g/m², rankogaliai iš poliesterio. Kietųjų dalelių sklaida ne daugiau kaip 2.0 Log₁₀ (pūkų sk.). Atsparumas skysčių įsiskverbimui ne mažiau 40 cm H₂O. Supakuotas į krepinį popierių ir patalpintas viso rinkinio viršuje.</t>
  </si>
  <si>
    <t>11.1.4.</t>
  </si>
  <si>
    <t xml:space="preserve">Paciento apklotas - 1 vnt. - 230 x 400 cm ± 10 cm su lipnia 20 x 30 cm ±3cm anga, dengta incizine plėvele, integruotu skysčių surinkimo maišu su skysčių išleidimo anga. Abi apkloto pusės su skaidria polietilenine dalimi. Pagamintas iš ne mažiau dviejų sluoksnių polipropileno neaustinės medžiagos, kurios svoris ne mažesnis kaip 55 g/m² ir polietileno plėvelės. Absorbcija ne mažesnė kaip 250%.  Atsparumas skysčių įsiskverbimui ne mažiau negu 150 cm H₂O, kietųjų dalelių sklaida ne daugiau kaip 1,8 Log₁₀ (pūkų sk.) </t>
  </si>
  <si>
    <t>11.1.5.</t>
  </si>
  <si>
    <t>Apklotas lipniu kraštu - 4 vnt. - 50 x 50 cm ± 5 cm. Pagamintas iš ne mažiau dviejų sluoksnių polipropileno neaustinės medžiagos, kurios svoris ne mažesnis kaip 55 g/m² ir polietileno plėvelės. Absorbcija ne mažesnė kaip 250%. Atsparumas skysčių įsiskverbimui ne mažiau negu 150 cm H₂O, kietųjų dalelių sklaida ne daugiau kaip 1,8 Log₁₀ (pūkų sk.) – 4 vnt.</t>
  </si>
  <si>
    <t>11.1.6.</t>
  </si>
  <si>
    <t>Popieriniai rankšluosčiai 30x40 cm ±2 cm – 2 vnt.</t>
  </si>
  <si>
    <t>11.1.7.</t>
  </si>
  <si>
    <t xml:space="preserve">Rankovė video kamerai su elastine anga - 1 vnt., 17 cm  ± 1 cm x 240 cm  ± 5 cm, su 2 vnt. lipniomis juostelėmis ir kortele </t>
  </si>
  <si>
    <t>11.1.8.</t>
  </si>
  <si>
    <t>Operacinė lipni juosta 9x50 cm ±1 cm – 1 vnt.</t>
  </si>
  <si>
    <t>11.1.9.</t>
  </si>
  <si>
    <t>Magnetinė dėžutė - adatų skaičiuoklė, 20 dalių – 1 vnt.</t>
  </si>
  <si>
    <t>11.1.10.</t>
  </si>
  <si>
    <t>Marlinės skaros 10x20 cm ±1 cm, 12 sluoksnių – 10 vnt.</t>
  </si>
  <si>
    <t>11.1.11.</t>
  </si>
  <si>
    <t>Marlinės skarelės 7,5x7,5 cm ±0,5 cm, 12 sluoksnių – 50 vnt.</t>
  </si>
  <si>
    <t>11.1.12.</t>
  </si>
  <si>
    <t>Dalies biudžetas su PVM: 16905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</si>
  <si>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</si>
  <si>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</si>
  <si>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</si>
  <si>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</si>
  <si>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</si>
  <si>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</si>
  <si>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</si>
  <si>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</si>
  <si>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</si>
  <si>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</si>
  <si>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</si>
  <si>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</si>
  <si>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</si>
  <si>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</si>
  <si>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</si>
  <si>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</si>
  <si>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</si>
  <si>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</si>
  <si>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</si>
  <si>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</si>
  <si>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</si>
  <si>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</si>
  <si>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14582-1 2025-05-13 10:56:57</t>
  </si>
  <si>
    <t>Viršutinis sluoksnis pagamintas iš neaustinės medžiagos, vidurinis -  iš celiuliozės poliesterio pluošto arba lygiavertės mediagos , apatinis - iš neslystančio polietileno arba lygiavertės medžiagos</t>
  </si>
  <si>
    <t>Klaipėdos raj.</t>
  </si>
  <si>
    <t>AmberCell Solutions, UAB</t>
  </si>
  <si>
    <t>Sendvario g. 12, Sudmantai, LT-96327 Klaipėdos raj.</t>
  </si>
  <si>
    <t>LT100006146717</t>
  </si>
  <si>
    <t xml:space="preserve">A.s. LT907044060007684079                   
AB SEB bankas, Banko kodas 70440          </t>
  </si>
  <si>
    <t>-</t>
  </si>
  <si>
    <t>Ne</t>
  </si>
  <si>
    <t>Įgaliotas asmuo</t>
  </si>
  <si>
    <t>Lina Rusteikienė</t>
  </si>
  <si>
    <t xml:space="preserve">Viršutinis sluoksnis pagamintas iš neaustinės medžiagos, vidurinis -  iš celiuliozės poliesterio pluošto, apatinis - iš neslystančio polietileno </t>
  </si>
  <si>
    <t>Sugeria 3000 g/ m2 skysčių</t>
  </si>
  <si>
    <t>Kilimėlio dydis: 71,1 x 142,2 cm</t>
  </si>
  <si>
    <t>Medline Industries, Inc, United States, Liqui-Loc™ Absorbency Floor Mat, ref. Nr. ORLLPBM</t>
  </si>
  <si>
    <t xml:space="preserve">Instrumentavimo staliuko apklotas – 1 vnt. - 140 x 190cm, sustiprintos zonos dydis 74x190 cm </t>
  </si>
  <si>
    <t>Sustiprintas Mayo stalelio apklotas - 1 vnt. -  80x142cm, absorbuojanti zona 55 x 88 cm</t>
  </si>
  <si>
    <t>Paciento apklotas - 1 vnt. - 220x320 cm, su lipnia anga 10x20 cm, dengta incizine plėvele; paciento apklote turi yra integruoti 2 vnt. laidų bei vamzdelių laikikliai; paciento apklotas pagamintas 3 sluoksnių  medžiagos, kurios svoris 66 g/m², viršutinis -  iš neaustinės polipropileno medžiagos, absorbcija 338 %, vidurinis - polietileno plėvelės, apatinis - apsauginis neaustinės medžiagos sluoksnis; paciento apkloto atsparumas skysčių įsiskverbimui 200 cm H₂O, kietųjų dalelių sklaida 1,9 Log₁₀ (pūkų sk.)</t>
  </si>
  <si>
    <t xml:space="preserve">Rinkinys supakuotas viename steriliame gamykliniame plastiko įpakavime. Įpakavimo viduje yra įdėta rinkinio etiketė, kurios turinys gerai matomas neatidarius pirminės pakuotės. Šioje etiketėje yra: rinkinio sudėtis anglų kalba, sterilumo kontrolės sistema (2 lipdukų su pakuotės sterilumo ir gamybos duomenimis, lipdukai atsiklijuoja su galimybe juos įklijuoti į ligoninės sterilumo kontrolės dokumentus). Sterili pakuotė turi atplėšimo kampų žymėjimus ir atidarant plyšta per pakuotės sujungimo vietas. Ant rinkinio yra lipdukas-rodyklė, nurodanti išpakavimo kryptį. Paciento apklotas turi piktogramas, kurios nurodo teisingą apkloto išlankstymo kryptį paciento atžvilgiu. Lipnios apkloto dalys yra padengtos nealergizuojančiais klijais ir apsaugotos popieriumi, dengtu silikonu. Paciento apklotas gerai limpa prie odos ir nereikalauja papildomų judesių, fiksuojant prie paciento odos. Sudėtyje nėra latekso. Pakuotė trijų lygių, atitinka Medicinos prietaisų reglamento (ES) 2017/745, standarto EN-13795 bei CFR 1610 1 klasės reikalavimus. Rinkinys pažymėtas CE ženklu. </t>
  </si>
  <si>
    <t>Instrumentavimo staliuko apklotas - 1 vnt. -  140 x 190cm, sustiprintos zonos dydis nei 74x190 cm</t>
  </si>
  <si>
    <t xml:space="preserve">Padidintos apsaugos chirurginis chalatas - 1 vnt., dydis XL, ilgis 140 cm, krūtinės plotis 72,5 cm, rankovės ilgis iki rankogalio 60 cm. Neišlankstytas chalatas matomoj vietoje turi du antspaudus nurodančius dydį ir ilgį. Chalatas turi du vidinius diržus ir du išorinius diržus (kairės ir dešinės pusės) tarpusavyje fiksuotus diržo kortele. Dešinės pusės diržas taip pritvirtintas, kad būtų galima užsirišti pačiam, nepažeidžiant sterilumo reikalavimų. Nugarinė chalato dalis pilnai dengia nugarą. Prie kaklo susisega lipnia „velcro“ tipo juostele 17 cm ilgio, rankovės su elastiniais rankogaliais gerai priglundančiais prie riešo 7 cm ilgio. Pagamintas iš  neaustinės polipropileno medžiagos, kurios svoris 35 g/m², rankogaliai iš poliesterio. Kietųjų dalelių sklaida 3.2 Log₁₀ (pūkų sk.). Atsparumas skysčių įsiskverbimui 110 cm H₂O </t>
  </si>
  <si>
    <t>Standartinės apsaugos chirurginis chalatas - 1 vnt., dydis L, ilgis 120 cm, krūtinės plotis 68 cm, rankovės ilgis iki rankogalio 59,5 cm. Neišlankstytas chalatas matomoj vietoje turi du antspaudus nurodančius dydį ir ilgį. Chalatas turi du vidinius diržus ir du išorinius diržus (kairės ir dešinės pusės), tarpusavyje fiksuotus diržo kortele. Išoriniai diržai pritvirtinti prie chalato taip,  kad būtų galima užsirišti chalatą, nepažeidžiant sterilumo reikalavimų. Nugarinė chalato dalis pilnai dengia nugarą. Prie kaklo susisega lipnia „velcro“ tipo juostele 17 cm ilgio, rankovės su elastiniais rankogaliais gerai priglundančiais prie riešo 7 cm ilgio. Pagamintas iš  neaustinės polipropileno medžiagos, kurios svoris 35 g/m², rankogaliai iš poliesterio. Kietųjų dalelių sklaida 2.0 Log₁₀ (pūkų sk.). Atsparumas skysčių įsiskverbimui 47 cm H₂O. Supakuotas į krepinį popierių ir patalpintas viso rinkinio viršuje.</t>
  </si>
  <si>
    <t xml:space="preserve">Paciento apklotas - 1 vnt. - 236 x 406 cm su lipnia 20 x 33 cm anga, dengta incizine plėvele, integruotu skysčių surinkimo maišu su skysčių išleidimo anga. Abi apkloto pusės su skaidria polietilenine dalimi. Pagamintas iš dviejų sluoksnių polipropileno neaustinės medžiagos, kurios svoris 58 g/m² ir polietileno plėvelės. Absorbcija 250%.  Atsparumas skysčių įsiskverbimui 178 cm H₂O, kietųjų dalelių sklaida 1,7 Log₁₀ (pūkų sk.) </t>
  </si>
  <si>
    <t>Apklotas lipniu kraštu - 4 vnt. - 45 x 50 cm. Pagamintas iš dviejų sluoksnių polipropileno neaustinės medžiagos, kurios svoris 58 g/m² ir polietileno plėvelės. Absorbcija 250%. Atsparumas skysčių įsiskverbimui 178 cm H₂O, kietųjų dalelių sklaida 1,7 Log₁₀ (pūkų sk.) – 4 vnt.</t>
  </si>
  <si>
    <t>Popieriniai rankšluosčiai 30x39 cm – 2 vnt.</t>
  </si>
  <si>
    <t xml:space="preserve">Rankovė video kamerai su elastine anga - 1 vnt., 17,5 cm x 240 cm, su 2 vnt. lipniomis juostelėmis ir kortele </t>
  </si>
  <si>
    <t>Marlinės skaros 10x20 cm, 12 sluoksnių – 10 vnt.</t>
  </si>
  <si>
    <t>Marlinės skarelės 7,5x7,5 cm, 12 sluoksnių – 50 vnt.</t>
  </si>
  <si>
    <t>Rinkinys supakuotas viename steriliame gamykliniame plastiko įpakavime. Įpakavimo viduje įdėta rinkinio etiketė, kurios turinys gerai matomas neatidarius pirminės pakuotės. Šioje etiketėje yra: rinkinio sudėtis lietuvių kalba, sterilumo kontrolės sistema 4 lipdukų su pakuotės sterilumo ir gamybos duomenimis, lipdukai atsiklijuoja su galimybe juos įklijuoti į ligoninės sterilumo kontrolės dokumentus). Sterili pakuotė turi atplėšimo kampų žymėjimus ir atidarant plyšta per pakuotės sujungimo vietas. Ant rinkinio yra lipdukas-rodyklė, nurodanti išpakavimo kryptį. Paciento apklotas turi piktogramas, kurios nurodo teisingą apkloto išlankstymo kryptį paciento atžvilgiu. Lipnios apkloto dalys yra padengtos nealergizuojančiais klijais ir apsaugotos popieriumi, dengtu silikonu. Paciento apklotas gerai limpa prie odos ir nereikalauja papildomų judesių, fiksuojant prie paciento odos. Sudėtyje nėra latekso. Pakuotė trijų lygių, atitinka Medicinos prietaisų reglamento (ES) 2017/745, standarto EN-13795 bei CFR 1610 1 klasės reikalavimus. Rinkinys pažymėtas CE ženklu.</t>
  </si>
  <si>
    <t>Medline International France SAS, 5 rue Charles Lindbergh, 44110 Châteaubriant, France, Kraniotomijos rinkinys, ref. Nr. ST02-EGINE007, quote nr. 1520721</t>
  </si>
  <si>
    <t>2025.05.26</t>
  </si>
  <si>
    <t>ACS-20250526</t>
  </si>
  <si>
    <t>1.1_priedas_Pasiūlymas ir techninė specifikacija</t>
  </si>
  <si>
    <t>Įgaliojimas</t>
  </si>
  <si>
    <t>Pasiūlymas</t>
  </si>
  <si>
    <t>Failai kataloge "Katalogai ir CE"</t>
  </si>
  <si>
    <t>Medline International France SAS, 5 rue Charles Lindbergh, 44110 Châteaubriant, France, Spine pack, ref. Nr. CPU29033CE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</si>
</sst>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xf>
    <xf numFmtId="0" fontId="4" fillId="4" borderId="23" xfId="0" applyFont="1" applyFill="1" applyBorder="1" applyAlignment="1">
      <alignment wrapText="1"/>
    </xf>
    <xf numFmtId="0" fontId="2" fillId="4" borderId="23" xfId="0" applyFont="1" applyFill="1" applyBorder="1" applyAlignment="1">
      <alignment wrapText="1"/>
    </xf>
    <xf numFmtId="0" fontId="2" fillId="5" borderId="1" xfId="0" applyFont="1" applyFill="1" applyBorder="1" applyProtection="1">
      <protection locked="0"/>
    </xf>
    <xf numFmtId="0" fontId="3" fillId="5" borderId="23" xfId="0" applyFont="1" applyFill="1" applyBorder="1" applyAlignment="1" applyProtection="1">
      <alignment wrapText="1"/>
      <protection locked="0"/>
    </xf>
    <xf numFmtId="0" fontId="2" fillId="5" borderId="23" xfId="0" applyFont="1" applyFill="1" applyBorder="1" applyAlignment="1" applyProtection="1">
      <alignment wrapText="1"/>
      <protection locked="0"/>
    </xf>
    <xf numFmtId="0" fontId="2" fillId="4" borderId="23" xfId="0" applyFont="1" applyFill="1" applyBorder="1"/>
    <xf numFmtId="0" fontId="1" fillId="4" borderId="23" xfId="0" applyFont="1" applyFill="1" applyBorder="1"/>
    <xf numFmtId="0" fontId="3"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5" borderId="1" xfId="0" applyFont="1" applyFill="1" applyBorder="1" applyAlignment="1" applyProtection="1">
      <alignment horizontal="center" vertical="center" wrapText="1"/>
      <protection locked="0"/>
    </xf>
    <xf numFmtId="49" fontId="5" fillId="2" borderId="2" xfId="0" applyNumberFormat="1" applyFont="1" applyFill="1" applyBorder="1" applyAlignment="1">
      <alignment horizontal="left" vertical="center" wrapText="1"/>
    </xf>
    <xf numFmtId="0" fontId="0" fillId="0" borderId="22" xfId="0" applyBorder="1"/>
    <xf numFmtId="0" fontId="4" fillId="2" borderId="0" xfId="0" applyFont="1" applyFill="1"/>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horizontal="center"/>
      <protection locked="0"/>
    </xf>
    <xf numFmtId="0" fontId="0" fillId="0" borderId="15" xfId="0" applyBorder="1" applyAlignment="1" applyProtection="1">
      <alignment horizontal="center"/>
      <protection locked="0"/>
    </xf>
    <xf numFmtId="49" fontId="5"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3" borderId="0" xfId="0" applyFont="1" applyFill="1" applyProtection="1">
      <protection locked="0"/>
    </xf>
    <xf numFmtId="0" fontId="3" fillId="3" borderId="1" xfId="0" applyFont="1" applyFill="1" applyBorder="1" applyAlignment="1" applyProtection="1">
      <alignment horizontal="center" vertical="center" wrapText="1"/>
      <protection locked="0"/>
    </xf>
    <xf numFmtId="0" fontId="0" fillId="0" borderId="16" xfId="0" applyBorder="1"/>
    <xf numFmtId="0" fontId="3" fillId="4" borderId="1"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0" fillId="0" borderId="20" xfId="0" applyBorder="1"/>
    <xf numFmtId="0" fontId="3" fillId="3" borderId="7"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0" fillId="0" borderId="17" xfId="0" applyBorder="1"/>
    <xf numFmtId="0" fontId="3" fillId="3" borderId="8"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3" fillId="2" borderId="12" xfId="0" applyFont="1" applyFill="1" applyBorder="1" applyAlignment="1">
      <alignment horizontal="center" vertical="center" wrapText="1"/>
    </xf>
    <xf numFmtId="0" fontId="0" fillId="0" borderId="13" xfId="0" applyBorder="1"/>
    <xf numFmtId="0" fontId="0" fillId="0" borderId="12" xfId="0" applyBorder="1"/>
    <xf numFmtId="0" fontId="3" fillId="2" borderId="14" xfId="0" applyFont="1" applyFill="1" applyBorder="1" applyAlignment="1">
      <alignment horizontal="center" vertical="center" wrapText="1"/>
    </xf>
    <xf numFmtId="0" fontId="3" fillId="3" borderId="10" xfId="0" applyFont="1" applyFill="1" applyBorder="1" applyAlignment="1" applyProtection="1">
      <alignment horizontal="center" vertical="center" wrapText="1"/>
      <protection locked="0"/>
    </xf>
    <xf numFmtId="0" fontId="0" fillId="0" borderId="19" xfId="0" applyBorder="1"/>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3" fillId="2" borderId="0" xfId="0" applyFont="1" applyFill="1" applyAlignment="1">
      <alignment horizontal="right"/>
    </xf>
    <xf numFmtId="0" fontId="3" fillId="5" borderId="1"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wrapText="1"/>
    </xf>
    <xf numFmtId="0" fontId="3" fillId="2" borderId="5" xfId="0"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89"/>
  <sheetViews>
    <sheetView tabSelected="1" topLeftCell="C7" workbookViewId="0">
      <selection activeCell="C17" sqref="C17:F17"/>
    </sheetView>
  </sheetViews>
  <sheetFormatPr defaultColWidth="10.75" defaultRowHeight="15" x14ac:dyDescent="0.25"/>
  <cols>
    <col min="1" max="1" width="9.25" style="1" customWidth="1"/>
    <col min="2" max="2" width="78" style="1" customWidth="1"/>
    <col min="3" max="6" width="29.25" style="1" customWidth="1"/>
    <col min="7" max="7" width="19.75" style="1" customWidth="1"/>
    <col min="8" max="8" width="26.5" style="1" customWidth="1"/>
    <col min="9" max="15" width="25" style="1" customWidth="1"/>
    <col min="16" max="16" width="10.75" style="1" customWidth="1"/>
    <col min="17" max="16384" width="10.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7" t="s">
        <v>150</v>
      </c>
    </row>
    <row r="9" spans="1:6" x14ac:dyDescent="0.25">
      <c r="A9" s="4" t="s">
        <v>5</v>
      </c>
      <c r="B9" s="27" t="s">
        <v>151</v>
      </c>
    </row>
    <row r="10" spans="1:6" x14ac:dyDescent="0.25">
      <c r="A10" s="4" t="s">
        <v>6</v>
      </c>
      <c r="B10" s="27" t="s">
        <v>122</v>
      </c>
    </row>
    <row r="12" spans="1:6" ht="15.75" x14ac:dyDescent="0.25">
      <c r="A12" s="40" t="s">
        <v>7</v>
      </c>
      <c r="B12" s="41"/>
      <c r="C12" s="33" t="s">
        <v>123</v>
      </c>
      <c r="D12" s="34"/>
      <c r="E12" s="34"/>
      <c r="F12" s="35"/>
    </row>
    <row r="13" spans="1:6" ht="16.149999999999999" customHeight="1" x14ac:dyDescent="0.25">
      <c r="A13" s="48" t="s">
        <v>8</v>
      </c>
      <c r="B13" s="38"/>
      <c r="C13" s="36">
        <v>302591590</v>
      </c>
      <c r="D13" s="34"/>
      <c r="E13" s="34"/>
      <c r="F13" s="35"/>
    </row>
    <row r="14" spans="1:6" ht="16.149999999999999" customHeight="1" x14ac:dyDescent="0.25">
      <c r="A14" s="48" t="s">
        <v>9</v>
      </c>
      <c r="B14" s="38"/>
      <c r="C14" s="33" t="s">
        <v>124</v>
      </c>
      <c r="D14" s="34"/>
      <c r="E14" s="34"/>
      <c r="F14" s="35"/>
    </row>
    <row r="15" spans="1:6" ht="16.149999999999999" customHeight="1" x14ac:dyDescent="0.25">
      <c r="A15" s="40" t="s">
        <v>10</v>
      </c>
      <c r="B15" s="41"/>
      <c r="C15" s="33" t="s">
        <v>125</v>
      </c>
      <c r="D15" s="34"/>
      <c r="E15" s="34"/>
      <c r="F15" s="35"/>
    </row>
    <row r="16" spans="1:6" ht="63" customHeight="1" x14ac:dyDescent="0.25">
      <c r="A16" s="37" t="s">
        <v>11</v>
      </c>
      <c r="B16" s="38"/>
      <c r="C16" s="33" t="s">
        <v>126</v>
      </c>
      <c r="D16" s="46"/>
      <c r="E16" s="46"/>
      <c r="F16" s="47"/>
    </row>
    <row r="17" spans="1:7" ht="16.149999999999999" customHeight="1" x14ac:dyDescent="0.25">
      <c r="A17" s="40" t="s">
        <v>12</v>
      </c>
      <c r="B17" s="41"/>
      <c r="C17" s="33"/>
      <c r="D17" s="34"/>
      <c r="E17" s="34"/>
      <c r="F17" s="35"/>
    </row>
    <row r="18" spans="1:7" ht="16.149999999999999" customHeight="1" x14ac:dyDescent="0.25">
      <c r="A18" s="40" t="s">
        <v>13</v>
      </c>
      <c r="B18" s="41"/>
      <c r="C18" s="36"/>
      <c r="D18" s="34"/>
      <c r="E18" s="34"/>
      <c r="F18" s="35"/>
    </row>
    <row r="19" spans="1:7" ht="48" customHeight="1" x14ac:dyDescent="0.25">
      <c r="A19" s="40" t="s">
        <v>14</v>
      </c>
      <c r="B19" s="41"/>
      <c r="C19" s="33"/>
      <c r="D19" s="34"/>
      <c r="E19" s="34"/>
      <c r="F19" s="35"/>
    </row>
    <row r="20" spans="1:7" ht="55.15" customHeight="1" x14ac:dyDescent="0.25">
      <c r="A20" s="40" t="s">
        <v>15</v>
      </c>
      <c r="B20" s="41"/>
      <c r="C20" s="45"/>
      <c r="D20" s="34"/>
      <c r="E20" s="34"/>
      <c r="F20" s="35"/>
    </row>
    <row r="21" spans="1:7" ht="70.900000000000006" customHeight="1" x14ac:dyDescent="0.25">
      <c r="A21" s="42" t="s">
        <v>16</v>
      </c>
      <c r="B21" s="43"/>
      <c r="C21" s="49"/>
      <c r="D21" s="50"/>
      <c r="E21" s="50"/>
      <c r="F21" s="50"/>
      <c r="G21" s="13"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17</v>
      </c>
      <c r="B23" s="32"/>
      <c r="C23" s="32"/>
      <c r="D23" s="32"/>
      <c r="E23" s="32"/>
      <c r="F23" s="32"/>
    </row>
    <row r="24" spans="1:7" x14ac:dyDescent="0.25">
      <c r="A24" s="32" t="s">
        <v>18</v>
      </c>
      <c r="B24" s="32"/>
      <c r="C24" s="32"/>
      <c r="D24" s="32"/>
      <c r="E24" s="32"/>
      <c r="F24" s="32"/>
    </row>
    <row r="25" spans="1:7" x14ac:dyDescent="0.25">
      <c r="A25" s="32" t="s">
        <v>19</v>
      </c>
      <c r="B25" s="32"/>
      <c r="C25" s="32"/>
      <c r="D25" s="32"/>
      <c r="E25" s="32"/>
      <c r="F25" s="32"/>
    </row>
    <row r="26" spans="1:7" x14ac:dyDescent="0.25">
      <c r="A26" s="32" t="s">
        <v>20</v>
      </c>
      <c r="B26" s="32"/>
      <c r="C26" s="32"/>
      <c r="D26" s="32"/>
      <c r="E26" s="32"/>
      <c r="F26" s="32"/>
    </row>
    <row r="27" spans="1:7" x14ac:dyDescent="0.25">
      <c r="A27" s="32" t="s">
        <v>21</v>
      </c>
      <c r="B27" s="32"/>
      <c r="C27" s="32"/>
      <c r="D27" s="32"/>
      <c r="E27" s="32"/>
      <c r="F27" s="32"/>
    </row>
    <row r="28" spans="1:7" ht="31.9" customHeight="1" x14ac:dyDescent="0.25">
      <c r="A28" s="44" t="s">
        <v>22</v>
      </c>
      <c r="B28" s="32"/>
      <c r="C28" s="32"/>
      <c r="D28" s="32"/>
      <c r="E28" s="32"/>
      <c r="F28" s="32"/>
    </row>
    <row r="29" spans="1:7" x14ac:dyDescent="0.25">
      <c r="A29" s="32" t="s">
        <v>23</v>
      </c>
      <c r="B29" s="32"/>
      <c r="C29" s="32"/>
      <c r="D29" s="32"/>
      <c r="E29" s="32"/>
      <c r="F29" s="32"/>
    </row>
    <row r="30" spans="1:7" x14ac:dyDescent="0.25">
      <c r="A30" s="13" t="s">
        <v>24</v>
      </c>
      <c r="D30" s="14"/>
    </row>
    <row r="31" spans="1:7" x14ac:dyDescent="0.25">
      <c r="A31" s="13" t="s">
        <v>25</v>
      </c>
    </row>
    <row r="35" spans="1:8" x14ac:dyDescent="0.25">
      <c r="A35" s="12" t="s">
        <v>40</v>
      </c>
      <c r="B35" s="12" t="s">
        <v>41</v>
      </c>
    </row>
    <row r="37" spans="1:8" x14ac:dyDescent="0.25">
      <c r="A37" s="12" t="s">
        <v>26</v>
      </c>
    </row>
    <row r="38" spans="1:8" ht="45" x14ac:dyDescent="0.25">
      <c r="A38" s="15" t="s">
        <v>27</v>
      </c>
      <c r="B38" s="15" t="s">
        <v>28</v>
      </c>
      <c r="C38" s="15" t="s">
        <v>29</v>
      </c>
      <c r="D38" s="15" t="s">
        <v>30</v>
      </c>
      <c r="E38" s="15" t="s">
        <v>31</v>
      </c>
      <c r="F38" s="15" t="s">
        <v>32</v>
      </c>
      <c r="G38" s="15" t="s">
        <v>33</v>
      </c>
      <c r="H38" s="25" t="s">
        <v>34</v>
      </c>
    </row>
    <row r="39" spans="1:8" x14ac:dyDescent="0.25">
      <c r="A39" s="15" t="s">
        <v>42</v>
      </c>
      <c r="B39" s="15" t="s">
        <v>43</v>
      </c>
      <c r="C39" s="16"/>
      <c r="D39" s="16"/>
      <c r="E39" s="16"/>
      <c r="F39" s="16"/>
      <c r="G39" s="16"/>
      <c r="H39" s="16"/>
    </row>
    <row r="40" spans="1:8" ht="60" x14ac:dyDescent="0.25">
      <c r="A40" s="16" t="s">
        <v>44</v>
      </c>
      <c r="B40" s="31" t="s">
        <v>43</v>
      </c>
      <c r="C40" s="16">
        <v>3000</v>
      </c>
      <c r="D40" s="16" t="s">
        <v>35</v>
      </c>
      <c r="E40" s="17">
        <v>7.41</v>
      </c>
      <c r="F40" s="16">
        <f>IF(ISBLANK(E40),"", PRODUCT(C40,E40))</f>
        <v>22230</v>
      </c>
      <c r="G40" s="29" t="s">
        <v>134</v>
      </c>
      <c r="H40" s="16"/>
    </row>
    <row r="41" spans="1:8" x14ac:dyDescent="0.25">
      <c r="A41" s="16" t="s">
        <v>45</v>
      </c>
      <c r="B41" s="16" t="s">
        <v>46</v>
      </c>
      <c r="C41" s="16"/>
      <c r="D41" s="16"/>
      <c r="E41" s="16"/>
      <c r="F41" s="16"/>
      <c r="G41" s="16"/>
      <c r="H41" s="28" t="s">
        <v>46</v>
      </c>
    </row>
    <row r="42" spans="1:8" x14ac:dyDescent="0.25">
      <c r="A42" s="16" t="s">
        <v>47</v>
      </c>
      <c r="B42" s="16" t="s">
        <v>48</v>
      </c>
      <c r="C42" s="16"/>
      <c r="D42" s="16"/>
      <c r="E42" s="16"/>
      <c r="F42" s="16"/>
      <c r="G42" s="16"/>
      <c r="H42" s="28" t="s">
        <v>48</v>
      </c>
    </row>
    <row r="43" spans="1:8" ht="75" x14ac:dyDescent="0.25">
      <c r="A43" s="16" t="s">
        <v>49</v>
      </c>
      <c r="B43" s="26" t="s">
        <v>121</v>
      </c>
      <c r="C43" s="16"/>
      <c r="D43" s="16"/>
      <c r="E43" s="16"/>
      <c r="F43" s="16"/>
      <c r="G43" s="16"/>
      <c r="H43" s="29" t="s">
        <v>131</v>
      </c>
    </row>
    <row r="44" spans="1:8" x14ac:dyDescent="0.25">
      <c r="A44" s="16" t="s">
        <v>50</v>
      </c>
      <c r="B44" s="16" t="s">
        <v>51</v>
      </c>
      <c r="C44" s="16"/>
      <c r="D44" s="16"/>
      <c r="E44" s="16"/>
      <c r="F44" s="16"/>
      <c r="G44" s="16"/>
      <c r="H44" s="29" t="s">
        <v>132</v>
      </c>
    </row>
    <row r="45" spans="1:8" x14ac:dyDescent="0.25">
      <c r="A45" s="16" t="s">
        <v>52</v>
      </c>
      <c r="B45" s="16" t="s">
        <v>53</v>
      </c>
      <c r="C45" s="16"/>
      <c r="D45" s="16"/>
      <c r="E45" s="16"/>
      <c r="F45" s="16"/>
      <c r="G45" s="16"/>
      <c r="H45" s="29" t="s">
        <v>133</v>
      </c>
    </row>
    <row r="46" spans="1:8" x14ac:dyDescent="0.25">
      <c r="E46" s="15" t="s">
        <v>36</v>
      </c>
      <c r="F46" s="15">
        <f>IF((COUNT(C40:C45)&lt;&gt;COUNT(F40:F45)),"", ROUND(SUM(F40:F45),2))</f>
        <v>22230</v>
      </c>
      <c r="G46" s="13" t="str">
        <f>IF((COUNT(C40:C45)&lt;&gt;COUNT(F40:F45)),"Neužpildytos visų objektų kainos", "")</f>
        <v/>
      </c>
    </row>
    <row r="47" spans="1:8" x14ac:dyDescent="0.25">
      <c r="C47" s="15" t="s">
        <v>37</v>
      </c>
      <c r="D47" s="18">
        <v>5</v>
      </c>
      <c r="E47" s="15" t="s">
        <v>38</v>
      </c>
      <c r="F47" s="15">
        <f>IF(OR(F46="",D47=""),"", ROUND(PRODUCT(D47,F46)/100,2))</f>
        <v>1111.5</v>
      </c>
      <c r="G47" s="13" t="str">
        <f>IF(D47="", "Nurodykite taikomą PVM dydį", "")</f>
        <v/>
      </c>
    </row>
    <row r="48" spans="1:8" x14ac:dyDescent="0.25">
      <c r="E48" s="15" t="s">
        <v>39</v>
      </c>
      <c r="F48" s="15">
        <f>IF(ISBLANK(F47), "", ROUND(SUM(F46:F47),2))</f>
        <v>23341.5</v>
      </c>
      <c r="G48" s="13" t="s">
        <v>54</v>
      </c>
    </row>
    <row r="53" spans="1:8" x14ac:dyDescent="0.25">
      <c r="A53" s="12" t="s">
        <v>55</v>
      </c>
      <c r="B53" s="12" t="s">
        <v>56</v>
      </c>
    </row>
    <row r="55" spans="1:8" x14ac:dyDescent="0.25">
      <c r="A55" s="12" t="s">
        <v>26</v>
      </c>
    </row>
    <row r="56" spans="1:8" ht="45" x14ac:dyDescent="0.25">
      <c r="A56" s="15" t="s">
        <v>27</v>
      </c>
      <c r="B56" s="15" t="s">
        <v>28</v>
      </c>
      <c r="C56" s="15" t="s">
        <v>29</v>
      </c>
      <c r="D56" s="15" t="s">
        <v>30</v>
      </c>
      <c r="E56" s="15" t="s">
        <v>31</v>
      </c>
      <c r="F56" s="15" t="s">
        <v>32</v>
      </c>
      <c r="G56" s="15" t="s">
        <v>33</v>
      </c>
      <c r="H56" s="25" t="s">
        <v>34</v>
      </c>
    </row>
    <row r="57" spans="1:8" x14ac:dyDescent="0.25">
      <c r="A57" s="15" t="s">
        <v>57</v>
      </c>
      <c r="B57" s="15" t="s">
        <v>58</v>
      </c>
      <c r="C57" s="16"/>
      <c r="D57" s="16"/>
      <c r="E57" s="16"/>
      <c r="F57" s="16"/>
      <c r="G57" s="16"/>
      <c r="H57" s="16"/>
    </row>
    <row r="58" spans="1:8" ht="90" x14ac:dyDescent="0.25">
      <c r="A58" s="16" t="s">
        <v>59</v>
      </c>
      <c r="B58" s="30" t="s">
        <v>58</v>
      </c>
      <c r="C58" s="16">
        <v>600</v>
      </c>
      <c r="D58" s="16" t="s">
        <v>35</v>
      </c>
      <c r="E58" s="17">
        <v>14.4</v>
      </c>
      <c r="F58" s="16">
        <f>IF(ISBLANK(E58),"", PRODUCT(C58,E58))</f>
        <v>8640</v>
      </c>
      <c r="G58" s="29" t="s">
        <v>156</v>
      </c>
      <c r="H58" s="16"/>
    </row>
    <row r="59" spans="1:8" ht="60" x14ac:dyDescent="0.25">
      <c r="A59" s="30" t="s">
        <v>60</v>
      </c>
      <c r="B59" s="26" t="s">
        <v>61</v>
      </c>
      <c r="C59" s="16"/>
      <c r="D59" s="16"/>
      <c r="E59" s="16"/>
      <c r="F59" s="16"/>
      <c r="G59" s="16"/>
      <c r="H59" s="29" t="s">
        <v>135</v>
      </c>
    </row>
    <row r="60" spans="1:8" ht="45" x14ac:dyDescent="0.25">
      <c r="A60" s="30" t="s">
        <v>62</v>
      </c>
      <c r="B60" s="16" t="s">
        <v>63</v>
      </c>
      <c r="C60" s="16"/>
      <c r="D60" s="16"/>
      <c r="E60" s="16"/>
      <c r="F60" s="16"/>
      <c r="G60" s="16"/>
      <c r="H60" s="29" t="s">
        <v>136</v>
      </c>
    </row>
    <row r="61" spans="1:8" ht="270" x14ac:dyDescent="0.25">
      <c r="A61" s="30" t="s">
        <v>64</v>
      </c>
      <c r="B61" s="26" t="s">
        <v>65</v>
      </c>
      <c r="C61" s="16"/>
      <c r="D61" s="16"/>
      <c r="E61" s="16"/>
      <c r="F61" s="16"/>
      <c r="G61" s="16"/>
      <c r="H61" s="29" t="s">
        <v>137</v>
      </c>
    </row>
    <row r="62" spans="1:8" ht="409.5" x14ac:dyDescent="0.25">
      <c r="A62" s="30" t="s">
        <v>66</v>
      </c>
      <c r="B62" s="24" t="s">
        <v>67</v>
      </c>
      <c r="C62" s="16"/>
      <c r="D62" s="16"/>
      <c r="E62" s="16"/>
      <c r="F62" s="16"/>
      <c r="G62" s="16"/>
      <c r="H62" s="29" t="s">
        <v>138</v>
      </c>
    </row>
    <row r="63" spans="1:8" x14ac:dyDescent="0.25">
      <c r="E63" s="15" t="s">
        <v>36</v>
      </c>
      <c r="F63" s="15">
        <f>IF((COUNT(C58:C62)&lt;&gt;COUNT(F58:F62)),"", ROUND(SUM(F58:F62),2))</f>
        <v>8640</v>
      </c>
      <c r="G63" s="13" t="str">
        <f>IF((COUNT(C58:C62)&lt;&gt;COUNT(F58:F62)),"Neužpildytos visų objektų kainos", "")</f>
        <v/>
      </c>
    </row>
    <row r="64" spans="1:8" x14ac:dyDescent="0.25">
      <c r="C64" s="15" t="s">
        <v>37</v>
      </c>
      <c r="D64" s="18">
        <v>5</v>
      </c>
      <c r="E64" s="15" t="s">
        <v>38</v>
      </c>
      <c r="F64" s="15">
        <f>IF(OR(F63="",D64=""),"", ROUND(PRODUCT(D64,F63)/100,2))</f>
        <v>432</v>
      </c>
      <c r="G64" s="13" t="str">
        <f>IF(D64="", "Nurodykite taikomą PVM dydį", "")</f>
        <v/>
      </c>
    </row>
    <row r="65" spans="1:8" x14ac:dyDescent="0.25">
      <c r="E65" s="15" t="s">
        <v>39</v>
      </c>
      <c r="F65" s="15">
        <f>IF(ISBLANK(F64), "", ROUND(SUM(F63:F64),2))</f>
        <v>9072</v>
      </c>
      <c r="G65" s="13" t="s">
        <v>68</v>
      </c>
    </row>
    <row r="69" spans="1:8" x14ac:dyDescent="0.25">
      <c r="A69" s="12" t="s">
        <v>69</v>
      </c>
      <c r="B69" s="12" t="s">
        <v>70</v>
      </c>
    </row>
    <row r="71" spans="1:8" x14ac:dyDescent="0.25">
      <c r="A71" s="12" t="s">
        <v>26</v>
      </c>
    </row>
    <row r="72" spans="1:8" ht="45" x14ac:dyDescent="0.25">
      <c r="A72" s="15" t="s">
        <v>27</v>
      </c>
      <c r="B72" s="15" t="s">
        <v>28</v>
      </c>
      <c r="C72" s="15" t="s">
        <v>29</v>
      </c>
      <c r="D72" s="15" t="s">
        <v>30</v>
      </c>
      <c r="E72" s="15" t="s">
        <v>31</v>
      </c>
      <c r="F72" s="15" t="s">
        <v>32</v>
      </c>
      <c r="G72" s="15" t="s">
        <v>33</v>
      </c>
      <c r="H72" s="25" t="s">
        <v>34</v>
      </c>
    </row>
    <row r="73" spans="1:8" x14ac:dyDescent="0.25">
      <c r="A73" s="15" t="s">
        <v>71</v>
      </c>
      <c r="B73" s="15" t="s">
        <v>72</v>
      </c>
      <c r="C73" s="16"/>
      <c r="D73" s="16"/>
      <c r="E73" s="16"/>
      <c r="F73" s="16"/>
      <c r="G73" s="16"/>
      <c r="H73" s="16"/>
    </row>
    <row r="74" spans="1:8" ht="120" x14ac:dyDescent="0.25">
      <c r="A74" s="16" t="s">
        <v>73</v>
      </c>
      <c r="B74" s="16" t="s">
        <v>72</v>
      </c>
      <c r="C74" s="16">
        <v>400</v>
      </c>
      <c r="D74" s="16" t="s">
        <v>35</v>
      </c>
      <c r="E74" s="17">
        <v>40.22</v>
      </c>
      <c r="F74" s="16">
        <f>IF(ISBLANK(E74),"", PRODUCT(C74,E74))</f>
        <v>16088</v>
      </c>
      <c r="G74" s="29" t="s">
        <v>149</v>
      </c>
      <c r="H74" s="16"/>
    </row>
    <row r="75" spans="1:8" ht="60" x14ac:dyDescent="0.25">
      <c r="A75" s="30" t="s">
        <v>74</v>
      </c>
      <c r="B75" s="24" t="s">
        <v>75</v>
      </c>
      <c r="C75" s="16"/>
      <c r="D75" s="16"/>
      <c r="E75" s="16"/>
      <c r="F75" s="16"/>
      <c r="G75" s="16"/>
      <c r="H75" s="29" t="s">
        <v>139</v>
      </c>
    </row>
    <row r="76" spans="1:8" ht="409.5" x14ac:dyDescent="0.25">
      <c r="A76" s="30" t="s">
        <v>76</v>
      </c>
      <c r="B76" s="24" t="s">
        <v>77</v>
      </c>
      <c r="C76" s="16"/>
      <c r="D76" s="16"/>
      <c r="E76" s="16"/>
      <c r="F76" s="16"/>
      <c r="G76" s="16"/>
      <c r="H76" s="29" t="s">
        <v>140</v>
      </c>
    </row>
    <row r="77" spans="1:8" ht="409.5" x14ac:dyDescent="0.25">
      <c r="A77" s="30" t="s">
        <v>78</v>
      </c>
      <c r="B77" s="24" t="s">
        <v>79</v>
      </c>
      <c r="C77" s="16"/>
      <c r="D77" s="16"/>
      <c r="E77" s="16"/>
      <c r="F77" s="16"/>
      <c r="G77" s="16"/>
      <c r="H77" s="29" t="s">
        <v>141</v>
      </c>
    </row>
    <row r="78" spans="1:8" ht="225" x14ac:dyDescent="0.25">
      <c r="A78" s="30" t="s">
        <v>80</v>
      </c>
      <c r="B78" s="24" t="s">
        <v>81</v>
      </c>
      <c r="C78" s="16"/>
      <c r="D78" s="16"/>
      <c r="E78" s="16"/>
      <c r="F78" s="16"/>
      <c r="G78" s="16"/>
      <c r="H78" s="29" t="s">
        <v>142</v>
      </c>
    </row>
    <row r="79" spans="1:8" ht="150" x14ac:dyDescent="0.25">
      <c r="A79" s="30" t="s">
        <v>82</v>
      </c>
      <c r="B79" s="24" t="s">
        <v>83</v>
      </c>
      <c r="C79" s="16"/>
      <c r="D79" s="16"/>
      <c r="E79" s="16"/>
      <c r="F79" s="16"/>
      <c r="G79" s="16"/>
      <c r="H79" s="29" t="s">
        <v>143</v>
      </c>
    </row>
    <row r="80" spans="1:8" ht="30" x14ac:dyDescent="0.25">
      <c r="A80" s="30" t="s">
        <v>84</v>
      </c>
      <c r="B80" s="16" t="s">
        <v>85</v>
      </c>
      <c r="C80" s="16"/>
      <c r="D80" s="16"/>
      <c r="E80" s="16"/>
      <c r="F80" s="16"/>
      <c r="G80" s="16"/>
      <c r="H80" s="29" t="s">
        <v>144</v>
      </c>
    </row>
    <row r="81" spans="1:8" ht="60" x14ac:dyDescent="0.25">
      <c r="A81" s="30" t="s">
        <v>86</v>
      </c>
      <c r="B81" s="24" t="s">
        <v>87</v>
      </c>
      <c r="C81" s="16"/>
      <c r="D81" s="16"/>
      <c r="E81" s="16"/>
      <c r="F81" s="16"/>
      <c r="G81" s="16"/>
      <c r="H81" s="29" t="s">
        <v>145</v>
      </c>
    </row>
    <row r="82" spans="1:8" ht="30" x14ac:dyDescent="0.25">
      <c r="A82" s="30" t="s">
        <v>88</v>
      </c>
      <c r="B82" s="16" t="s">
        <v>89</v>
      </c>
      <c r="C82" s="16"/>
      <c r="D82" s="16"/>
      <c r="E82" s="16"/>
      <c r="F82" s="16"/>
      <c r="G82" s="16"/>
      <c r="H82" s="28" t="s">
        <v>89</v>
      </c>
    </row>
    <row r="83" spans="1:8" ht="30" x14ac:dyDescent="0.25">
      <c r="A83" s="30" t="s">
        <v>90</v>
      </c>
      <c r="B83" s="16" t="s">
        <v>91</v>
      </c>
      <c r="C83" s="16"/>
      <c r="D83" s="16"/>
      <c r="E83" s="16"/>
      <c r="F83" s="16"/>
      <c r="G83" s="16"/>
      <c r="H83" s="29" t="s">
        <v>91</v>
      </c>
    </row>
    <row r="84" spans="1:8" ht="30" x14ac:dyDescent="0.25">
      <c r="A84" s="30" t="s">
        <v>92</v>
      </c>
      <c r="B84" s="16" t="s">
        <v>93</v>
      </c>
      <c r="C84" s="16"/>
      <c r="D84" s="16"/>
      <c r="E84" s="16"/>
      <c r="F84" s="16"/>
      <c r="G84" s="16"/>
      <c r="H84" s="29" t="s">
        <v>146</v>
      </c>
    </row>
    <row r="85" spans="1:8" ht="30" x14ac:dyDescent="0.25">
      <c r="A85" s="30" t="s">
        <v>94</v>
      </c>
      <c r="B85" s="16" t="s">
        <v>95</v>
      </c>
      <c r="C85" s="16"/>
      <c r="D85" s="16"/>
      <c r="E85" s="16"/>
      <c r="F85" s="16"/>
      <c r="G85" s="16"/>
      <c r="H85" s="29" t="s">
        <v>147</v>
      </c>
    </row>
    <row r="86" spans="1:8" ht="183.6" customHeight="1" x14ac:dyDescent="0.25">
      <c r="A86" s="30" t="s">
        <v>96</v>
      </c>
      <c r="B86" s="26" t="s">
        <v>67</v>
      </c>
      <c r="C86" s="16"/>
      <c r="D86" s="16"/>
      <c r="E86" s="16"/>
      <c r="F86" s="16"/>
      <c r="G86" s="16"/>
      <c r="H86" s="29" t="s">
        <v>148</v>
      </c>
    </row>
    <row r="87" spans="1:8" x14ac:dyDescent="0.25">
      <c r="E87" s="15" t="s">
        <v>36</v>
      </c>
      <c r="F87" s="15">
        <f>IF((COUNT(C74:C86)&lt;&gt;COUNT(F74:F86)),"", ROUND(SUM(F74:F86),2))</f>
        <v>16088</v>
      </c>
      <c r="G87" s="13" t="str">
        <f>IF((COUNT(C74:C86)&lt;&gt;COUNT(F74:F86)),"Neužpildytos visų objektų kainos", "")</f>
        <v/>
      </c>
    </row>
    <row r="88" spans="1:8" x14ac:dyDescent="0.25">
      <c r="C88" s="15" t="s">
        <v>37</v>
      </c>
      <c r="D88" s="18">
        <v>5</v>
      </c>
      <c r="E88" s="15" t="s">
        <v>38</v>
      </c>
      <c r="F88" s="15">
        <f>IF(OR(F87="",D88=""),"", ROUND(PRODUCT(D88,F87)/100,2))</f>
        <v>804.4</v>
      </c>
      <c r="G88" s="13" t="str">
        <f>IF(D88="", "Nurodykite taikomą PVM dydį", "")</f>
        <v/>
      </c>
    </row>
    <row r="89" spans="1:8" x14ac:dyDescent="0.25">
      <c r="E89" s="15" t="s">
        <v>39</v>
      </c>
      <c r="F89" s="15">
        <f>IF(ISBLANK(F88), "", ROUND(SUM(F87:F88),2))</f>
        <v>16892.400000000001</v>
      </c>
      <c r="G89" s="13" t="s">
        <v>97</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15" workbookViewId="0">
      <selection activeCell="C19" sqref="C19:E19"/>
    </sheetView>
  </sheetViews>
  <sheetFormatPr defaultColWidth="10.75" defaultRowHeight="15" x14ac:dyDescent="0.25"/>
  <cols>
    <col min="1" max="1" width="13.75" style="1" customWidth="1"/>
    <col min="2" max="2" width="10.75" style="1" customWidth="1"/>
    <col min="3" max="16384" width="10.75" style="1"/>
  </cols>
  <sheetData>
    <row r="2" spans="1:11" x14ac:dyDescent="0.25">
      <c r="A2" s="79" t="s">
        <v>98</v>
      </c>
      <c r="B2" s="32"/>
      <c r="C2" s="32"/>
      <c r="D2" s="32"/>
      <c r="E2" s="32"/>
      <c r="F2" s="32"/>
      <c r="G2" s="32"/>
      <c r="H2" s="32"/>
      <c r="I2" s="32"/>
      <c r="J2" s="32"/>
      <c r="K2" s="32"/>
    </row>
    <row r="3" spans="1:11" x14ac:dyDescent="0.25">
      <c r="A3" s="32"/>
      <c r="B3" s="32"/>
      <c r="C3" s="32"/>
      <c r="D3" s="32"/>
      <c r="E3" s="32"/>
      <c r="F3" s="32"/>
      <c r="G3" s="32"/>
      <c r="H3" s="32"/>
      <c r="I3" s="32"/>
      <c r="J3" s="32"/>
      <c r="K3" s="32"/>
    </row>
    <row r="4" spans="1:11" ht="16.149999999999999" customHeight="1" thickBot="1" x14ac:dyDescent="0.3">
      <c r="A4" s="7"/>
      <c r="B4" s="7"/>
      <c r="C4" s="7"/>
      <c r="D4" s="7"/>
      <c r="E4" s="7"/>
      <c r="F4" s="7"/>
      <c r="G4" s="7"/>
      <c r="H4" s="7"/>
      <c r="I4" s="7"/>
      <c r="J4" s="7"/>
    </row>
    <row r="5" spans="1:11" ht="48" customHeight="1" x14ac:dyDescent="0.25">
      <c r="A5" s="75" t="s">
        <v>99</v>
      </c>
      <c r="B5" s="66"/>
      <c r="C5" s="80" t="s">
        <v>100</v>
      </c>
      <c r="D5" s="65"/>
      <c r="E5" s="66"/>
      <c r="F5" s="80" t="s">
        <v>101</v>
      </c>
      <c r="G5" s="65"/>
      <c r="H5" s="66"/>
      <c r="I5" s="80" t="s">
        <v>102</v>
      </c>
      <c r="J5" s="66"/>
      <c r="K5" s="9" t="s">
        <v>103</v>
      </c>
    </row>
    <row r="6" spans="1:11" ht="49.15" customHeight="1" x14ac:dyDescent="0.25">
      <c r="A6" s="59"/>
      <c r="B6" s="41"/>
      <c r="C6" s="52"/>
      <c r="D6" s="53"/>
      <c r="E6" s="41"/>
      <c r="F6" s="52"/>
      <c r="G6" s="53"/>
      <c r="H6" s="41"/>
      <c r="I6" s="52"/>
      <c r="J6" s="41"/>
      <c r="K6" s="19"/>
    </row>
    <row r="7" spans="1:11" ht="49.15" customHeight="1" x14ac:dyDescent="0.25">
      <c r="A7" s="59"/>
      <c r="B7" s="41"/>
      <c r="C7" s="52"/>
      <c r="D7" s="53"/>
      <c r="E7" s="41"/>
      <c r="F7" s="52"/>
      <c r="G7" s="53"/>
      <c r="H7" s="41"/>
      <c r="I7" s="52"/>
      <c r="J7" s="41"/>
      <c r="K7" s="19"/>
    </row>
    <row r="8" spans="1:11" ht="49.15" customHeight="1" x14ac:dyDescent="0.25">
      <c r="A8" s="59"/>
      <c r="B8" s="41"/>
      <c r="C8" s="52"/>
      <c r="D8" s="53"/>
      <c r="E8" s="41"/>
      <c r="F8" s="52"/>
      <c r="G8" s="53"/>
      <c r="H8" s="41"/>
      <c r="I8" s="52"/>
      <c r="J8" s="41"/>
      <c r="K8" s="19"/>
    </row>
    <row r="9" spans="1:11" ht="49.15" customHeight="1" x14ac:dyDescent="0.25">
      <c r="A9" s="59"/>
      <c r="B9" s="41"/>
      <c r="C9" s="52"/>
      <c r="D9" s="53"/>
      <c r="E9" s="41"/>
      <c r="F9" s="52"/>
      <c r="G9" s="53"/>
      <c r="H9" s="41"/>
      <c r="I9" s="52"/>
      <c r="J9" s="41"/>
      <c r="K9" s="19"/>
    </row>
    <row r="10" spans="1:11" ht="49.15" customHeight="1" x14ac:dyDescent="0.25">
      <c r="A10" s="59"/>
      <c r="B10" s="41"/>
      <c r="C10" s="52"/>
      <c r="D10" s="53"/>
      <c r="E10" s="41"/>
      <c r="F10" s="52"/>
      <c r="G10" s="53"/>
      <c r="H10" s="41"/>
      <c r="I10" s="52"/>
      <c r="J10" s="41"/>
      <c r="K10" s="19"/>
    </row>
    <row r="11" spans="1:11" ht="49.15" customHeight="1" x14ac:dyDescent="0.25">
      <c r="A11" s="59"/>
      <c r="B11" s="41"/>
      <c r="C11" s="52"/>
      <c r="D11" s="53"/>
      <c r="E11" s="41"/>
      <c r="F11" s="52"/>
      <c r="G11" s="53"/>
      <c r="H11" s="41"/>
      <c r="I11" s="52"/>
      <c r="J11" s="41"/>
      <c r="K11" s="19"/>
    </row>
    <row r="12" spans="1:11" ht="49.15" customHeight="1" x14ac:dyDescent="0.25">
      <c r="A12" s="59"/>
      <c r="B12" s="41"/>
      <c r="C12" s="52"/>
      <c r="D12" s="53"/>
      <c r="E12" s="41"/>
      <c r="F12" s="52"/>
      <c r="G12" s="53"/>
      <c r="H12" s="41"/>
      <c r="I12" s="52"/>
      <c r="J12" s="41"/>
      <c r="K12" s="19"/>
    </row>
    <row r="13" spans="1:11" ht="49.15" customHeight="1" x14ac:dyDescent="0.25">
      <c r="A13" s="59"/>
      <c r="B13" s="41"/>
      <c r="C13" s="52"/>
      <c r="D13" s="53"/>
      <c r="E13" s="41"/>
      <c r="F13" s="52"/>
      <c r="G13" s="53"/>
      <c r="H13" s="41"/>
      <c r="I13" s="52"/>
      <c r="J13" s="41"/>
      <c r="K13" s="19"/>
    </row>
    <row r="14" spans="1:11" ht="49.15" customHeight="1" x14ac:dyDescent="0.25">
      <c r="A14" s="59"/>
      <c r="B14" s="41"/>
      <c r="C14" s="52"/>
      <c r="D14" s="53"/>
      <c r="E14" s="41"/>
      <c r="F14" s="52"/>
      <c r="G14" s="53"/>
      <c r="H14" s="41"/>
      <c r="I14" s="52"/>
      <c r="J14" s="41"/>
      <c r="K14" s="19"/>
    </row>
    <row r="15" spans="1:11" ht="48" customHeight="1" thickBot="1" x14ac:dyDescent="0.3">
      <c r="A15" s="57"/>
      <c r="B15" s="58"/>
      <c r="C15" s="68"/>
      <c r="D15" s="69"/>
      <c r="E15" s="58"/>
      <c r="F15" s="68"/>
      <c r="G15" s="69"/>
      <c r="H15" s="58"/>
      <c r="I15" s="68"/>
      <c r="J15" s="58"/>
      <c r="K15" s="20"/>
    </row>
    <row r="16" spans="1:11" ht="19.149999999999999" customHeight="1" x14ac:dyDescent="0.25">
      <c r="A16" s="10"/>
      <c r="B16" s="10"/>
      <c r="C16" s="10"/>
      <c r="D16" s="10"/>
      <c r="E16" s="10"/>
      <c r="F16" s="10"/>
      <c r="G16" s="10"/>
      <c r="H16" s="10"/>
      <c r="I16" s="10"/>
      <c r="J16" s="10"/>
      <c r="K16" s="11"/>
    </row>
    <row r="17" spans="1:11" ht="49.15" customHeight="1" x14ac:dyDescent="0.25">
      <c r="A17" s="81" t="s">
        <v>104</v>
      </c>
      <c r="B17" s="32"/>
      <c r="C17" s="32"/>
      <c r="D17" s="32"/>
      <c r="E17" s="32"/>
      <c r="F17" s="32"/>
      <c r="G17" s="32"/>
      <c r="H17" s="32"/>
      <c r="I17" s="32"/>
      <c r="J17" s="32"/>
      <c r="K17" s="32"/>
    </row>
    <row r="18" spans="1:11" ht="16.149999999999999" customHeight="1" thickBot="1" x14ac:dyDescent="0.3">
      <c r="A18" s="10"/>
      <c r="B18" s="10"/>
      <c r="C18" s="10"/>
      <c r="D18" s="10"/>
      <c r="E18" s="10"/>
      <c r="F18" s="10"/>
      <c r="G18" s="10"/>
      <c r="H18" s="10"/>
      <c r="I18" s="10"/>
      <c r="J18" s="10"/>
      <c r="K18" s="11"/>
    </row>
    <row r="19" spans="1:11" ht="49.15" customHeight="1" x14ac:dyDescent="0.25">
      <c r="A19" s="75" t="s">
        <v>28</v>
      </c>
      <c r="B19" s="66"/>
      <c r="C19" s="80" t="s">
        <v>100</v>
      </c>
      <c r="D19" s="65"/>
      <c r="E19" s="66"/>
      <c r="F19" s="80" t="s">
        <v>105</v>
      </c>
      <c r="G19" s="65"/>
      <c r="H19" s="66"/>
      <c r="I19" s="55" t="s">
        <v>102</v>
      </c>
      <c r="J19" s="56"/>
      <c r="K19" s="11"/>
    </row>
    <row r="20" spans="1:11" ht="49.15" customHeight="1" x14ac:dyDescent="0.25">
      <c r="A20" s="59"/>
      <c r="B20" s="41"/>
      <c r="C20" s="52"/>
      <c r="D20" s="53"/>
      <c r="E20" s="41"/>
      <c r="F20" s="52"/>
      <c r="G20" s="53"/>
      <c r="H20" s="41"/>
      <c r="I20" s="62"/>
      <c r="J20" s="61"/>
      <c r="K20" s="11"/>
    </row>
    <row r="21" spans="1:11" ht="49.15" customHeight="1" x14ac:dyDescent="0.25">
      <c r="A21" s="59"/>
      <c r="B21" s="41"/>
      <c r="C21" s="52"/>
      <c r="D21" s="53"/>
      <c r="E21" s="41"/>
      <c r="F21" s="52"/>
      <c r="G21" s="53"/>
      <c r="H21" s="41"/>
      <c r="I21" s="62"/>
      <c r="J21" s="61"/>
      <c r="K21" s="11"/>
    </row>
    <row r="22" spans="1:11" ht="49.15" customHeight="1" x14ac:dyDescent="0.25">
      <c r="A22" s="59"/>
      <c r="B22" s="41"/>
      <c r="C22" s="52"/>
      <c r="D22" s="53"/>
      <c r="E22" s="41"/>
      <c r="F22" s="52"/>
      <c r="G22" s="53"/>
      <c r="H22" s="41"/>
      <c r="I22" s="62"/>
      <c r="J22" s="61"/>
      <c r="K22" s="11"/>
    </row>
    <row r="23" spans="1:11" ht="49.15" customHeight="1" x14ac:dyDescent="0.25">
      <c r="A23" s="59"/>
      <c r="B23" s="41"/>
      <c r="C23" s="52"/>
      <c r="D23" s="53"/>
      <c r="E23" s="41"/>
      <c r="F23" s="52"/>
      <c r="G23" s="53"/>
      <c r="H23" s="41"/>
      <c r="I23" s="62"/>
      <c r="J23" s="61"/>
      <c r="K23" s="11"/>
    </row>
    <row r="24" spans="1:11" ht="49.15" customHeight="1" x14ac:dyDescent="0.25">
      <c r="A24" s="59"/>
      <c r="B24" s="41"/>
      <c r="C24" s="52"/>
      <c r="D24" s="53"/>
      <c r="E24" s="41"/>
      <c r="F24" s="52"/>
      <c r="G24" s="53"/>
      <c r="H24" s="41"/>
      <c r="I24" s="62"/>
      <c r="J24" s="61"/>
      <c r="K24" s="11"/>
    </row>
    <row r="25" spans="1:11" ht="49.15" customHeight="1" x14ac:dyDescent="0.25">
      <c r="A25" s="59"/>
      <c r="B25" s="41"/>
      <c r="C25" s="52"/>
      <c r="D25" s="53"/>
      <c r="E25" s="41"/>
      <c r="F25" s="52"/>
      <c r="G25" s="53"/>
      <c r="H25" s="41"/>
      <c r="I25" s="62"/>
      <c r="J25" s="61"/>
      <c r="K25" s="11"/>
    </row>
    <row r="26" spans="1:11" ht="49.15" customHeight="1" x14ac:dyDescent="0.25">
      <c r="A26" s="59"/>
      <c r="B26" s="41"/>
      <c r="C26" s="52"/>
      <c r="D26" s="53"/>
      <c r="E26" s="41"/>
      <c r="F26" s="52"/>
      <c r="G26" s="53"/>
      <c r="H26" s="41"/>
      <c r="I26" s="62"/>
      <c r="J26" s="61"/>
      <c r="K26" s="11"/>
    </row>
    <row r="27" spans="1:11" ht="49.15" customHeight="1" x14ac:dyDescent="0.25">
      <c r="A27" s="59"/>
      <c r="B27" s="41"/>
      <c r="C27" s="52"/>
      <c r="D27" s="53"/>
      <c r="E27" s="41"/>
      <c r="F27" s="52"/>
      <c r="G27" s="53"/>
      <c r="H27" s="41"/>
      <c r="I27" s="62"/>
      <c r="J27" s="61"/>
      <c r="K27" s="11"/>
    </row>
    <row r="28" spans="1:11" ht="49.15" customHeight="1" x14ac:dyDescent="0.25">
      <c r="A28" s="59"/>
      <c r="B28" s="41"/>
      <c r="C28" s="52"/>
      <c r="D28" s="53"/>
      <c r="E28" s="41"/>
      <c r="F28" s="52"/>
      <c r="G28" s="53"/>
      <c r="H28" s="41"/>
      <c r="I28" s="62"/>
      <c r="J28" s="61"/>
      <c r="K28" s="11"/>
    </row>
    <row r="29" spans="1:11" ht="49.15" customHeight="1" x14ac:dyDescent="0.25">
      <c r="A29" s="59"/>
      <c r="B29" s="41"/>
      <c r="C29" s="52"/>
      <c r="D29" s="53"/>
      <c r="E29" s="41"/>
      <c r="F29" s="52"/>
      <c r="G29" s="53"/>
      <c r="H29" s="41"/>
      <c r="I29" s="62"/>
      <c r="J29" s="61"/>
      <c r="K29" s="11"/>
    </row>
    <row r="31" spans="1:11" ht="33" customHeight="1" x14ac:dyDescent="0.25">
      <c r="A31" s="70"/>
      <c r="B31" s="32"/>
      <c r="C31" s="32"/>
      <c r="D31" s="32"/>
      <c r="E31" s="32"/>
      <c r="F31" s="32"/>
      <c r="G31" s="32"/>
      <c r="H31" s="32"/>
      <c r="I31" s="32"/>
      <c r="J31" s="32"/>
    </row>
    <row r="33" spans="1:10" ht="16.149999999999999" customHeight="1" x14ac:dyDescent="0.25">
      <c r="A33" s="82" t="s">
        <v>106</v>
      </c>
      <c r="B33" s="32"/>
      <c r="C33" s="32"/>
      <c r="D33" s="32"/>
      <c r="E33" s="32"/>
      <c r="F33" s="32"/>
      <c r="G33" s="32"/>
      <c r="H33" s="32"/>
      <c r="I33" s="32"/>
      <c r="J33" s="32"/>
    </row>
    <row r="34" spans="1:10" ht="16.149999999999999" customHeight="1" thickBot="1" x14ac:dyDescent="0.3"/>
    <row r="35" spans="1:10" ht="16.149999999999999" customHeight="1" x14ac:dyDescent="0.25">
      <c r="A35" s="8" t="s">
        <v>27</v>
      </c>
      <c r="B35" s="64" t="s">
        <v>107</v>
      </c>
      <c r="C35" s="65"/>
      <c r="D35" s="65"/>
      <c r="E35" s="65"/>
      <c r="F35" s="65"/>
      <c r="G35" s="66"/>
      <c r="H35" s="67" t="s">
        <v>108</v>
      </c>
      <c r="I35" s="65"/>
      <c r="J35" s="56"/>
    </row>
    <row r="36" spans="1:10" ht="48" customHeight="1" x14ac:dyDescent="0.25">
      <c r="A36" s="21" t="s">
        <v>109</v>
      </c>
      <c r="B36" s="54" t="s">
        <v>110</v>
      </c>
      <c r="C36" s="53"/>
      <c r="D36" s="53"/>
      <c r="E36" s="53"/>
      <c r="F36" s="53"/>
      <c r="G36" s="41"/>
      <c r="H36" s="60" t="s">
        <v>127</v>
      </c>
      <c r="I36" s="53"/>
      <c r="J36" s="61"/>
    </row>
    <row r="37" spans="1:10" ht="48" customHeight="1" x14ac:dyDescent="0.25">
      <c r="A37" s="21" t="s">
        <v>111</v>
      </c>
      <c r="B37" s="54" t="s">
        <v>112</v>
      </c>
      <c r="C37" s="53"/>
      <c r="D37" s="53"/>
      <c r="E37" s="53"/>
      <c r="F37" s="53"/>
      <c r="G37" s="41"/>
      <c r="H37" s="60" t="s">
        <v>127</v>
      </c>
      <c r="I37" s="53"/>
      <c r="J37" s="61"/>
    </row>
    <row r="38" spans="1:10" ht="48" customHeight="1" x14ac:dyDescent="0.25">
      <c r="A38" s="21" t="s">
        <v>113</v>
      </c>
      <c r="B38" s="54" t="s">
        <v>114</v>
      </c>
      <c r="C38" s="53"/>
      <c r="D38" s="53"/>
      <c r="E38" s="53"/>
      <c r="F38" s="53"/>
      <c r="G38" s="41"/>
      <c r="H38" s="60" t="s">
        <v>127</v>
      </c>
      <c r="I38" s="53"/>
      <c r="J38" s="61"/>
    </row>
    <row r="39" spans="1:10" ht="48" customHeight="1" x14ac:dyDescent="0.25">
      <c r="A39" s="21" t="s">
        <v>115</v>
      </c>
      <c r="B39" s="54" t="s">
        <v>116</v>
      </c>
      <c r="C39" s="53"/>
      <c r="D39" s="53"/>
      <c r="E39" s="53"/>
      <c r="F39" s="53"/>
      <c r="G39" s="41"/>
      <c r="H39" s="60" t="s">
        <v>128</v>
      </c>
      <c r="I39" s="53"/>
      <c r="J39" s="61"/>
    </row>
    <row r="40" spans="1:10" ht="48" customHeight="1" x14ac:dyDescent="0.25">
      <c r="A40" s="22">
        <v>5</v>
      </c>
      <c r="B40" s="63" t="s">
        <v>152</v>
      </c>
      <c r="C40" s="53"/>
      <c r="D40" s="53"/>
      <c r="E40" s="53"/>
      <c r="F40" s="53"/>
      <c r="G40" s="41"/>
      <c r="H40" s="60" t="s">
        <v>128</v>
      </c>
      <c r="I40" s="53"/>
      <c r="J40" s="61"/>
    </row>
    <row r="41" spans="1:10" ht="48" customHeight="1" x14ac:dyDescent="0.25">
      <c r="A41" s="22">
        <v>6</v>
      </c>
      <c r="B41" s="63" t="s">
        <v>153</v>
      </c>
      <c r="C41" s="53"/>
      <c r="D41" s="53"/>
      <c r="E41" s="53"/>
      <c r="F41" s="53"/>
      <c r="G41" s="41"/>
      <c r="H41" s="60" t="s">
        <v>128</v>
      </c>
      <c r="I41" s="53"/>
      <c r="J41" s="61"/>
    </row>
    <row r="42" spans="1:10" ht="48" customHeight="1" x14ac:dyDescent="0.25">
      <c r="A42" s="22">
        <v>7</v>
      </c>
      <c r="B42" s="63" t="s">
        <v>154</v>
      </c>
      <c r="C42" s="53"/>
      <c r="D42" s="53"/>
      <c r="E42" s="53"/>
      <c r="F42" s="53"/>
      <c r="G42" s="41"/>
      <c r="H42" s="60" t="s">
        <v>128</v>
      </c>
      <c r="I42" s="53"/>
      <c r="J42" s="61"/>
    </row>
    <row r="43" spans="1:10" ht="48" customHeight="1" x14ac:dyDescent="0.25">
      <c r="A43" s="22">
        <v>8</v>
      </c>
      <c r="B43" s="63" t="s">
        <v>155</v>
      </c>
      <c r="C43" s="53"/>
      <c r="D43" s="53"/>
      <c r="E43" s="53"/>
      <c r="F43" s="53"/>
      <c r="G43" s="41"/>
      <c r="H43" s="60" t="s">
        <v>128</v>
      </c>
      <c r="I43" s="53"/>
      <c r="J43" s="61"/>
    </row>
    <row r="44" spans="1:10" ht="48" customHeight="1" x14ac:dyDescent="0.25">
      <c r="A44" s="22"/>
      <c r="B44" s="73"/>
      <c r="C44" s="53"/>
      <c r="D44" s="53"/>
      <c r="E44" s="53"/>
      <c r="F44" s="53"/>
      <c r="G44" s="41"/>
      <c r="H44" s="74"/>
      <c r="I44" s="53"/>
      <c r="J44" s="61"/>
    </row>
    <row r="45" spans="1:10" ht="48" customHeight="1" x14ac:dyDescent="0.25">
      <c r="A45" s="22"/>
      <c r="B45" s="73"/>
      <c r="C45" s="53"/>
      <c r="D45" s="53"/>
      <c r="E45" s="53"/>
      <c r="F45" s="53"/>
      <c r="G45" s="41"/>
      <c r="H45" s="74"/>
      <c r="I45" s="53"/>
      <c r="J45" s="61"/>
    </row>
    <row r="46" spans="1:10" ht="49.15" customHeight="1" thickBot="1" x14ac:dyDescent="0.3">
      <c r="A46" s="23"/>
      <c r="B46" s="71"/>
      <c r="C46" s="69"/>
      <c r="D46" s="69"/>
      <c r="E46" s="69"/>
      <c r="F46" s="69"/>
      <c r="G46" s="58"/>
      <c r="H46" s="76"/>
      <c r="I46" s="77"/>
      <c r="J46" s="78"/>
    </row>
    <row r="48" spans="1:10" ht="102" customHeight="1" x14ac:dyDescent="0.25">
      <c r="A48" s="70" t="s">
        <v>117</v>
      </c>
      <c r="B48" s="32"/>
      <c r="C48" s="32"/>
      <c r="D48" s="32"/>
      <c r="E48" s="32"/>
      <c r="F48" s="32"/>
      <c r="G48" s="32"/>
      <c r="H48" s="32"/>
      <c r="I48" s="32"/>
      <c r="J48" s="32"/>
    </row>
    <row r="51" spans="1:10" x14ac:dyDescent="0.25">
      <c r="A51" s="72" t="s">
        <v>118</v>
      </c>
      <c r="B51" s="32"/>
      <c r="C51" s="32"/>
      <c r="D51" s="32"/>
      <c r="E51" s="51" t="s">
        <v>129</v>
      </c>
      <c r="F51" s="32"/>
      <c r="G51" s="32"/>
      <c r="H51" s="32"/>
      <c r="I51" s="32"/>
      <c r="J51" s="32"/>
    </row>
    <row r="53" spans="1:10" x14ac:dyDescent="0.25">
      <c r="A53" s="72" t="s">
        <v>119</v>
      </c>
      <c r="B53" s="32"/>
      <c r="C53" s="32"/>
      <c r="D53" s="32"/>
      <c r="E53" s="51" t="s">
        <v>130</v>
      </c>
      <c r="F53" s="32"/>
      <c r="G53" s="32"/>
      <c r="H53" s="32"/>
      <c r="I53" s="32"/>
      <c r="J53" s="32"/>
    </row>
    <row r="100" spans="1:1" ht="15.75" x14ac:dyDescent="0.25">
      <c r="A100" t="s">
        <v>120</v>
      </c>
    </row>
  </sheetData>
  <sheetProtection sheet="1"/>
  <mergeCells count="121">
    <mergeCell ref="H39:J39"/>
    <mergeCell ref="B36:G36"/>
    <mergeCell ref="F10:H10"/>
    <mergeCell ref="F14:H14"/>
    <mergeCell ref="I29:J29"/>
    <mergeCell ref="I27:J27"/>
    <mergeCell ref="F19:H19"/>
    <mergeCell ref="C5:E5"/>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7:B7"/>
    <mergeCell ref="I25:J25"/>
    <mergeCell ref="C23:E23"/>
    <mergeCell ref="I21:J21"/>
    <mergeCell ref="F20:H20"/>
    <mergeCell ref="H36:J36"/>
    <mergeCell ref="C29:E29"/>
    <mergeCell ref="A23:B23"/>
    <mergeCell ref="C14:E14"/>
    <mergeCell ref="A13:B13"/>
    <mergeCell ref="A21:B21"/>
    <mergeCell ref="A10:B10"/>
    <mergeCell ref="F9:H9"/>
    <mergeCell ref="C11:E11"/>
    <mergeCell ref="A33:J33"/>
    <mergeCell ref="A24:B24"/>
    <mergeCell ref="I11:J11"/>
    <mergeCell ref="F25:H25"/>
    <mergeCell ref="C9:E9"/>
    <mergeCell ref="A17:K17"/>
    <mergeCell ref="A22:B22"/>
    <mergeCell ref="F23:H23"/>
    <mergeCell ref="F13:H13"/>
    <mergeCell ref="I26:J26"/>
    <mergeCell ref="F22:H22"/>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C6:E6"/>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A29:B29"/>
    <mergeCell ref="B42:G42"/>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H46:J46"/>
    <mergeCell ref="F21:H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9aa73c7-48eb-493e-a0e1-3e59701ed8c4">
      <Terms xmlns="http://schemas.microsoft.com/office/infopath/2007/PartnerControls"/>
    </lcf76f155ced4ddcb4097134ff3c332f>
    <TaxCatchAll xmlns="566a6986-1f43-4b64-aee6-dcdab7b219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D8869283082BD498AA452DB182F3DAE" ma:contentTypeVersion="19" ma:contentTypeDescription="Create a new document." ma:contentTypeScope="" ma:versionID="5bb08d5f84f1b892d84222bcbb5fcbdb">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95dc5205d3fee2f4bc563091c2370dbc"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8eace76-f129-4ba5-822f-243fc9eac00c}" ma:internalName="TaxCatchAll" ma:showField="CatchAllData" ma:web="566a6986-1f43-4b64-aee6-dcdab7b21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C5C132-2B83-4C0D-A7E5-FBE0F604FB21}">
  <ds:schemaRefs>
    <ds:schemaRef ds:uri="http://schemas.microsoft.com/office/2006/metadata/properties"/>
    <ds:schemaRef ds:uri="http://schemas.microsoft.com/office/infopath/2007/PartnerControls"/>
    <ds:schemaRef ds:uri="49aa73c7-48eb-493e-a0e1-3e59701ed8c4"/>
    <ds:schemaRef ds:uri="566a6986-1f43-4b64-aee6-dcdab7b219a8"/>
  </ds:schemaRefs>
</ds:datastoreItem>
</file>

<file path=customXml/itemProps2.xml><?xml version="1.0" encoding="utf-8"?>
<ds:datastoreItem xmlns:ds="http://schemas.openxmlformats.org/officeDocument/2006/customXml" ds:itemID="{E90DB4CA-4FAD-466E-970B-D19B3ACB244D}">
  <ds:schemaRefs>
    <ds:schemaRef ds:uri="http://schemas.microsoft.com/sharepoint/v3/contenttype/forms"/>
  </ds:schemaRefs>
</ds:datastoreItem>
</file>

<file path=customXml/itemProps3.xml><?xml version="1.0" encoding="utf-8"?>
<ds:datastoreItem xmlns:ds="http://schemas.openxmlformats.org/officeDocument/2006/customXml" ds:itemID="{89B654B7-F40A-4A26-928B-8AA6CA5FA5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a73c7-48eb-493e-a0e1-3e59701ed8c4"/>
    <ds:schemaRef ds:uri="566a6986-1f43-4b64-aee6-dcdab7b21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2025-07-01T22:11:54Z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0x0101008D8869283082BD498AA452DB182F3DAE</vt:lpwstr>
  </property>
  <property fmtid="{D5CDD505-2E9C-101B-9397-08002B2CF9AE}" pid="3" name="MediaServiceImageTags">
    <vt:lpwstr/>
  </property>
</Properties>
</file>