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Konkursai\Santorai\2024\04.30 tinkleliai, turniketas., introdius.713343\"/>
    </mc:Choice>
  </mc:AlternateContent>
  <xr:revisionPtr revIDLastSave="0" documentId="13_ncr:1_{BCF9DF48-BBBC-4296-BFD7-9EAC84C83BBD}" xr6:coauthVersionLast="47" xr6:coauthVersionMax="47" xr10:uidLastSave="{00000000-0000-0000-0000-000000000000}"/>
  <bookViews>
    <workbookView xWindow="-108" yWindow="-108" windowWidth="23256" windowHeight="12456" firstSheet="1" activeTab="1" xr2:uid="{B23BD7CC-0EC1-4A24-85E6-AC2FAAE74301}"/>
  </bookViews>
  <sheets>
    <sheet name="Bendrieji reikalavimai" sheetId="2" r:id="rId1"/>
    <sheet name="Techninė specifikac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 l="1"/>
  <c r="O8" i="1"/>
  <c r="O9" i="1"/>
  <c r="O6" i="1"/>
  <c r="O10" i="1"/>
  <c r="Q7" i="1" l="1"/>
  <c r="R7" i="1" s="1"/>
  <c r="Q10" i="1"/>
  <c r="R10" i="1" s="1"/>
  <c r="Q9" i="1"/>
  <c r="R9" i="1" s="1"/>
  <c r="Q8" i="1"/>
  <c r="R8" i="1" s="1"/>
  <c r="Q6" i="1"/>
  <c r="R6" i="1" s="1"/>
  <c r="K10" i="1" l="1"/>
  <c r="L10" i="1" s="1"/>
  <c r="J10" i="1"/>
  <c r="K9" i="1"/>
  <c r="L9" i="1" s="1"/>
  <c r="J9" i="1"/>
  <c r="K8" i="1"/>
  <c r="L8" i="1" s="1"/>
  <c r="J8" i="1"/>
  <c r="K7" i="1"/>
  <c r="L7" i="1" s="1"/>
  <c r="J7" i="1"/>
  <c r="K6" i="1"/>
  <c r="L6" i="1" s="1"/>
  <c r="J6" i="1"/>
</calcChain>
</file>

<file path=xl/sharedStrings.xml><?xml version="1.0" encoding="utf-8"?>
<sst xmlns="http://schemas.openxmlformats.org/spreadsheetml/2006/main" count="65" uniqueCount="58">
  <si>
    <t>BPVŽ kodas</t>
  </si>
  <si>
    <t>Pirkimo dalies pavadinimas</t>
  </si>
  <si>
    <t>Charakteristikos, reikalavimai</t>
  </si>
  <si>
    <t>PVM tarifas ٪</t>
  </si>
  <si>
    <t>33141000-0</t>
  </si>
  <si>
    <t>vnt.</t>
  </si>
  <si>
    <t>100</t>
  </si>
  <si>
    <t>200</t>
  </si>
  <si>
    <t>10</t>
  </si>
  <si>
    <t>rink.</t>
  </si>
  <si>
    <t>15</t>
  </si>
  <si>
    <t>Naujagimių, kūdikių ir mažų vaikų širdies chirurgijai skirti turniketai</t>
  </si>
  <si>
    <t>Naujagimių, kūdikių ir mažų vaikų širdies chirurgijai skirti turniketai. Sterilūs, sterilumą užtikrinančioje pakuotėje. Rinkinį sudaro 5 - 6 spalvoti arba bespalviai turniketai, kurių ilgis nuo 10 iki 14 cm, o storis nuo 8 iki 12 Fr, bei 1 arba 2 metaliniai pravedėjai.</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</si>
  <si>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</si>
  <si>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</si>
  <si>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Balionas, skirtas aortos okliuzijai ir aortos protezų modeliavimui</t>
  </si>
  <si>
    <t>Laidas/siūlas širdies stimuliacijai</t>
  </si>
  <si>
    <t>Storis 3-0, ilgis ne mažiau 200cm. Trys adatos 25-27mm ilgio: 2 vnt. lenktumas ½ ir viena tiesi.</t>
  </si>
  <si>
    <t>Laidas</t>
  </si>
  <si>
    <t>Laidas elektrochirurginis su laikikliu, tinkantis „Valleylab“ prietaisui. „E2100“ tipo, reikalavimai pagal „Valleylab“ katalogą.</t>
  </si>
  <si>
    <t>Eil. Nr. RK metu</t>
  </si>
  <si>
    <t xml:space="preserve">PLANUOJAMA </t>
  </si>
  <si>
    <t>SIŪLOMA</t>
  </si>
  <si>
    <t>Firminis priemonių pavadinimas, gamintojas, priemonės kodas gamintojo kataloge</t>
  </si>
  <si>
    <t>PVM,%</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</si>
  <si>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</si>
  <si>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Mato vnt. įkainis EUR be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</si>
  <si>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</si>
  <si>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</si>
  <si>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Mato vnt. įkainis EUR su PVM</t>
  </si>
  <si>
    <t>Kaina Eur be PVM</t>
  </si>
  <si>
    <t>VIENKARTINĖS MEDICINOS PAGALBOS PRIEMONĖS CHIRURGIJAI: DIRBTINĖS KRAUJAGYSLĖS, LOPAI, HEMOSTATIKAI, TINKLELIAI, KABUTĖS IR KITOS PRIEMONĖS   (Nr. 7885)</t>
  </si>
  <si>
    <t>SPS 1 Priedas</t>
  </si>
  <si>
    <t>Eil. Nr.</t>
  </si>
  <si>
    <t>Mato viene tas</t>
  </si>
  <si>
    <t>Prelimi narus kiekis</t>
  </si>
  <si>
    <r>
      <t>Kaina Eur su</t>
    </r>
    <r>
      <rPr>
        <b/>
        <sz val="10"/>
        <color rgb="FF000000"/>
        <rFont val="Times New Roman"/>
        <family val="1"/>
        <charset val="186"/>
      </rPr>
      <t xml:space="preserve"> PVM</t>
    </r>
  </si>
  <si>
    <t>Kaina Eur su PVM</t>
  </si>
  <si>
    <t>PVM suma, Eur</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</si>
  <si>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</si>
  <si>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 xml:space="preserve">     Perkančioji organizacija turi teisę reikalauti pateikti katalogų ir techninių aprašų originalus, o tiekėjui jų nepateikus – pasiūlymą atmesti.</t>
  </si>
  <si>
    <t>BENDRIEJI REIKALAVIMAI</t>
  </si>
  <si>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</si>
  <si>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1. Visos prekės turi būti pažymėtos CE ženklu pagal Europos Parlamento ir Tarybos reglamentą (ES) 2017/745 dėl medicinos priemonių arba jam lygiavertį. </t>
    </r>
    <r>
      <rPr>
        <b/>
        <sz val="10.5"/>
        <color theme="1"/>
        <rFont val="Times New Roman"/>
        <family val="1"/>
        <charset val="186"/>
      </rPr>
      <t>Kartu su pasiūlymu tiekėjas turi pateikti CE sertifikatą arba lygiavertį dokumentą</t>
    </r>
    <r>
      <rPr>
        <sz val="10.5"/>
        <color theme="1"/>
        <rFont val="Times New Roman"/>
        <family val="1"/>
        <charset val="186"/>
      </rPr>
      <t>.</t>
    </r>
  </si>
  <si>
    <t>T E C H N I N Ė   S P E C I F I K A CI J A</t>
  </si>
  <si>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</si>
  <si>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r>
      <t xml:space="preserve">5. </t>
    </r>
    <r>
      <rPr>
        <i/>
        <u/>
        <sz val="11"/>
        <color theme="1"/>
        <rFont val="Times New Roman"/>
        <family val="1"/>
        <charset val="186"/>
      </rPr>
      <t>Taikoma 20-28, 31-33, 39 pirkimo dalims</t>
    </r>
    <r>
      <rPr>
        <sz val="11"/>
        <color theme="1"/>
        <rFont val="Times New Roman"/>
        <family val="1"/>
        <charset val="186"/>
      </rPr>
      <t xml:space="preserve">. </t>
    </r>
    <r>
      <rPr>
        <b/>
        <sz val="11"/>
        <color theme="1"/>
        <rFont val="Times New Roman"/>
        <family val="1"/>
        <charset val="186"/>
      </rPr>
      <t>Kartu su pasiūlymu turi būti pateiktas medicinos priemonių resterilizavimo protokolas</t>
    </r>
    <r>
      <rPr>
        <sz val="11"/>
        <color theme="1"/>
        <rFont val="Times New Roman"/>
        <family val="1"/>
        <charset val="186"/>
      </rPr>
      <t>.</t>
    </r>
  </si>
  <si>
    <t>Elektrochir. laikiklis su laidu Valleylab. Medtronic-Covidien, prekės kodas  E2100</t>
  </si>
  <si>
    <r>
      <rPr>
        <sz val="11"/>
        <rFont val="Times New Roman"/>
        <family val="1"/>
        <charset val="186"/>
      </rPr>
      <t xml:space="preserve">Didelio diametro introdiuseriai: susideda iš introdiuserio su vožtuvu bei plovimo šaka ir obturatoriaus, obturatorius prie introdiuserio fiksuojamas sriegiu stabiliam įvedimui į kraujagyslę; </t>
    </r>
    <r>
      <rPr>
        <i/>
        <sz val="11"/>
        <color rgb="FF0070C0"/>
        <rFont val="Times New Roman"/>
        <family val="1"/>
        <charset val="186"/>
      </rPr>
      <t>Konfidencialu_Sentrant (Naudojimo instrukcija) - 7 psl.</t>
    </r>
    <r>
      <rPr>
        <sz val="11"/>
        <color theme="1"/>
        <rFont val="Times New Roman"/>
        <family val="1"/>
        <charset val="186"/>
      </rPr>
      <t xml:space="preserve"> </t>
    </r>
    <r>
      <rPr>
        <sz val="11"/>
        <rFont val="Times New Roman"/>
        <family val="1"/>
        <charset val="186"/>
      </rPr>
      <t xml:space="preserve"> introdiuserio ilgis trumpiausias 28 cm; ilgiausias 64 cm;</t>
    </r>
    <r>
      <rPr>
        <sz val="11"/>
        <color theme="1"/>
        <rFont val="Times New Roman"/>
        <family val="1"/>
        <charset val="186"/>
      </rPr>
      <t xml:space="preserve"> </t>
    </r>
    <r>
      <rPr>
        <sz val="11"/>
        <color rgb="FF0070C0"/>
        <rFont val="Times New Roman"/>
        <family val="1"/>
        <charset val="186"/>
      </rPr>
      <t xml:space="preserve"> Brošiūra Sentrant - 2 psl.,</t>
    </r>
    <r>
      <rPr>
        <sz val="11"/>
        <rFont val="Times New Roman"/>
        <family val="1"/>
        <charset val="186"/>
      </rPr>
      <t xml:space="preserve"> itin gero lankstumo,  dengtas hidrofiline danga, pritaikytas darbui su 0,035“ viela;</t>
    </r>
    <r>
      <rPr>
        <sz val="11"/>
        <color theme="1"/>
        <rFont val="Times New Roman"/>
        <family val="1"/>
        <charset val="186"/>
      </rPr>
      <t xml:space="preserve"> </t>
    </r>
    <r>
      <rPr>
        <sz val="11"/>
        <color rgb="FF0070C0"/>
        <rFont val="Times New Roman"/>
        <family val="1"/>
        <charset val="186"/>
      </rPr>
      <t>Konfidencialu_Sentrant (Naudojimo instrukcija) - 7 psl., Brošiūra Sentrant -2 psl.,</t>
    </r>
    <r>
      <rPr>
        <sz val="11"/>
        <color theme="1"/>
        <rFont val="Times New Roman"/>
        <family val="1"/>
        <charset val="186"/>
      </rPr>
      <t xml:space="preserve"> </t>
    </r>
    <r>
      <rPr>
        <sz val="11"/>
        <rFont val="Times New Roman"/>
        <family val="1"/>
        <charset val="186"/>
      </rPr>
      <t>vožtuvas užtikrina visišką hermetiškumą po daugkartinio maksimalaus dydžio priemonių įvedimo ir ištraukimo; dydžiai 12-26F, žingsnis kas 2F</t>
    </r>
    <r>
      <rPr>
        <sz val="11"/>
        <color rgb="FFFF0000"/>
        <rFont val="Times New Roman"/>
        <family val="1"/>
        <charset val="186"/>
      </rPr>
      <t xml:space="preserve">. </t>
    </r>
    <r>
      <rPr>
        <sz val="11"/>
        <color rgb="FF0070C0"/>
        <rFont val="Times New Roman"/>
        <family val="1"/>
        <charset val="186"/>
      </rPr>
      <t>Brošiūra Sentrant - 2 psl.</t>
    </r>
  </si>
  <si>
    <t>Didelio diametro introdiuseriai Sentrant,  gamintojas Medtronic-Covidien</t>
  </si>
  <si>
    <t xml:space="preserve">Laidas/siūlas širdies stimuliacijai, Fiab, 52220BTZM. </t>
  </si>
  <si>
    <r>
      <t xml:space="preserve">Laidas elektrochirurginis su laikikliu, tinkantis „Valleylab“ prietaisui. „E2100“ tipo, reikalavimai pagal „Valleylab“ katalogą.  
</t>
    </r>
    <r>
      <rPr>
        <i/>
        <sz val="11"/>
        <color rgb="FF0070C0"/>
        <rFont val="Times New Roman"/>
        <family val="1"/>
        <charset val="186"/>
      </rPr>
      <t>55 p.d Katalogas 23 psl.</t>
    </r>
  </si>
  <si>
    <r>
      <t xml:space="preserve">Naujagimių, kūdikių ir mažų vaikų širdies chirurgijai skirti turniketai. </t>
    </r>
    <r>
      <rPr>
        <sz val="11"/>
        <rFont val="Times New Roman"/>
        <family val="1"/>
        <charset val="186"/>
      </rPr>
      <t>Sterilūs, sterilumą užtikrinančioje pakuotėje.</t>
    </r>
    <r>
      <rPr>
        <sz val="11"/>
        <color theme="1"/>
        <rFont val="Times New Roman"/>
        <family val="1"/>
        <charset val="186"/>
      </rPr>
      <t xml:space="preserve"> Rinkinį sudaro 6 spalvoti ir bespalviai turniketai, kurių ilgis  14 cm, o storis 12 Fr, bei 1 metalinis pravedėjas. 
</t>
    </r>
    <r>
      <rPr>
        <i/>
        <sz val="11"/>
        <color rgb="FF0070C0"/>
        <rFont val="Times New Roman"/>
        <family val="1"/>
        <charset val="186"/>
      </rPr>
      <t>Kaniulių katalogas 82 psl.;
Kaniulių pakuote 1 psl.</t>
    </r>
  </si>
  <si>
    <t>Balionas, skirtas aortos okliuzijai ir aortos protezų modeliavimui. Balionas turi būti visiškai adaptatyvus (angl. Full compliant) Pritaikytas darbui su 0,035“ viela. Pritaikytas darbui su 12F introdiuseriu. Išplėsto baliono darbinio diametro ribos ne siauresnės nei 10-46mm. Darbinis baliono kateterio ilgis 100cm. Komplektuojamas su itin kieta, pritaikyta balionui viela, kurios ilgis ne mažiau nei 260 cm.</t>
  </si>
  <si>
    <t>Balionas, skirtas aortos okliuzijai ir aortos protezų modeliavimui. Medtronic-Covidien,  Reliant AB46, Confida GWBC30</t>
  </si>
  <si>
    <r>
      <rPr>
        <sz val="11"/>
        <rFont val="Times New Roman"/>
        <family val="1"/>
      </rPr>
      <t xml:space="preserve">Balionas, skirtas aortos okliuzijai ir aortos protezų modeliavimui. Balionas visiškai adaptatyvus (angl. Full compliant) Pritaikytas darbui su 0,035“ viela. Pritaikytas darbui su 12F introdiuseriu. Išplėsto baliono darbinio diametro ribos 10-46mm. Darbinis baliono kateterio ilgis 100cm. Komplektuojamas su itin kieta, pritaikyta balionui viela, kurios ilgis  260 cm.
</t>
    </r>
    <r>
      <rPr>
        <i/>
        <sz val="11"/>
        <color rgb="FF0070C0"/>
        <rFont val="Times New Roman"/>
        <family val="1"/>
      </rPr>
      <t>Brošiūra Confida; 
Brosiura Reliant</t>
    </r>
  </si>
  <si>
    <r>
      <t xml:space="preserve">
</t>
    </r>
    <r>
      <rPr>
        <sz val="11"/>
        <rFont val="Times New Roman"/>
        <family val="1"/>
      </rPr>
      <t>Storis 3-0, il</t>
    </r>
    <r>
      <rPr>
        <sz val="11"/>
        <color theme="1"/>
        <rFont val="Times New Roman"/>
        <family val="1"/>
        <charset val="186"/>
      </rPr>
      <t xml:space="preserve">gis 220cm. Trys adatos 27mm ilgio: 2 vnt. lenktumas ½ ir viena tiesi.                   
</t>
    </r>
    <r>
      <rPr>
        <i/>
        <sz val="11"/>
        <color rgb="FF0070C0"/>
        <rFont val="Times New Roman"/>
        <family val="1"/>
        <charset val="186"/>
      </rPr>
      <t>MYOPACE ADULT - 1-3 psl.</t>
    </r>
  </si>
  <si>
    <t>Naujagimių, kūdikių ir mažų vaikų širdies chirurgijai skirti turniketai, gamintojas Medtronic-Covidien, kodas 79003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</si>
</sst>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sz val="11"/>
      <color rgb="FFFF0000"/>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b/>
      <sz val="10"/>
      <color rgb="FF000000"/>
      <name val="Times New Roman"/>
      <family val="1"/>
      <charset val="186"/>
    </font>
    <font>
      <sz val="10.5"/>
      <color theme="1"/>
      <name val="Times New Roman"/>
      <family val="1"/>
      <charset val="186"/>
    </font>
    <font>
      <sz val="10"/>
      <color rgb="FF000000"/>
      <name val="Times New Roman"/>
      <family val="1"/>
      <charset val="186"/>
    </font>
    <font>
      <sz val="9.5"/>
      <color rgb="FF000000"/>
      <name val="Times New Roman"/>
      <family val="1"/>
      <charset val="186"/>
    </font>
    <font>
      <sz val="10"/>
      <color rgb="FFFF0000"/>
      <name val="Times New Roman"/>
      <family val="1"/>
      <charset val="186"/>
    </font>
    <font>
      <i/>
      <sz val="10"/>
      <color theme="1"/>
      <name val="Times New Roman"/>
      <family val="1"/>
      <charset val="186"/>
    </font>
    <font>
      <b/>
      <sz val="10.5"/>
      <color theme="1"/>
      <name val="Times New Roman"/>
      <family val="1"/>
      <charset val="186"/>
    </font>
    <font>
      <sz val="10.5"/>
      <color rgb="FFFF0000"/>
      <name val="Times New Roman"/>
      <family val="1"/>
      <charset val="186"/>
    </font>
    <font>
      <u/>
      <sz val="10.5"/>
      <color theme="1"/>
      <name val="Times New Roman"/>
      <family val="1"/>
      <charset val="186"/>
    </font>
    <font>
      <i/>
      <u/>
      <sz val="11"/>
      <color theme="1"/>
      <name val="Times New Roman"/>
      <family val="1"/>
      <charset val="186"/>
    </font>
    <font>
      <i/>
      <sz val="10"/>
      <color rgb="FF000000"/>
      <name val="Times New Roman"/>
      <family val="1"/>
      <charset val="186"/>
    </font>
    <font>
      <sz val="11"/>
      <color rgb="FF0070C0"/>
      <name val="Times New Roman"/>
      <family val="1"/>
      <charset val="186"/>
    </font>
    <font>
      <i/>
      <sz val="11"/>
      <color rgb="FF0070C0"/>
      <name val="Times New Roman"/>
      <family val="1"/>
      <charset val="186"/>
    </font>
    <font>
      <sz val="11"/>
      <name val="Times New Roman"/>
      <family val="1"/>
    </font>
    <font>
      <i/>
      <sz val="11"/>
      <color rgb="FF0070C0"/>
      <name val="Times New Roman"/>
      <family val="1"/>
    </font>
    <font>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2">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1" fillId="0" borderId="0" xfId="0" applyFont="1" applyAlignment="1">
      <alignment horizontal="left" vertical="top"/>
    </xf>
    <xf numFmtId="0" fontId="1" fillId="0" borderId="0" xfId="0" applyFont="1"/>
    <xf numFmtId="4" fontId="1"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1" fillId="2" borderId="0" xfId="0" applyFont="1" applyFill="1"/>
    <xf numFmtId="4" fontId="1" fillId="0" borderId="1"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1" fillId="0" borderId="0" xfId="0" applyNumberFormat="1" applyFont="1"/>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1" fillId="0" borderId="0" xfId="0" applyNumberFormat="1" applyFont="1"/>
    <xf numFmtId="0" fontId="9" fillId="0" borderId="0" xfId="0" applyFont="1"/>
    <xf numFmtId="1" fontId="11" fillId="0" borderId="1" xfId="0" applyNumberFormat="1" applyFont="1" applyBorder="1" applyAlignment="1">
      <alignment horizontal="center" vertical="center" wrapText="1"/>
    </xf>
    <xf numFmtId="4"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4" fontId="10" fillId="0" borderId="1" xfId="0" applyNumberFormat="1" applyFont="1" applyBorder="1" applyAlignment="1">
      <alignment horizontal="center" vertical="center" wrapText="1"/>
    </xf>
    <xf numFmtId="4" fontId="9" fillId="0" borderId="0" xfId="0" applyNumberFormat="1" applyFont="1"/>
    <xf numFmtId="4" fontId="1" fillId="3" borderId="1" xfId="0" applyNumberFormat="1" applyFont="1" applyFill="1" applyBorder="1" applyAlignment="1">
      <alignment horizontal="right" vertical="center"/>
    </xf>
    <xf numFmtId="0" fontId="9" fillId="0" borderId="0" xfId="0" applyFont="1" applyAlignment="1">
      <alignment horizontal="left" vertical="top"/>
    </xf>
    <xf numFmtId="0" fontId="18" fillId="0" borderId="0" xfId="0" applyFont="1" applyAlignment="1">
      <alignment horizontal="center" vertical="top"/>
    </xf>
    <xf numFmtId="0" fontId="13" fillId="0" borderId="1" xfId="0" applyFont="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0" fontId="13" fillId="0" borderId="0" xfId="0" applyFont="1" applyAlignment="1">
      <alignment horizontal="center" vertical="top"/>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top" wrapText="1"/>
    </xf>
    <xf numFmtId="0" fontId="1" fillId="0" borderId="1" xfId="0" applyFont="1" applyBorder="1" applyAlignment="1">
      <alignment horizontal="left" vertical="center" wrapText="1"/>
    </xf>
    <xf numFmtId="4" fontId="1" fillId="0" borderId="1" xfId="0" applyNumberFormat="1" applyFont="1" applyBorder="1" applyAlignment="1">
      <alignment horizontal="left" vertical="center" wrapText="1"/>
    </xf>
    <xf numFmtId="4" fontId="1" fillId="2" borderId="1" xfId="0" applyNumberFormat="1" applyFont="1" applyFill="1" applyBorder="1" applyAlignment="1">
      <alignment horizontal="left"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xf>
    <xf numFmtId="0" fontId="1"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4" fontId="3" fillId="3" borderId="4" xfId="0" applyNumberFormat="1" applyFont="1" applyFill="1" applyBorder="1" applyAlignment="1">
      <alignment horizontal="center"/>
    </xf>
    <xf numFmtId="4" fontId="3" fillId="3" borderId="5" xfId="0" applyNumberFormat="1" applyFont="1" applyFill="1" applyBorder="1" applyAlignment="1">
      <alignment horizontal="center"/>
    </xf>
    <xf numFmtId="4" fontId="3" fillId="3" borderId="6" xfId="0" applyNumberFormat="1" applyFont="1" applyFill="1" applyBorder="1" applyAlignment="1">
      <alignment horizontal="center"/>
    </xf>
    <xf numFmtId="4" fontId="3" fillId="0" borderId="4" xfId="0" applyNumberFormat="1" applyFont="1" applyBorder="1" applyAlignment="1">
      <alignment horizontal="center"/>
    </xf>
    <xf numFmtId="4" fontId="3" fillId="0" borderId="5" xfId="0" applyNumberFormat="1" applyFont="1" applyBorder="1" applyAlignment="1">
      <alignment horizontal="center"/>
    </xf>
    <xf numFmtId="4" fontId="3" fillId="0" borderId="6"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3" fillId="0" borderId="1" xfId="0" applyFont="1" applyBorder="1" applyAlignment="1">
      <alignment horizontal="left" vertical="center" wrapText="1"/>
    </xf>
    <xf numFmtId="4" fontId="6"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A71-8CEB-457C-94F1-F397F2377DDE}">
  <dimension ref="A1:N7"/>
  <sheetViews>
    <sheetView topLeftCell="A4" workbookViewId="0">
      <selection activeCell="G9" sqref="G9"/>
    </sheetView>
  </sheetViews>
  <sheetFormatPr defaultRowHeight="14.4" x14ac:dyDescent="0.3"/>
  <sheetData>
    <row r="1" spans="1:14" x14ac:dyDescent="0.3">
      <c r="B1" s="10" t="s">
        <v>41</v>
      </c>
    </row>
    <row r="2" spans="1:14" s="23" customFormat="1" ht="38.25" customHeight="1" x14ac:dyDescent="0.3">
      <c r="A2" s="32"/>
      <c r="B2" s="43" t="s">
        <v>43</v>
      </c>
      <c r="C2" s="44"/>
      <c r="D2" s="44"/>
      <c r="E2" s="44"/>
      <c r="F2" s="44"/>
      <c r="G2" s="44"/>
      <c r="H2" s="44"/>
      <c r="I2" s="44"/>
      <c r="J2" s="44"/>
      <c r="K2" s="44"/>
      <c r="L2" s="44"/>
      <c r="M2" s="44"/>
      <c r="N2" s="44"/>
    </row>
    <row r="3" spans="1:14" s="23" customFormat="1" ht="15" customHeight="1" x14ac:dyDescent="0.25">
      <c r="A3" s="32"/>
      <c r="B3" s="23" t="s">
        <v>39</v>
      </c>
    </row>
    <row r="4" spans="1:14" s="23" customFormat="1" ht="30.75" customHeight="1" x14ac:dyDescent="0.25">
      <c r="A4" s="32"/>
      <c r="B4" s="45" t="s">
        <v>42</v>
      </c>
      <c r="C4" s="45"/>
      <c r="D4" s="45"/>
      <c r="E4" s="45"/>
      <c r="F4" s="45"/>
      <c r="G4" s="45"/>
      <c r="H4" s="45"/>
      <c r="I4" s="45"/>
      <c r="J4" s="45"/>
      <c r="K4" s="45"/>
      <c r="L4" s="45"/>
      <c r="M4" s="45"/>
      <c r="N4" s="45"/>
    </row>
    <row r="5" spans="1:14" s="23" customFormat="1" ht="138" customHeight="1" x14ac:dyDescent="0.25">
      <c r="A5" s="32"/>
      <c r="B5" s="46" t="s">
        <v>45</v>
      </c>
      <c r="C5" s="46"/>
      <c r="D5" s="46"/>
      <c r="E5" s="46"/>
      <c r="F5" s="46"/>
      <c r="G5" s="46"/>
      <c r="H5" s="46"/>
      <c r="I5" s="46"/>
      <c r="J5" s="46"/>
      <c r="K5" s="46"/>
      <c r="L5" s="46"/>
      <c r="M5" s="46"/>
      <c r="N5" s="46"/>
    </row>
    <row r="6" spans="1:14" s="23" customFormat="1" ht="15" customHeight="1" x14ac:dyDescent="0.25">
      <c r="A6" s="32"/>
      <c r="B6" s="47" t="s">
        <v>40</v>
      </c>
      <c r="C6" s="47"/>
      <c r="D6" s="47"/>
      <c r="E6" s="47"/>
      <c r="F6" s="47"/>
      <c r="G6" s="47"/>
      <c r="H6" s="47"/>
      <c r="I6" s="47"/>
      <c r="J6" s="47"/>
      <c r="K6" s="47"/>
      <c r="L6" s="47"/>
      <c r="M6" s="47"/>
      <c r="N6" s="47"/>
    </row>
    <row r="7" spans="1:14" ht="31.5" customHeight="1" x14ac:dyDescent="0.3">
      <c r="B7" s="48" t="s">
        <v>46</v>
      </c>
      <c r="C7" s="48"/>
      <c r="D7" s="48"/>
      <c r="E7" s="48"/>
      <c r="F7" s="48"/>
      <c r="G7" s="48"/>
      <c r="H7" s="48"/>
      <c r="I7" s="48"/>
      <c r="J7" s="48"/>
      <c r="K7" s="48"/>
      <c r="L7" s="48"/>
      <c r="M7" s="48"/>
      <c r="N7" s="48"/>
    </row>
  </sheetData>
  <mergeCells count="5">
    <mergeCell ref="B2:N2"/>
    <mergeCell ref="B4:N4"/>
    <mergeCell ref="B5:N5"/>
    <mergeCell ref="B6:N6"/>
    <mergeCell ref="B7:N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B04E-6B47-4ABC-B853-0D6D31297EEE}">
  <dimension ref="A1:U36"/>
  <sheetViews>
    <sheetView tabSelected="1" zoomScale="55" zoomScaleNormal="55" workbookViewId="0">
      <pane ySplit="5" topLeftCell="A6" activePane="bottomLeft" state="frozen"/>
      <selection pane="bottomLeft" activeCell="S15" sqref="S15"/>
    </sheetView>
  </sheetViews>
  <sheetFormatPr defaultColWidth="8.88671875" defaultRowHeight="13.8" x14ac:dyDescent="0.25"/>
  <cols>
    <col min="1" max="1" width="4.88671875" style="9" customWidth="1"/>
    <col min="2" max="2" width="6.109375" style="37" customWidth="1"/>
    <col min="3" max="3" width="10.5546875" style="10" customWidth="1"/>
    <col min="4" max="4" width="28.44140625" style="10" customWidth="1"/>
    <col min="5" max="5" width="99.44140625" style="10" customWidth="1"/>
    <col min="6" max="6" width="7" style="10" customWidth="1"/>
    <col min="7" max="7" width="8.6640625" style="22" customWidth="1"/>
    <col min="8" max="8" width="10.44140625" style="11" customWidth="1"/>
    <col min="9" max="9" width="6" style="19" customWidth="1"/>
    <col min="10" max="10" width="10.33203125" style="11" hidden="1" customWidth="1"/>
    <col min="11" max="11" width="12.44140625" style="11" customWidth="1"/>
    <col min="12" max="12" width="11.109375" style="11" customWidth="1"/>
    <col min="13" max="13" width="21.6640625" style="11" customWidth="1"/>
    <col min="14" max="14" width="9.88671875" style="11" customWidth="1"/>
    <col min="15" max="15" width="11.44140625" style="11" customWidth="1"/>
    <col min="16" max="16" width="5.5546875" style="19" customWidth="1"/>
    <col min="17" max="17" width="10.44140625" style="11" customWidth="1"/>
    <col min="18" max="18" width="12" style="11" customWidth="1"/>
    <col min="19" max="19" width="59.88671875" style="10" customWidth="1"/>
    <col min="20" max="29" width="8.88671875" style="10"/>
    <col min="30" max="30" width="53.44140625" style="10" customWidth="1"/>
    <col min="31" max="16384" width="8.88671875" style="10"/>
  </cols>
  <sheetData>
    <row r="1" spans="1:21" x14ac:dyDescent="0.25">
      <c r="A1" s="58" t="s">
        <v>31</v>
      </c>
      <c r="B1" s="58"/>
      <c r="C1" s="58"/>
      <c r="D1" s="58"/>
      <c r="E1" s="58"/>
      <c r="F1" s="58"/>
      <c r="G1" s="58"/>
      <c r="H1" s="58"/>
      <c r="R1" s="30" t="s">
        <v>32</v>
      </c>
    </row>
    <row r="2" spans="1:21" x14ac:dyDescent="0.25">
      <c r="A2" s="59" t="s">
        <v>44</v>
      </c>
      <c r="B2" s="59"/>
      <c r="C2" s="59"/>
      <c r="D2" s="59"/>
      <c r="E2" s="59"/>
      <c r="F2" s="59"/>
      <c r="G2" s="59"/>
      <c r="H2" s="59"/>
    </row>
    <row r="4" spans="1:21" x14ac:dyDescent="0.25">
      <c r="A4" s="50" t="s">
        <v>33</v>
      </c>
      <c r="B4" s="52" t="s">
        <v>20</v>
      </c>
      <c r="C4" s="54" t="s">
        <v>0</v>
      </c>
      <c r="D4" s="56" t="s">
        <v>1</v>
      </c>
      <c r="E4" s="56" t="s">
        <v>2</v>
      </c>
      <c r="F4" s="54" t="s">
        <v>34</v>
      </c>
      <c r="G4" s="60" t="s">
        <v>35</v>
      </c>
      <c r="H4" s="62" t="s">
        <v>21</v>
      </c>
      <c r="I4" s="63"/>
      <c r="J4" s="63"/>
      <c r="K4" s="63"/>
      <c r="L4" s="64"/>
      <c r="M4" s="68" t="s">
        <v>23</v>
      </c>
      <c r="N4" s="65" t="s">
        <v>22</v>
      </c>
      <c r="O4" s="66"/>
      <c r="P4" s="66"/>
      <c r="Q4" s="66"/>
      <c r="R4" s="67"/>
      <c r="S4" s="49" t="s">
        <v>25</v>
      </c>
    </row>
    <row r="5" spans="1:21" ht="75.75" customHeight="1" x14ac:dyDescent="0.25">
      <c r="A5" s="51"/>
      <c r="B5" s="53"/>
      <c r="C5" s="55"/>
      <c r="D5" s="57"/>
      <c r="E5" s="57"/>
      <c r="F5" s="55"/>
      <c r="G5" s="61"/>
      <c r="H5" s="25" t="s">
        <v>26</v>
      </c>
      <c r="I5" s="26" t="s">
        <v>3</v>
      </c>
      <c r="J5" s="25" t="s">
        <v>29</v>
      </c>
      <c r="K5" s="25" t="s">
        <v>30</v>
      </c>
      <c r="L5" s="25" t="s">
        <v>37</v>
      </c>
      <c r="M5" s="69"/>
      <c r="N5" s="29" t="s">
        <v>27</v>
      </c>
      <c r="O5" s="29" t="s">
        <v>28</v>
      </c>
      <c r="P5" s="24" t="s">
        <v>24</v>
      </c>
      <c r="Q5" s="29" t="s">
        <v>38</v>
      </c>
      <c r="R5" s="29" t="s">
        <v>36</v>
      </c>
      <c r="S5" s="49"/>
    </row>
    <row r="6" spans="1:21" s="14" customFormat="1" ht="103.2" customHeight="1" x14ac:dyDescent="0.25">
      <c r="A6" s="3">
        <v>40</v>
      </c>
      <c r="B6" s="35">
        <v>68</v>
      </c>
      <c r="C6" s="7" t="s">
        <v>4</v>
      </c>
      <c r="D6" s="4" t="s">
        <v>11</v>
      </c>
      <c r="E6" s="39" t="s">
        <v>12</v>
      </c>
      <c r="F6" s="8" t="s">
        <v>9</v>
      </c>
      <c r="G6" s="21" t="s">
        <v>6</v>
      </c>
      <c r="H6" s="27">
        <v>9.4</v>
      </c>
      <c r="I6" s="28">
        <v>5</v>
      </c>
      <c r="J6" s="27">
        <f t="shared" ref="J6:J8" si="0">H6*1.05</f>
        <v>9.870000000000001</v>
      </c>
      <c r="K6" s="31">
        <f t="shared" ref="K6:K8" si="1">G6*H6</f>
        <v>940</v>
      </c>
      <c r="L6" s="31">
        <f t="shared" ref="L6:L10" si="2">K6*1.05</f>
        <v>987</v>
      </c>
      <c r="M6" s="71" t="s">
        <v>57</v>
      </c>
      <c r="N6" s="16">
        <v>7.6</v>
      </c>
      <c r="O6" s="15">
        <f t="shared" ref="O6:O10" si="3">SUM(G6*N6)</f>
        <v>760</v>
      </c>
      <c r="P6" s="18">
        <v>5</v>
      </c>
      <c r="Q6" s="15">
        <f t="shared" ref="Q6:Q10" si="4">SUM(O6)*0.05</f>
        <v>38</v>
      </c>
      <c r="R6" s="15">
        <f t="shared" ref="R6:R10" si="5">SUM(O6+Q6)</f>
        <v>798</v>
      </c>
      <c r="S6" s="38" t="s">
        <v>52</v>
      </c>
    </row>
    <row r="7" spans="1:21" ht="174.75" customHeight="1" x14ac:dyDescent="0.25">
      <c r="A7" s="1">
        <v>43</v>
      </c>
      <c r="B7" s="34">
        <v>76</v>
      </c>
      <c r="C7" s="5" t="s">
        <v>4</v>
      </c>
      <c r="D7" s="2" t="s">
        <v>13</v>
      </c>
      <c r="E7" s="2" t="s">
        <v>14</v>
      </c>
      <c r="F7" s="6" t="s">
        <v>5</v>
      </c>
      <c r="G7" s="20" t="s">
        <v>8</v>
      </c>
      <c r="H7" s="27">
        <v>170</v>
      </c>
      <c r="I7" s="28">
        <v>5</v>
      </c>
      <c r="J7" s="27">
        <f t="shared" si="0"/>
        <v>178.5</v>
      </c>
      <c r="K7" s="31">
        <f t="shared" si="1"/>
        <v>1700</v>
      </c>
      <c r="L7" s="31">
        <f t="shared" si="2"/>
        <v>1785</v>
      </c>
      <c r="M7" s="41" t="s">
        <v>49</v>
      </c>
      <c r="N7" s="15">
        <v>169</v>
      </c>
      <c r="O7" s="15">
        <f t="shared" si="3"/>
        <v>1690</v>
      </c>
      <c r="P7" s="17">
        <v>5</v>
      </c>
      <c r="Q7" s="15">
        <f t="shared" si="4"/>
        <v>84.5</v>
      </c>
      <c r="R7" s="15">
        <f t="shared" si="5"/>
        <v>1774.5</v>
      </c>
      <c r="S7" s="40" t="s">
        <v>48</v>
      </c>
      <c r="T7" s="14"/>
      <c r="U7" s="14"/>
    </row>
    <row r="8" spans="1:21" ht="136.19999999999999" customHeight="1" x14ac:dyDescent="0.25">
      <c r="A8" s="1">
        <v>44</v>
      </c>
      <c r="B8" s="34">
        <v>77</v>
      </c>
      <c r="C8" s="5" t="s">
        <v>4</v>
      </c>
      <c r="D8" s="2" t="s">
        <v>15</v>
      </c>
      <c r="E8" s="39" t="s">
        <v>53</v>
      </c>
      <c r="F8" s="6" t="s">
        <v>5</v>
      </c>
      <c r="G8" s="20" t="s">
        <v>10</v>
      </c>
      <c r="H8" s="27">
        <v>420</v>
      </c>
      <c r="I8" s="28">
        <v>5</v>
      </c>
      <c r="J8" s="27">
        <f t="shared" si="0"/>
        <v>441</v>
      </c>
      <c r="K8" s="31">
        <f t="shared" si="1"/>
        <v>6300</v>
      </c>
      <c r="L8" s="31">
        <f t="shared" si="2"/>
        <v>6615</v>
      </c>
      <c r="M8" s="41" t="s">
        <v>54</v>
      </c>
      <c r="N8" s="15">
        <v>400</v>
      </c>
      <c r="O8" s="15">
        <f t="shared" si="3"/>
        <v>6000</v>
      </c>
      <c r="P8" s="17">
        <v>5</v>
      </c>
      <c r="Q8" s="15">
        <f t="shared" si="4"/>
        <v>300</v>
      </c>
      <c r="R8" s="15">
        <f t="shared" si="5"/>
        <v>6300</v>
      </c>
      <c r="S8" s="70" t="s">
        <v>55</v>
      </c>
      <c r="T8" s="14"/>
      <c r="U8" s="14"/>
    </row>
    <row r="9" spans="1:21" s="14" customFormat="1" ht="79.5" customHeight="1" x14ac:dyDescent="0.25">
      <c r="A9" s="4">
        <v>54</v>
      </c>
      <c r="B9" s="36">
        <v>111</v>
      </c>
      <c r="C9" s="7" t="s">
        <v>4</v>
      </c>
      <c r="D9" s="4" t="s">
        <v>16</v>
      </c>
      <c r="E9" s="4" t="s">
        <v>17</v>
      </c>
      <c r="F9" s="8" t="s">
        <v>5</v>
      </c>
      <c r="G9" s="21">
        <v>1000</v>
      </c>
      <c r="H9" s="27">
        <v>22</v>
      </c>
      <c r="I9" s="28">
        <v>5</v>
      </c>
      <c r="J9" s="27">
        <f t="shared" ref="J9:J10" si="6">H9*1.05</f>
        <v>23.1</v>
      </c>
      <c r="K9" s="31">
        <f t="shared" ref="K9:K10" si="7">G9*H9</f>
        <v>22000</v>
      </c>
      <c r="L9" s="31">
        <f t="shared" si="2"/>
        <v>23100</v>
      </c>
      <c r="M9" s="42" t="s">
        <v>50</v>
      </c>
      <c r="N9" s="16">
        <v>21.8</v>
      </c>
      <c r="O9" s="15">
        <f t="shared" si="3"/>
        <v>21800</v>
      </c>
      <c r="P9" s="18">
        <v>5</v>
      </c>
      <c r="Q9" s="15">
        <f t="shared" si="4"/>
        <v>1090</v>
      </c>
      <c r="R9" s="15">
        <f t="shared" si="5"/>
        <v>22890</v>
      </c>
      <c r="S9" s="38" t="s">
        <v>56</v>
      </c>
    </row>
    <row r="10" spans="1:21" s="14" customFormat="1" ht="76.5" customHeight="1" x14ac:dyDescent="0.25">
      <c r="A10" s="4">
        <v>55</v>
      </c>
      <c r="B10" s="36">
        <v>112</v>
      </c>
      <c r="C10" s="7" t="s">
        <v>4</v>
      </c>
      <c r="D10" s="4" t="s">
        <v>18</v>
      </c>
      <c r="E10" s="4" t="s">
        <v>19</v>
      </c>
      <c r="F10" s="8" t="s">
        <v>5</v>
      </c>
      <c r="G10" s="21" t="s">
        <v>7</v>
      </c>
      <c r="H10" s="27">
        <v>66</v>
      </c>
      <c r="I10" s="28">
        <v>5</v>
      </c>
      <c r="J10" s="27">
        <f t="shared" si="6"/>
        <v>69.3</v>
      </c>
      <c r="K10" s="31">
        <f t="shared" si="7"/>
        <v>13200</v>
      </c>
      <c r="L10" s="31">
        <f t="shared" si="2"/>
        <v>13860</v>
      </c>
      <c r="M10" s="42" t="s">
        <v>47</v>
      </c>
      <c r="N10" s="16">
        <v>65</v>
      </c>
      <c r="O10" s="15">
        <f t="shared" si="3"/>
        <v>13000</v>
      </c>
      <c r="P10" s="18">
        <v>5</v>
      </c>
      <c r="Q10" s="15">
        <f t="shared" si="4"/>
        <v>650</v>
      </c>
      <c r="R10" s="15">
        <f t="shared" si="5"/>
        <v>13650</v>
      </c>
      <c r="S10" s="38" t="s">
        <v>51</v>
      </c>
    </row>
    <row r="25" spans="1:2" x14ac:dyDescent="0.25">
      <c r="A25" s="12"/>
      <c r="B25" s="33"/>
    </row>
    <row r="28" spans="1:2" x14ac:dyDescent="0.25">
      <c r="A28" s="13"/>
      <c r="B28" s="33"/>
    </row>
    <row r="29" spans="1:2" x14ac:dyDescent="0.25">
      <c r="A29" s="13"/>
      <c r="B29" s="33"/>
    </row>
    <row r="30" spans="1:2" x14ac:dyDescent="0.25">
      <c r="A30" s="13"/>
      <c r="B30" s="33"/>
    </row>
    <row r="31" spans="1:2" x14ac:dyDescent="0.25">
      <c r="A31" s="13"/>
      <c r="B31" s="33"/>
    </row>
    <row r="32" spans="1:2" x14ac:dyDescent="0.25">
      <c r="A32" s="13"/>
      <c r="B32" s="33"/>
    </row>
    <row r="33" spans="1:2" x14ac:dyDescent="0.25">
      <c r="A33" s="13"/>
      <c r="B33" s="33"/>
    </row>
    <row r="34" spans="1:2" x14ac:dyDescent="0.25">
      <c r="A34" s="13"/>
      <c r="B34" s="33"/>
    </row>
    <row r="35" spans="1:2" x14ac:dyDescent="0.25">
      <c r="A35" s="13"/>
      <c r="B35" s="33"/>
    </row>
    <row r="36" spans="1:2" x14ac:dyDescent="0.25">
      <c r="A36" s="13"/>
      <c r="B36" s="33"/>
    </row>
  </sheetData>
  <mergeCells count="13">
    <mergeCell ref="A1:H1"/>
    <mergeCell ref="A2:H2"/>
    <mergeCell ref="G4:G5"/>
    <mergeCell ref="H4:L4"/>
    <mergeCell ref="N4:R4"/>
    <mergeCell ref="M4:M5"/>
    <mergeCell ref="S4:S5"/>
    <mergeCell ref="A4:A5"/>
    <mergeCell ref="B4:B5"/>
    <mergeCell ref="C4:C5"/>
    <mergeCell ref="D4:D5"/>
    <mergeCell ref="E4:E5"/>
    <mergeCell ref="F4:F5"/>
  </mergeCells>
  <pageMargins left="0.31496062992125984" right="0.31496062992125984"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Erika Matonienė</cp:lastModifiedBy>
  <cp:lastPrinted>2024-03-14T12:22:58Z</cp:lastPrinted>
  <dcterms:created xsi:type="dcterms:W3CDTF">2024-02-09T12:59:41Z</dcterms:created>
  <dcterms:modified xsi:type="dcterms:W3CDTF">2024-04-08T12:27:28Z</dcterms:modified>
</cp:coreProperties>
</file>