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defaultThemeVersion="166925"/>
  <xr:revisionPtr revIDLastSave="0" documentId="13_ncr:1_{6FBDCE34-3502-449B-A022-8DB5278DF81A}" xr6:coauthVersionLast="47" xr6:coauthVersionMax="47" xr10:uidLastSave="{00000000-0000-0000-0000-000000000000}"/>
  <bookViews>
    <workbookView xWindow="-120" yWindow="-120" windowWidth="29040" windowHeight="17520" xr2:uid="{47F49DF4-25C3-4874-8340-1BE365D998B8}"/>
  </bookViews>
  <sheets>
    <sheet name="9599" sheetId="1" r:id="rId1"/>
  </sheets>
  <definedNames>
    <definedName name="_xlnm._FilterDatabase" localSheetId="0" hidden="1">'9599'!$A$13:$L$53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7" i="1" l="1"/>
  <c r="I27" i="1"/>
  <c r="K27" i="1" s="1"/>
  <c r="J50" i="1"/>
  <c r="I50" i="1"/>
  <c r="K50" i="1" s="1"/>
  <c r="J49" i="1"/>
  <c r="I49" i="1"/>
  <c r="K49" i="1" s="1"/>
  <c r="K33" i="1"/>
  <c r="J33" i="1"/>
  <c r="I33" i="1"/>
  <c r="J32" i="1"/>
  <c r="I32" i="1"/>
  <c r="K32" i="1" s="1"/>
  <c r="J31" i="1"/>
  <c r="I31" i="1"/>
  <c r="K31" i="1" s="1"/>
  <c r="A15" i="1" l="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2" i="1" s="1"/>
  <c r="A53" i="1" s="1"/>
</calcChain>
</file>

<file path=xl/sharedStrings.xml><?xml version="1.0" encoding="utf-8"?>
<sst xmlns="http://schemas.openxmlformats.org/spreadsheetml/2006/main" count="184" uniqueCount="126">
  <si>
    <t>33141110-4</t>
  </si>
  <si>
    <t>vnt</t>
  </si>
  <si>
    <t xml:space="preserve">Elastinis vienkartinis, sterilus,  spaudžiamojo poveikio fistulinis tvarstis su dvisluoksne hemostatine aukšto sugeriamumo 26±2 mm skersmens  pagalvėle, prie kurios neprilimpa ir tvarstį nuėmus nepasišalina  susidaręs šašas, saugantis nuo antrinio kraujavimo. Bendras tvarčio ilgis 50 cm±10%, tvarsčio gale pleistras fiksacijai. Pakuotėje po 2 vnt. </t>
  </si>
  <si>
    <t xml:space="preserve">Hemostatinis spaudžiamasis tvarstis </t>
  </si>
  <si>
    <t xml:space="preserve">Hemostatinė pagalvėlė 26±2 mm  skersmens, aukšto biosuderinamumo paviršinis sluoksnis neprilipinantis susidariusio krešulio  (nesukelia antrinio kraujavimo po pleistro nuėmimo). Apatinis sluoksnis gerai sugeriantis kraują. Pagalvėlę galima fiskuoti išoriniu fiksavimo arba kompresijos įtaisu . Pakuotėje po 2 vnt. </t>
  </si>
  <si>
    <t>Hemostatinė pagalvėlė</t>
  </si>
  <si>
    <t>33692800-5</t>
  </si>
  <si>
    <t>talpa</t>
  </si>
  <si>
    <t>33181520-3</t>
  </si>
  <si>
    <t>Centrinės venos kateterio užpildas, sudarytas iš taurolidino,  citrato 4 proc., talpa ne daugiau 5ml.</t>
  </si>
  <si>
    <t>Centrinės venos kateterio hemodializei užpildas su taurolidinu ir citratu</t>
  </si>
  <si>
    <t>Centrinės venos kateterio užpildas, sudarytas iš taurolidino, heparino 500 U/ml, citrato 4 proc., talpa ne daugiau 5ml.</t>
  </si>
  <si>
    <t>Centrinės venos kateterio hemodializei užpildas su taurolidinu, heparinu ir citratu</t>
  </si>
  <si>
    <t>33141200-2</t>
  </si>
  <si>
    <t>Dvikanalis ilgalaikis tunelinis retrogradinio įvedimo centrinės venos kateteris hemodializei, didelio atsparumo ir biosuderinamumo (pagamintas iš karbotano arba lygiavertės medžiagos), su mova, tiesus, palaikantis  &gt; 500ml/min kraujo tėkmę esant &lt; 250mm/Hg kraujo siurblio spaudimui; rentgeno kontrastinis, suderinamas su BMR; Kateterio skerspjūvis taisyklingo apskritimo formos 15,5 Fr storio, kanalų skerspjūviai simetriški D formos. Recirkuliacija &lt; 0,25% esant numatytai tėkmės krypčiai ir &lt; 0,6% esant reversinei tėkmės krypčiai; Distalinis galas simetrinis, įvedamas į dešinįjį prieširdį; įvedimas turi būti galimas dviem būdais: užmaunant ant stygos ir naudojant laikiną susitiprinantį stiletą bei įvedant pro skečiamosios įvorės diliatatorių su apsauginiu vožtuvu; Kateterio ilgis nuo galo iki movos pasirenkamas (19, 23, 28, 33 ir 55 cm). A/V prailginimo kanalai pagaminti iš silikono, ar lygiavrčio atsparumo perlenkimui ir užsispaudimui medžiagos, konektoriai iš PEEK arba lygiaverčio cheminio ir mechaninio atsparumo medžiagos; spaustukai spalivškai koduoti su apsaugomis nuo šoninio kraujo linijos išslydimo bei nenusitrinančiomis užpildymo tūrio, kateterio storio ir ilgio indikacijomis; Įvestą kateterį turi būti galima esant reikalui atstatyti (remontuoti) išsaugant visą implantuotą kateterio dalį, bet pakeičiant tik A/V prailginimo linijas su spaustukais ir konektoriais, kamšteliais ir fiksatoriais to paties gamintojo rinkiniu, skirtu kateterio atstatymui. Kateterio įvedimo rinkinyje turi būti kateteris, stiletas, A/V prailginimo linijos, užpildymo adapteris, kateterio ir kateterio sujungimo fiksatoriai su prisiuvimo sparneliais, tuneliavimo  trokaras, skečiamosios įvorės dilatatorius su apsauginiu vožtuvu; punkcinė adata, styga J formos galu iš Nitinolio arba lygiavertės atsparios perlininkimui medžiagos su įvedimo gylio gradacija ir viena ranka valdomu įvedimo prietaisu, dilatatorius 12 Fr skersmens; 2 vnt. injekcijų kamštelių; 2 vnt. žnyplių- spaustukų.</t>
  </si>
  <si>
    <t>Dvikanalis ilgalaikis tunelinis retrogradinis CV  kateteris hemodializei</t>
  </si>
  <si>
    <t>33141112-8</t>
  </si>
  <si>
    <t>Vienkartinis, sterilus, hipoalerginis fistulių pleistras,  praleidžiantis orą, 15 x 5 cm dydžio. Hemostatinė pagalvėlė 2 cm skersmens, neprilimpanti, susidariusio krešulio nepašalinanti ir kraujavimo po pleistro nuėmimo nesukelianti, gerai sugerianti, aukšto biosuderinamumo. Pleistrai supakuoti poromis ( po 2 vnt. ), kaina pateikti už 1 vnt., ne už pakuotė.</t>
  </si>
  <si>
    <t xml:space="preserve">Pleistras fistulėms </t>
  </si>
  <si>
    <t>Kempinėlę sudaro: biosuderinto natūralaus polimero medžiagos pagalvėlė, 20 -20 mm dydžio; tvirtai, stabiliai prie odos paviršiaus prispaudžiama, naudojama pacientams, gaunantiems padidintą dozę antikoaguliantų.</t>
  </si>
  <si>
    <t>Spaudžiama hemostatinė kempinėlė arterio - veninei fistulei</t>
  </si>
  <si>
    <t>Specialus gelinis/hipoalerginis pleistras veninės ir arterinės adatos dūriui užklijuoti po hemodializės procedūros. Su antibakterine sidabro jonus išskiriančia pagalvėle 2,8 x 2,8 ± 0,2 cm.Vienkartiniai, sterilūs, su geline kempinėle ir hipoalerginiais sparneliais; matmenys 5 x 7,2 ± 0,2 cm.</t>
  </si>
  <si>
    <t>Gelinis/hipoalerginis pleistras veninės ir arterinės adatos dūriui užklijuoti</t>
  </si>
  <si>
    <t xml:space="preserve">Elastinis, vienkartinis, sterilus, su daugiasluoksne hemostatine sidabro jonų pagalvėle 25x25 mm±10 mm, bendras tvarčio ilgis 45 cm±10cm, tvarsčio gale su pleistru, tvarsčio fiksacijai. Pakuotėje po 2vnt. </t>
  </si>
  <si>
    <t xml:space="preserve">Fistulinis tvarstis </t>
  </si>
  <si>
    <t>Vandeniui nelaidus, maišelio pavidalo tvarstis, skirtas apsaugoti peritoninės dializės kateterį nuo vandens. Dydis 11 x 22 cm ±0,5 cm, skylė apvali, skersmuo 5,0  ±0,5 cm. Aplink skylę 2 cm limpantys kraštai.</t>
  </si>
  <si>
    <t>Nepraleidžiantis vandens užmaunamas PD tvarstis</t>
  </si>
  <si>
    <t>Vandeniui nelaidus, maišelio pavidalo tvarstis, skirtas apsaugoti kateterį nuo vandens. Dydis 13x 26cm ±0,5 cm, skylės dydis 9x10 cm  ±0,5 cm. Aplink skylę 2 cm limpantys kraštai.</t>
  </si>
  <si>
    <t>Nepraleidžiantis vandens užmaunamas CVK tvarstis</t>
  </si>
  <si>
    <t>33141240-4</t>
  </si>
  <si>
    <t>Vienkartinė, sterili, neprilimpanti, antibakterinė sidabro jonus išskirianti pagalvėlė 3,5 x 4,5 cm. Su įkirpimu ir apvalia 0,5 cm skersmens skyle peritoninės dializės kateteriui apgaubti. Supakuota po 1 vnt. Pagalvėlė skirta greitam ir ilgalaikiam antibakteriniam poveikiui. Mažina su kateteriu susijusio sepsio riziką ir odos ties kateterio išėjimo vieta infekcijos riziką. Pagalvėlė sugeria infekuotų audinių išskiriamus skysčius, mažina infekcijai būdingus požymius ir skatina uždegimo paveiktų audinių regeneraciją.</t>
  </si>
  <si>
    <t>Peritoninės dializės kateterio tvarsčio pagalvėlė</t>
  </si>
  <si>
    <t xml:space="preserve">Vienkartinė, sterili, neprilimpanti, antibakterinė sidabro jonus išskirianti pagalvėlė 3,5 x 4,5 cm. Su įkirpimu ir apvalia 0,4 cm skersmens skyle centrinės venos dializės kateteriui apgaubti. Supakuota po 1 vnt. </t>
  </si>
  <si>
    <t>Centrinės venos kateterio tvarsčio pagalvėlė</t>
  </si>
  <si>
    <t>Vienkartinis sterilus apirogeniškas elastingas. Medžiaga – silikonas arba jai lygiavertė. 62 cm ilgio, spiralinės formos, su 2 movom po 1 cm ilgio. Atstumas tarp movų 6 cm, atstumas iki pirmos movos 20 cm, atstumas tarp movų 6 cm, atstumas nuo antros movos iki kateterio dializės angų 13,5 cm, kateteterio dalies su dializės angomis ilgis 20,5 cm. Skirtas rankinei ir aparatinei peritoninei dializei.</t>
  </si>
  <si>
    <t>Peritoninės dializės kateteris</t>
  </si>
  <si>
    <t>Fiksuojantis titaninis sterilus adapteris peritoninės dializės kateterio prailgintojui prijungti.</t>
  </si>
  <si>
    <t>Peritoninės dializės kateterio adapteris</t>
  </si>
  <si>
    <t>33141630-5</t>
  </si>
  <si>
    <t>rink</t>
  </si>
  <si>
    <t>Rinkinys pakaitinei plazmaferezei, tinkantis Infomed HF 440 aparatui (0,6 m ² Granopen plazmos filtras, magistralės ir kiti priedai)</t>
  </si>
  <si>
    <t>Rinkinys pakaitinei plazmaferezei prie  Infomed HF 440 aparato</t>
  </si>
  <si>
    <t>Dvigubos plazmos filtracijos rinkinys, tinkantis  Infomed HF 440 aparatui (0,6  m ² Granopen plazmos filtras, Medopen 10 arba Medopen 30 plazmos frakcionatorius, magistralės ir kiti priedai).</t>
  </si>
  <si>
    <t>Dvigubos plazmos filtracijos rinkinys prie  Infomed HF 440 aparato</t>
  </si>
  <si>
    <t>33141625-7</t>
  </si>
  <si>
    <t>Sterilus vandens mėginio paėmimo rinkinys, skirtas DWA vandens valymo aparatui.</t>
  </si>
  <si>
    <t>Vandens mėginio paėmimo rinkinys</t>
  </si>
  <si>
    <t>33124131-2</t>
  </si>
  <si>
    <t>vnt.</t>
  </si>
  <si>
    <t>Tinkančios aparatų dezinfekcijos kokybės įvertinimui., supakuota po 100 testų</t>
  </si>
  <si>
    <t>Kalio jodido juostelės</t>
  </si>
  <si>
    <t>33631600-8</t>
  </si>
  <si>
    <t>litrai</t>
  </si>
  <si>
    <r>
      <t>Sporotal</t>
    </r>
    <r>
      <rPr>
        <sz val="11"/>
        <rFont val="Times New Roman"/>
        <family val="1"/>
        <charset val="186"/>
      </rPr>
      <t xml:space="preserve"> tipo natrio hipochlorito pagrindu ne &gt; 5 litrų talpos.</t>
    </r>
  </si>
  <si>
    <t>Dezinfekcinis tirpalas</t>
  </si>
  <si>
    <r>
      <t>Puristeril</t>
    </r>
    <r>
      <rPr>
        <sz val="11"/>
        <rFont val="Times New Roman"/>
        <family val="1"/>
        <charset val="186"/>
      </rPr>
      <t xml:space="preserve"> tipo (arba lygiavertis), be antipirogeninių filtrų, ne &gt; 5 litrų talpose.Turi tikti</t>
    </r>
    <r>
      <rPr>
        <i/>
        <sz val="11"/>
        <rFont val="Times New Roman"/>
        <family val="1"/>
        <charset val="186"/>
      </rPr>
      <t xml:space="preserve"> Fresenius </t>
    </r>
    <r>
      <rPr>
        <sz val="11"/>
        <rFont val="Times New Roman"/>
        <family val="1"/>
        <charset val="186"/>
      </rPr>
      <t>aparatams.</t>
    </r>
  </si>
  <si>
    <t>Dekalcinuojantys ir dezinfekuojantys paracetinės rūgšties pagrindu (šaltai dezinfekcijai)</t>
  </si>
  <si>
    <r>
      <t>Citrosteril</t>
    </r>
    <r>
      <rPr>
        <sz val="11"/>
        <rFont val="Times New Roman"/>
        <family val="1"/>
        <charset val="186"/>
      </rPr>
      <t xml:space="preserve"> tipo (arba lygiavertis), karštai hemodializės aparatų dezinfekcijai, ne &gt;5 litrų talpose. Turi tikti  </t>
    </r>
    <r>
      <rPr>
        <i/>
        <sz val="11"/>
        <rFont val="Times New Roman"/>
        <family val="1"/>
        <charset val="186"/>
      </rPr>
      <t>Fresenius</t>
    </r>
    <r>
      <rPr>
        <sz val="11"/>
        <rFont val="Times New Roman"/>
        <family val="1"/>
        <charset val="186"/>
      </rPr>
      <t xml:space="preserve"> aparatams (naudojamas po kiekvienos hemodializės).</t>
    </r>
  </si>
  <si>
    <t>Dezinfekcinis tirpalas, tinkamas karštai hemodializės aparatų dezinfekcijai</t>
  </si>
  <si>
    <r>
      <t xml:space="preserve">50% tirpalas  karštai hemodializės aparatų dezinfekcijai, ne didesnėse kaip 10 litrų talpose. Turi tikti </t>
    </r>
    <r>
      <rPr>
        <i/>
        <sz val="11"/>
        <rFont val="Times New Roman"/>
        <family val="1"/>
        <charset val="186"/>
      </rPr>
      <t xml:space="preserve">B.Braun, Fresenius, Nikkiso </t>
    </r>
    <r>
      <rPr>
        <sz val="11"/>
        <rFont val="Times New Roman"/>
        <family val="1"/>
        <charset val="186"/>
      </rPr>
      <t>hemodializės</t>
    </r>
    <r>
      <rPr>
        <i/>
        <sz val="11"/>
        <rFont val="Times New Roman"/>
        <family val="1"/>
        <charset val="186"/>
      </rPr>
      <t xml:space="preserve">  </t>
    </r>
    <r>
      <rPr>
        <sz val="11"/>
        <rFont val="Times New Roman"/>
        <family val="1"/>
        <charset val="186"/>
      </rPr>
      <t>aparatams.</t>
    </r>
  </si>
  <si>
    <t>Citrinos rūgšties tirpalas hemodializės aparatų dezinfekcijai</t>
  </si>
  <si>
    <t>33181200-4</t>
  </si>
  <si>
    <r>
      <t xml:space="preserve">Pirogeninis filtras, turi tikti </t>
    </r>
    <r>
      <rPr>
        <i/>
        <sz val="11"/>
        <rFont val="Times New Roman"/>
        <family val="1"/>
        <charset val="186"/>
      </rPr>
      <t xml:space="preserve">Surdial X dializės </t>
    </r>
    <r>
      <rPr>
        <sz val="11"/>
        <rFont val="Times New Roman"/>
        <family val="1"/>
        <charset val="186"/>
      </rPr>
      <t>aparatams.</t>
    </r>
  </si>
  <si>
    <t>Pirogeninis filtras  tinkamas "Surdial X " dializės aparatams</t>
  </si>
  <si>
    <r>
      <t xml:space="preserve">Pirogeninis filtras, turi  tikti </t>
    </r>
    <r>
      <rPr>
        <i/>
        <sz val="11"/>
        <rFont val="Times New Roman"/>
        <family val="1"/>
        <charset val="186"/>
      </rPr>
      <t xml:space="preserve">Nikkiso </t>
    </r>
    <r>
      <rPr>
        <sz val="11"/>
        <rFont val="Times New Roman"/>
        <family val="1"/>
        <charset val="186"/>
      </rPr>
      <t>dializės aparatams.</t>
    </r>
  </si>
  <si>
    <t>Pirogeninis filtras  tinkamas "Nikkiso" dializės aparatams</t>
  </si>
  <si>
    <t>Antibakterinis filtras dializatui. Aparatams Fresenius 4008S, 5008  polisulfoninė membrana,  2.2 m2.</t>
  </si>
  <si>
    <t>Pirogeninis filtras Nr.1</t>
  </si>
  <si>
    <t>4% trinatrio-citrato tirpalas kateteriams užpildyti, išpilstytas į 5 ml vienkartinius plastiko buteliukus arba išpilstytas į 2,5 ml vienkartinius švirkštus.</t>
  </si>
  <si>
    <t>Trinatrio citrato 4% tirpalas kateteriams užpildyti</t>
  </si>
  <si>
    <t>46,7% trinatrio-citrato tirpalas kateteriams užpildyti, išpilstytas į 5ml vienkartinius plastiko buteliukus arba išpilstytas į 2,5 ml vienkartinius švirkštus.</t>
  </si>
  <si>
    <t>Trinatrio citrato 46,7 % tirpalas kateteriams užpildyti</t>
  </si>
  <si>
    <t>HeRO® Graft - Vascular Access Device.Rinkinys susideda iš veninės ir arterinės dalies komponentų ir įvedimo rinkinio.</t>
  </si>
  <si>
    <t>Centrinės venos ir rankos arterijos hibridinė jungtis dializei</t>
  </si>
  <si>
    <t>Dvikanalis ilgalaikis tunelinis anterogradinio įvedimo centrinės venos kateteris hemodializei, didelio biosuderinamumo (pagamintas iš karbotano arba lygiavertės medžiagos), su mova; tiesus, didelio atsparumo perlinkimui, palaikantis  &gt; 500ml/min grįžtančio kraujo tėkmę esant &lt; 250mm/Hg kraujo siurblio spaudimui; rentgeno kontrastinis, suderinamas su BMR; Kateterio skerspjūvis apskritimo formos 15,5 Fr storio; recirkuliacija &lt; 1%; distalinis galas simetrinis, užtikrinantis tikslų ir lengvą įvedimą į dešinįjį prieširdį, su kraujo tėkmės kreipimo latakais mažinančiais turbulenciją bei apsaugančiais nuo trombų formavimosi ir hemolizės; Kateterio ilgis nuo galo iki movos pasirenkamas (19, 23, 28, 33 cm). A/V prailginimo kanalų konektoriai iš PEEK arba lygiaverčio cheminio ir mechaninio atsparumo medžiagos; spaustukai spalivškai koduoti su apsaugomis nuo šoninio kraujo linijos išslydimo bei nenusitrinančiomis užpildymo tūrio, kateterio storio ir ilgio indikacijomis. Įvedimo rinkinyje turi būti 16 Fr skečiamosios įvorės dilatatorius su apsauginiu vožtuvu; punkcinė adata 18 G storio; styga J formos galu 69-71 cm ilgio ir 0,97 mm storio iš Nitinolio arba lygiavertės atsparios perlininkimui medžiagos bei įvedimo gylio žymekliais ir viena ranka valdomu įvedimo prietaisu , dilatatorius 12 Fr skersmens; tuneliavimo trokaras; 2 vnt. injekcijų kamštelių.</t>
  </si>
  <si>
    <t>Dvikanalis ilgalaikis tunelinis anterogradinis CV  kateteris hemodializei</t>
  </si>
  <si>
    <r>
      <t xml:space="preserve">Atsparus perlinkimui,  didelės tėkmės, dvikanalis ilgalaikis kateteris su mova. Kateterio skerspjūvis 14,5 ir 16 Fr. Galimybė rinktis tarp tiesaus ir lenktos </t>
    </r>
    <r>
      <rPr>
        <i/>
        <sz val="11"/>
        <rFont val="Times New Roman"/>
        <family val="1"/>
        <charset val="186"/>
      </rPr>
      <t xml:space="preserve">Alfa </t>
    </r>
    <r>
      <rPr>
        <sz val="11"/>
        <rFont val="Times New Roman"/>
        <family val="1"/>
        <charset val="186"/>
      </rPr>
      <t xml:space="preserve">formos kateterio; </t>
    </r>
    <r>
      <rPr>
        <i/>
        <sz val="11"/>
        <rFont val="Times New Roman"/>
        <family val="1"/>
        <charset val="186"/>
      </rPr>
      <t xml:space="preserve">Alfa </t>
    </r>
    <r>
      <rPr>
        <sz val="11"/>
        <rFont val="Times New Roman"/>
        <family val="1"/>
        <charset val="186"/>
      </rPr>
      <t>formos kateteryje 225 laipsnių lenkimas turi būti tarp įvedimo dalies ir movos; distalinis galas skeltas, Y formos; kraujo tėkmė, esant 250 mm/Hg,  ne mažiau kaip 500 ml/min. Kateterio ilgis (nuo galo iki movos): tiesūs –  nuo 15 iki 42 cm, lenkti – nuo 19 iki 31 cm. Įvedimo rinkinyje turi būti 15 Fr skečiamosios įvorės dilatatorius su apsauginiu vožtuvu. Medžiaga - karbotanas (arba lygiavertė). Rinkinio sudėtis: kateteris; skečiamosios įvorės dilatatorius su vožtuvu, 15 Fr skersmens ir 12,9-13,1 cm ilgio; punkcinė  adata 18 G storio ir 6,9-7,1 cm ilgio; metalinis pravediklis su J formos galu 69-71 cm ilgio ir 1mm storio; dilatatorius 8 Fr skersmens; dualatorius  kintamo 10-12 Fr skersmens; trokaras 19,5-20,5 cm ilgio; 2 vnt. permatomų lipnių tvarsčių 8-10x10-12 mm ; 2 vnt. injekcijų kamštelių.</t>
    </r>
  </si>
  <si>
    <t>Dvikanalis ilgalaikis tunelinis CV  kateteris hemodializei Nr.1</t>
  </si>
  <si>
    <t>Kalibruotas, ilgis - 69-71 cm, storis - 0.038“. Dviejų  galų, tinkamų  pravedimui, vienas kurių yra 3 mm, J tipo.</t>
  </si>
  <si>
    <t>CVK pravediklis</t>
  </si>
  <si>
    <t>33141324-7</t>
  </si>
  <si>
    <t>Adatos ilgis – 6,9-7,1 cm, storis - 18G.</t>
  </si>
  <si>
    <t>CVK pravediklio įvedimo adatos</t>
  </si>
  <si>
    <t>33141620-2</t>
  </si>
  <si>
    <t>Turi tikti ultragarso aparatui Site-Rite. Sterilios pakuotės sudėtis: laidus ultragarsui gelis, sterilioje 20–25 g. pakuotėje – 1 vnt.; gumytė polietileniniam daviklio apvalkalui užfiksuoti - 2 vnt.; polietileninis daviklio apvalkalas 15 x 122 ± 2 cm - 1 vnt., storis 0,025 mm ±10%; sterilus paklotas 30 x 30 ±2 cm - 1 vnt.</t>
  </si>
  <si>
    <t>Rinkinys CVK implantavimui</t>
  </si>
  <si>
    <t>Konektorius dializės kateteriams. Kraujo pralaidumas ne mažiau kaip 600 ml/min., galima naudoti nepertraukiamai ne mažiau kaip 7 paras. Neutralaus poslinkio, leidžiantis išvengti antikoaguliantų naudojimo.</t>
  </si>
  <si>
    <t>Konektorius dializės kateteriams</t>
  </si>
  <si>
    <r>
      <t xml:space="preserve">Dvikanalis CVK rinkinys, skirtas trumpalaikei  hemodializei; atsparus perlinkimui,  didelės tėkmės. Kateterio skerspjūvis ovalo formos, 12 ir 13,5 Fr; Jungo venos kateterizavimui skirti kateteriai privalo būti lenkti. “U” formos lenkimas turi būti tarp įvedimo dalies ir bifurkacijos. Kitoms venoms kateterizuoti skirti kateteriai privalo būti tiesūs. Veninio ir arterinio kanalo vidinis diametras taisyklingos apskritimo formos; kateterio distalinis galas </t>
    </r>
    <r>
      <rPr>
        <i/>
        <sz val="11"/>
        <rFont val="Times New Roman"/>
        <family val="1"/>
        <charset val="186"/>
      </rPr>
      <t>“Shot-gun”</t>
    </r>
    <r>
      <rPr>
        <sz val="11"/>
        <rFont val="Times New Roman"/>
        <family val="1"/>
        <charset val="186"/>
      </rPr>
      <t xml:space="preserve"> tipo, veninis galas 3 cm ilgesnis už arterinį; kraujo paėmimas ir atidavimas vykdomas ne per kanalų šonuose ęsančias skyles. Įvedimo ilgiai: tiesiam kateteriui 15cm, 20 cm ir 24 cm; lenktam kateteriui – 12,5 cm, 15 cm ir 20 cm. Kraujo tėkmės esant 250mm/Hg:   12 Fr kateteriui ne mažiau kaip 300 ml/min, 13,5 Fr kateteriui ne mažiau kaip 400 ml/min. Pagamintas iš poliuretano </t>
    </r>
    <r>
      <rPr>
        <i/>
        <sz val="11"/>
        <rFont val="Times New Roman"/>
        <family val="1"/>
        <charset val="186"/>
      </rPr>
      <t>“Body Soft”</t>
    </r>
    <r>
      <rPr>
        <sz val="11"/>
        <rFont val="Times New Roman"/>
        <family val="1"/>
        <charset val="186"/>
      </rPr>
      <t>.</t>
    </r>
    <r>
      <rPr>
        <u/>
        <sz val="11"/>
        <rFont val="Times New Roman"/>
        <family val="1"/>
        <charset val="186"/>
      </rPr>
      <t xml:space="preserve"> Kiekvienas kanalas turi turėti spaustuką.</t>
    </r>
    <r>
      <rPr>
        <sz val="11"/>
        <rFont val="Times New Roman"/>
        <family val="1"/>
        <charset val="186"/>
      </rPr>
      <t xml:space="preserve"> Rinkinio sudėtis:  kateteris, punkcinė adata 18 G x 6,9-7,1 cm, metalinis pravediklis su J formos galu 69-71cm. x 1mm, dilatatorius 11-13 Fr, dilatatorius 12-14 Fr,</t>
    </r>
    <r>
      <rPr>
        <u/>
        <sz val="11"/>
        <rFont val="Times New Roman"/>
        <family val="1"/>
        <charset val="186"/>
      </rPr>
      <t>vienas nuimamas prisiuvimo sparnelis, 2 permatomi lipnūs tvarsčiai,- 8-10x10-12 mm</t>
    </r>
    <r>
      <rPr>
        <sz val="11"/>
        <rFont val="Times New Roman"/>
        <family val="1"/>
        <charset val="186"/>
      </rPr>
      <t xml:space="preserve">  2 injekcijų kamšteliai.</t>
    </r>
  </si>
  <si>
    <t>Dvikanalis CVK rinkinys, skirtas trumpalaikei  hemodializei</t>
  </si>
  <si>
    <t>Elastinė, neaustinės medžiagos, nepraleidžianti vandens kišenėlė hemodializės ir peritoninės dializės kateteriams, matmenys 21 x 11 x 8 ± 0,5 cm, su „Y“ formos įkirpimu, sidabro padengimu ir su papildoma užpakaline lipnia juostele, apsaugančia nuo vandens patekimo tarp odos ir kišenėlės.</t>
  </si>
  <si>
    <t>Nepraleidžiantis vandens maišelis kateteriams</t>
  </si>
  <si>
    <t>33141100-1</t>
  </si>
  <si>
    <r>
      <t xml:space="preserve">Specialus tvarstis centrinio veninio kateterio galams uždengti (maišelio pavidalo) po procedūros. Matmenys </t>
    </r>
    <r>
      <rPr>
        <u/>
        <sz val="11"/>
        <rFont val="Times New Roman"/>
        <family val="1"/>
        <charset val="186"/>
      </rPr>
      <t>8 x 7,5 ± 0,5 cm.</t>
    </r>
  </si>
  <si>
    <t>Centrinės venos hemodializinio kateterio tvarstis</t>
  </si>
  <si>
    <t>Specialus pleistras veninės ir arterinės adatos dūriui užklijuoti po hemodializės procedūros, 30-32 mm x 72-74 mm.</t>
  </si>
  <si>
    <t>Pleistras veninės ir arterinės adatos dūriui užklijuoti</t>
  </si>
  <si>
    <t>BVPŽ kodas</t>
  </si>
  <si>
    <t>Firminis priemonių pavadinimas, gamintojas, priemonės kodas gamintojo kataloge*</t>
  </si>
  <si>
    <t>Mato vienetai</t>
  </si>
  <si>
    <t>Techniniai reikalavimai</t>
  </si>
  <si>
    <t>Pirkimo dalies pavadinimas</t>
  </si>
  <si>
    <t>Nr.</t>
  </si>
  <si>
    <t>Vienkartinių medicinos pagalbos priemonių hemodializės procedūroms pirkimas (kateteriai, rinkiniai, tvarsčiai)</t>
  </si>
  <si>
    <t>TECHNINĖ SPECIFIKACIJA</t>
  </si>
  <si>
    <t>pak</t>
  </si>
  <si>
    <t>Vnt. įkainis, Eur be PVM</t>
  </si>
  <si>
    <t>Vnt. įkainis, Eur su PVM</t>
  </si>
  <si>
    <t>Bendra pasiūlymo kaina Eur be PVM</t>
  </si>
  <si>
    <t>Bendra pasiūlymo kaina Eur su PVM</t>
  </si>
  <si>
    <t xml:space="preserve">PVM tarifas % </t>
  </si>
  <si>
    <t>Preliminarus kiekis 24 mėn.</t>
  </si>
  <si>
    <t>SPS 1 priedas</t>
  </si>
  <si>
    <r>
      <t xml:space="preserve">1. Prekių kokybė, žymėjimas, informacija vartotojui turi atitikti 93/42/EEC ir/ar MDR (ES) 2017/745 direktivų reikalavimams, CE ženklinimas, </t>
    </r>
    <r>
      <rPr>
        <sz val="12"/>
        <color rgb="FF000000"/>
        <rFont val="Times New Roman"/>
        <family val="1"/>
        <charset val="186"/>
      </rPr>
      <t>pateikti kartu su pasiūlymų tai įrodančius dokumentus.</t>
    </r>
  </si>
  <si>
    <t>2. Prekių charakteristikoms patvirtinti tiekėjai privalo pateikti techninių duomenų lapą ar lygiavertį gamintojo dokumentą.</t>
  </si>
  <si>
    <t>3. Visoms nurodytoms konkrečioms medžiagoms ir/ar konkretiems prekių pavadinimams taikoma „arba lygiavertis“.</t>
  </si>
  <si>
    <t xml:space="preserve">4. Tiekėjas, siūlantis lygiavertę prekę privalo patikimomis priemonėmis įrodyti, kad siūloma prekė yra lygiavertė ir visiškai atitinka techninėje specifikacijoje keliamus reikalavimus.                                                                                                                                                                                        </t>
  </si>
  <si>
    <t>*Prekės kodas gamintojo kataloge, jeigu gamintojas turi savo prekių katalogą.</t>
  </si>
  <si>
    <t>Prekėms nustatomas Tiekėjo pasiūlytas arba Prekių gamintojo taikomas Garantinis terminas, tačiau bet kokiu atveju ne trumpesnis kaip  Prekės galiojimo laikas pristatymo metu, kuris turi būti  ne trumpesnis kaip 70 proc. viso Prekės galiojimo termino Garantinis terminas, skaičiuojamas nuo Prekių perdavimo–priėmimo akto ar Sąskaitos (kai Prekių perdavimo–priėmimo aktas nėra pasirašomas) pasirašymo dienos.</t>
  </si>
  <si>
    <t>5. Tiekėjas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markiruoti,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PO turi teisę reikalauti pateikti katalogų ir techninių aprašų originalus, o tiekėjui jų nepateikus – pasiūlymą atmesti.</t>
  </si>
  <si>
    <t>Citrosteril, Fresenius Medical Care, kodas F00005857</t>
  </si>
  <si>
    <t>Puristeril, Fresenius Medical Care, kodas F0000321</t>
  </si>
  <si>
    <t>Sporotal, Fresenius Medical Care, kodas 5085421</t>
  </si>
  <si>
    <t>Diasafe Plus, Fresenius Medical Care, kodas 5008201</t>
  </si>
  <si>
    <t>Taurolock HEP500, TauroPharm GmbH</t>
  </si>
  <si>
    <t>Taurolock, TauroPharm GmbH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</si>
</sst>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b/>
      <sz val="11"/>
      <color theme="1"/>
      <name val="Calibri"/>
      <family val="2"/>
      <charset val="186"/>
      <scheme val="minor"/>
    </font>
    <font>
      <sz val="12"/>
      <color theme="1"/>
      <name val="Times New Roman"/>
      <family val="1"/>
      <charset val="186"/>
    </font>
    <font>
      <sz val="11"/>
      <color theme="1"/>
      <name val="Times New Roman"/>
      <family val="1"/>
      <charset val="186"/>
    </font>
    <font>
      <sz val="11"/>
      <name val="Times New Roman"/>
      <family val="1"/>
      <charset val="186"/>
    </font>
    <font>
      <b/>
      <sz val="11"/>
      <name val="Times New Roman"/>
      <family val="1"/>
      <charset val="186"/>
    </font>
    <font>
      <i/>
      <sz val="11"/>
      <name val="Times New Roman"/>
      <family val="1"/>
      <charset val="186"/>
    </font>
    <font>
      <u/>
      <sz val="11"/>
      <name val="Times New Roman"/>
      <family val="1"/>
      <charset val="186"/>
    </font>
    <font>
      <sz val="8"/>
      <color theme="1"/>
      <name val="Times New Roman"/>
      <family val="1"/>
      <charset val="186"/>
    </font>
    <font>
      <sz val="8"/>
      <name val="Times New Roman"/>
      <family val="1"/>
      <charset val="186"/>
    </font>
    <font>
      <sz val="8"/>
      <color theme="1"/>
      <name val="Calibri"/>
      <family val="2"/>
      <charset val="186"/>
      <scheme val="minor"/>
    </font>
    <font>
      <sz val="12"/>
      <color rgb="FF000000"/>
      <name val="Times New Roman"/>
      <family val="1"/>
      <charset val="186"/>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39">
    <xf numFmtId="0" fontId="0" fillId="0" borderId="0" xfId="0"/>
    <xf numFmtId="0" fontId="0" fillId="2" borderId="0" xfId="0" applyFill="1"/>
    <xf numFmtId="0" fontId="0" fillId="2" borderId="0" xfId="0" applyFill="1" applyAlignment="1">
      <alignment horizontal="center" vertical="center"/>
    </xf>
    <xf numFmtId="0" fontId="0" fillId="2" borderId="0" xfId="0" applyFill="1" applyAlignment="1">
      <alignment vertical="top"/>
    </xf>
    <xf numFmtId="0" fontId="2" fillId="2" borderId="0" xfId="0" applyFont="1" applyFill="1" applyAlignment="1">
      <alignment vertical="center"/>
    </xf>
    <xf numFmtId="0" fontId="3" fillId="2" borderId="0" xfId="0" applyFont="1" applyFill="1" applyAlignment="1">
      <alignment horizontal="center" vertical="center"/>
    </xf>
    <xf numFmtId="2" fontId="4" fillId="2" borderId="1" xfId="0" applyNumberFormat="1" applyFont="1" applyFill="1" applyBorder="1" applyAlignment="1">
      <alignment horizontal="center" vertical="center" wrapText="1"/>
    </xf>
    <xf numFmtId="0" fontId="4" fillId="2" borderId="1" xfId="0" applyFont="1" applyFill="1" applyBorder="1" applyAlignment="1">
      <alignment horizontal="right"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top" wrapText="1"/>
    </xf>
    <xf numFmtId="0" fontId="4" fillId="0" borderId="1" xfId="0" applyFont="1" applyBorder="1" applyAlignment="1">
      <alignment horizontal="center" vertical="center" wrapText="1"/>
    </xf>
    <xf numFmtId="2" fontId="4" fillId="0" borderId="1" xfId="0" applyNumberFormat="1" applyFont="1" applyBorder="1" applyAlignment="1">
      <alignment horizontal="center" vertical="center" wrapText="1"/>
    </xf>
    <xf numFmtId="2" fontId="5" fillId="0" borderId="1" xfId="0" applyNumberFormat="1" applyFont="1" applyBorder="1" applyAlignment="1">
      <alignment horizontal="center" vertical="center" wrapText="1"/>
    </xf>
    <xf numFmtId="0" fontId="4" fillId="0" borderId="1" xfId="0" applyFont="1" applyBorder="1" applyAlignment="1">
      <alignment horizontal="right" vertical="center" wrapText="1"/>
    </xf>
    <xf numFmtId="0" fontId="4" fillId="0" borderId="1" xfId="0" applyFont="1" applyBorder="1" applyAlignment="1">
      <alignment horizontal="left" vertical="top" wrapText="1"/>
    </xf>
    <xf numFmtId="2" fontId="5" fillId="2" borderId="1" xfId="0" applyNumberFormat="1" applyFont="1" applyFill="1" applyBorder="1" applyAlignment="1">
      <alignment horizontal="center" vertical="center" wrapText="1"/>
    </xf>
    <xf numFmtId="0" fontId="4" fillId="2" borderId="1" xfId="0" applyFont="1" applyFill="1" applyBorder="1" applyAlignment="1">
      <alignment vertical="top" wrapText="1"/>
    </xf>
    <xf numFmtId="0" fontId="4" fillId="2" borderId="1" xfId="0" applyFont="1" applyFill="1" applyBorder="1" applyAlignment="1">
      <alignment vertical="center" wrapText="1"/>
    </xf>
    <xf numFmtId="0" fontId="6" fillId="2" borderId="1" xfId="0" applyFont="1" applyFill="1" applyBorder="1" applyAlignment="1">
      <alignment vertical="top" wrapText="1"/>
    </xf>
    <xf numFmtId="0" fontId="6" fillId="2" borderId="1" xfId="0" applyFont="1" applyFill="1" applyBorder="1" applyAlignment="1">
      <alignment horizontal="left" vertical="top" wrapText="1"/>
    </xf>
    <xf numFmtId="0" fontId="4" fillId="2" borderId="1" xfId="0" applyFont="1" applyFill="1" applyBorder="1" applyAlignment="1">
      <alignment wrapText="1"/>
    </xf>
    <xf numFmtId="0" fontId="3" fillId="2" borderId="0" xfId="0" applyFont="1" applyFill="1" applyAlignment="1">
      <alignment vertical="center"/>
    </xf>
    <xf numFmtId="0" fontId="5" fillId="2" borderId="0" xfId="0" applyFont="1" applyFill="1" applyAlignment="1">
      <alignment horizontal="center" vertical="center"/>
    </xf>
    <xf numFmtId="0" fontId="0" fillId="2" borderId="0" xfId="0" applyFill="1" applyAlignment="1">
      <alignment wrapText="1"/>
    </xf>
    <xf numFmtId="0" fontId="4" fillId="2" borderId="1" xfId="0" applyFont="1" applyFill="1" applyBorder="1" applyAlignment="1">
      <alignment horizontal="center" vertical="top" wrapText="1"/>
    </xf>
    <xf numFmtId="0" fontId="8" fillId="2" borderId="0" xfId="0" applyFont="1" applyFill="1" applyAlignment="1">
      <alignment horizontal="center" vertical="center"/>
    </xf>
    <xf numFmtId="0" fontId="9"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0" fillId="2" borderId="0" xfId="0" applyFont="1" applyFill="1" applyAlignment="1">
      <alignment horizontal="center"/>
    </xf>
    <xf numFmtId="0" fontId="9" fillId="2" borderId="1" xfId="0" applyFont="1" applyFill="1" applyBorder="1" applyAlignment="1">
      <alignment horizontal="center" vertical="top" wrapText="1"/>
    </xf>
    <xf numFmtId="0" fontId="0" fillId="2" borderId="1" xfId="0" applyFill="1" applyBorder="1" applyAlignment="1">
      <alignment vertical="top" wrapText="1"/>
    </xf>
    <xf numFmtId="0" fontId="2" fillId="0" borderId="0" xfId="0" applyFont="1" applyAlignment="1">
      <alignment vertical="center"/>
    </xf>
    <xf numFmtId="0" fontId="0" fillId="0" borderId="0" xfId="0" applyAlignment="1">
      <alignment vertical="center"/>
    </xf>
    <xf numFmtId="0" fontId="3" fillId="0" borderId="0" xfId="0" applyFont="1" applyAlignment="1">
      <alignment wrapText="1"/>
    </xf>
    <xf numFmtId="0" fontId="0" fillId="0" borderId="0" xfId="0"/>
    <xf numFmtId="0" fontId="5" fillId="2" borderId="0" xfId="0" applyFont="1" applyFill="1" applyAlignment="1">
      <alignment horizontal="center" vertical="center"/>
    </xf>
    <xf numFmtId="0" fontId="1" fillId="2" borderId="0" xfId="0" applyFont="1" applyFill="1" applyAlignment="1">
      <alignment horizontal="center"/>
    </xf>
    <xf numFmtId="0" fontId="2" fillId="0" borderId="0" xfId="0" applyFont="1" applyAlignment="1">
      <alignment vertical="center" wrapText="1"/>
    </xf>
    <xf numFmtId="0" fontId="0" fillId="0" borderId="0" xfId="0"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D666D-864D-4928-A0EF-E40C9DD4471A}">
  <dimension ref="A1:Q54"/>
  <sheetViews>
    <sheetView tabSelected="1" zoomScale="70" zoomScaleNormal="70" workbookViewId="0">
      <selection activeCell="A51" sqref="A51:XFD51"/>
    </sheetView>
  </sheetViews>
  <sheetFormatPr defaultColWidth="9.140625" defaultRowHeight="15" outlineLevelCol="1" x14ac:dyDescent="0.25"/>
  <cols>
    <col min="1" max="1" width="4.85546875" style="1" customWidth="1"/>
    <col min="2" max="2" width="26.7109375" style="1" customWidth="1"/>
    <col min="3" max="3" width="80.28515625" style="3" customWidth="1"/>
    <col min="4" max="4" width="7.7109375" style="2" customWidth="1"/>
    <col min="5" max="5" width="10.85546875" style="2" customWidth="1"/>
    <col min="6" max="6" width="20.7109375" style="1" customWidth="1" outlineLevel="1"/>
    <col min="7" max="7" width="8.5703125" style="2" customWidth="1"/>
    <col min="8" max="8" width="8.42578125" style="2" customWidth="1"/>
    <col min="9" max="9" width="8.5703125" style="2" customWidth="1"/>
    <col min="10" max="10" width="8.85546875" style="2" customWidth="1"/>
    <col min="11" max="11" width="9.85546875" style="2" customWidth="1"/>
    <col min="12" max="12" width="9.42578125" style="28" customWidth="1"/>
    <col min="13" max="16384" width="9.140625" style="1"/>
  </cols>
  <sheetData>
    <row r="1" spans="1:17" x14ac:dyDescent="0.25">
      <c r="A1" s="21"/>
      <c r="J1" s="2" t="s">
        <v>112</v>
      </c>
      <c r="L1" s="25"/>
    </row>
    <row r="2" spans="1:17" x14ac:dyDescent="0.25">
      <c r="A2" s="36" t="s">
        <v>104</v>
      </c>
      <c r="B2" s="36"/>
      <c r="C2" s="36"/>
      <c r="D2" s="36"/>
      <c r="E2" s="36"/>
      <c r="F2" s="36"/>
      <c r="G2" s="36"/>
      <c r="H2" s="36"/>
      <c r="I2" s="36"/>
      <c r="J2" s="36"/>
      <c r="K2" s="36"/>
      <c r="L2" s="36"/>
    </row>
    <row r="3" spans="1:17" x14ac:dyDescent="0.25">
      <c r="A3" s="35" t="s">
        <v>103</v>
      </c>
      <c r="B3" s="35"/>
      <c r="C3" s="35"/>
      <c r="D3" s="35"/>
      <c r="E3" s="35"/>
      <c r="F3" s="35"/>
      <c r="G3" s="35"/>
      <c r="H3" s="35"/>
      <c r="I3" s="35"/>
      <c r="J3" s="35"/>
      <c r="K3" s="35"/>
      <c r="L3" s="35"/>
    </row>
    <row r="4" spans="1:17" x14ac:dyDescent="0.25">
      <c r="A4" s="22"/>
      <c r="B4" s="22"/>
      <c r="C4" s="22"/>
      <c r="D4" s="22"/>
      <c r="E4" s="22"/>
      <c r="F4" s="22"/>
      <c r="G4" s="22"/>
      <c r="H4" s="22"/>
      <c r="I4" s="22"/>
      <c r="J4" s="22"/>
      <c r="K4" s="22"/>
      <c r="L4" s="22"/>
    </row>
    <row r="5" spans="1:17" x14ac:dyDescent="0.25">
      <c r="A5" s="22"/>
      <c r="B5" s="22"/>
      <c r="C5" s="37" t="s">
        <v>113</v>
      </c>
      <c r="D5" s="38"/>
      <c r="E5" s="38"/>
      <c r="F5" s="38"/>
      <c r="G5" s="38"/>
      <c r="H5" s="38"/>
      <c r="I5" s="38"/>
      <c r="J5" s="38"/>
      <c r="K5" s="38"/>
      <c r="L5" s="38"/>
    </row>
    <row r="6" spans="1:17" x14ac:dyDescent="0.25">
      <c r="A6" s="22"/>
      <c r="B6" s="22"/>
      <c r="C6" s="37" t="s">
        <v>114</v>
      </c>
      <c r="D6" s="38"/>
      <c r="E6" s="38"/>
      <c r="F6" s="38"/>
      <c r="G6" s="38"/>
      <c r="H6" s="38"/>
      <c r="I6" s="38"/>
      <c r="J6" s="38"/>
      <c r="K6" s="38"/>
      <c r="L6" s="38"/>
    </row>
    <row r="7" spans="1:17" x14ac:dyDescent="0.25">
      <c r="A7" s="22"/>
      <c r="B7" s="22"/>
      <c r="C7" s="37" t="s">
        <v>115</v>
      </c>
      <c r="D7" s="38"/>
      <c r="E7" s="38"/>
      <c r="F7" s="38"/>
      <c r="G7" s="38"/>
      <c r="H7" s="38"/>
      <c r="I7" s="38"/>
      <c r="J7" s="38"/>
      <c r="K7" s="38"/>
      <c r="L7" s="38"/>
    </row>
    <row r="8" spans="1:17" x14ac:dyDescent="0.25">
      <c r="A8" s="22"/>
      <c r="B8" s="22"/>
      <c r="C8" s="37" t="s">
        <v>116</v>
      </c>
      <c r="D8" s="38"/>
      <c r="E8" s="38"/>
      <c r="F8" s="38"/>
      <c r="G8" s="38"/>
      <c r="H8" s="38"/>
      <c r="I8" s="38"/>
      <c r="J8" s="38"/>
      <c r="K8" s="38"/>
      <c r="L8" s="38"/>
    </row>
    <row r="9" spans="1:17" ht="114" customHeight="1" x14ac:dyDescent="0.25">
      <c r="A9" s="22"/>
      <c r="B9" s="22"/>
      <c r="C9" s="37" t="s">
        <v>119</v>
      </c>
      <c r="D9" s="37"/>
      <c r="E9" s="37"/>
      <c r="F9" s="37"/>
      <c r="G9" s="37"/>
      <c r="H9" s="37"/>
      <c r="I9" s="37"/>
      <c r="J9" s="37"/>
      <c r="K9" s="37"/>
      <c r="L9" s="37"/>
    </row>
    <row r="10" spans="1:17" ht="41.25" customHeight="1" x14ac:dyDescent="0.25">
      <c r="A10" s="22"/>
      <c r="B10" s="22"/>
      <c r="C10" s="33" t="s">
        <v>118</v>
      </c>
      <c r="D10" s="34"/>
      <c r="E10" s="34"/>
      <c r="F10" s="34"/>
      <c r="G10" s="34"/>
      <c r="H10" s="34"/>
      <c r="I10" s="34"/>
      <c r="J10" s="34"/>
      <c r="K10" s="34"/>
      <c r="L10" s="34"/>
    </row>
    <row r="11" spans="1:17" ht="15.75" x14ac:dyDescent="0.25">
      <c r="A11" s="22"/>
      <c r="B11" s="22"/>
      <c r="C11" s="31" t="s">
        <v>117</v>
      </c>
      <c r="D11" s="32"/>
      <c r="E11" s="32"/>
      <c r="F11" s="32"/>
      <c r="G11" s="32"/>
      <c r="H11" s="32"/>
      <c r="I11" s="32"/>
      <c r="J11" s="32"/>
      <c r="K11" s="32"/>
      <c r="L11" s="32"/>
    </row>
    <row r="12" spans="1:17" ht="0.75" customHeight="1" x14ac:dyDescent="0.25">
      <c r="A12" s="22"/>
      <c r="B12" s="22"/>
      <c r="C12" s="22"/>
      <c r="D12" s="22"/>
      <c r="E12" s="22"/>
      <c r="F12" s="22"/>
      <c r="G12" s="22"/>
      <c r="H12" s="22"/>
      <c r="I12" s="22"/>
      <c r="J12" s="22"/>
      <c r="K12" s="22"/>
      <c r="L12" s="22"/>
    </row>
    <row r="13" spans="1:17" ht="111.75" customHeight="1" x14ac:dyDescent="0.25">
      <c r="A13" s="9" t="s">
        <v>102</v>
      </c>
      <c r="B13" s="17" t="s">
        <v>101</v>
      </c>
      <c r="C13" s="17" t="s">
        <v>100</v>
      </c>
      <c r="D13" s="24" t="s">
        <v>99</v>
      </c>
      <c r="E13" s="24" t="s">
        <v>111</v>
      </c>
      <c r="F13" s="16" t="s">
        <v>98</v>
      </c>
      <c r="G13" s="30" t="s">
        <v>106</v>
      </c>
      <c r="H13" s="24" t="s">
        <v>110</v>
      </c>
      <c r="I13" s="30" t="s">
        <v>107</v>
      </c>
      <c r="J13" s="30" t="s">
        <v>108</v>
      </c>
      <c r="K13" s="30" t="s">
        <v>109</v>
      </c>
      <c r="L13" s="29" t="s">
        <v>97</v>
      </c>
      <c r="Q13" s="23"/>
    </row>
    <row r="14" spans="1:17" ht="30" hidden="1" x14ac:dyDescent="0.25">
      <c r="A14" s="9">
        <v>1</v>
      </c>
      <c r="B14" s="16" t="s">
        <v>96</v>
      </c>
      <c r="C14" s="16" t="s">
        <v>95</v>
      </c>
      <c r="D14" s="8" t="s">
        <v>1</v>
      </c>
      <c r="E14" s="8">
        <v>20000</v>
      </c>
      <c r="F14" s="7"/>
      <c r="G14" s="6"/>
      <c r="H14" s="6">
        <v>5</v>
      </c>
      <c r="I14" s="6"/>
      <c r="J14" s="6"/>
      <c r="K14" s="6"/>
      <c r="L14" s="26" t="s">
        <v>16</v>
      </c>
    </row>
    <row r="15" spans="1:17" ht="38.25" hidden="1" customHeight="1" x14ac:dyDescent="0.25">
      <c r="A15" s="9">
        <f t="shared" ref="A15:A53" si="0">+A14+1</f>
        <v>2</v>
      </c>
      <c r="B15" s="16" t="s">
        <v>94</v>
      </c>
      <c r="C15" s="16" t="s">
        <v>93</v>
      </c>
      <c r="D15" s="8" t="s">
        <v>1</v>
      </c>
      <c r="E15" s="8">
        <v>1000</v>
      </c>
      <c r="F15" s="7"/>
      <c r="G15" s="6"/>
      <c r="H15" s="6">
        <v>5</v>
      </c>
      <c r="I15" s="6"/>
      <c r="J15" s="6"/>
      <c r="K15" s="6"/>
      <c r="L15" s="26" t="s">
        <v>92</v>
      </c>
    </row>
    <row r="16" spans="1:17" ht="63" hidden="1" customHeight="1" x14ac:dyDescent="0.25">
      <c r="A16" s="9">
        <f t="shared" si="0"/>
        <v>3</v>
      </c>
      <c r="B16" s="16" t="s">
        <v>91</v>
      </c>
      <c r="C16" s="16" t="s">
        <v>90</v>
      </c>
      <c r="D16" s="8" t="s">
        <v>1</v>
      </c>
      <c r="E16" s="8">
        <v>40</v>
      </c>
      <c r="F16" s="16"/>
      <c r="G16" s="6"/>
      <c r="H16" s="6">
        <v>5</v>
      </c>
      <c r="I16" s="6"/>
      <c r="J16" s="6"/>
      <c r="K16" s="6"/>
      <c r="L16" s="26" t="s">
        <v>29</v>
      </c>
    </row>
    <row r="17" spans="1:12" ht="195" hidden="1" x14ac:dyDescent="0.25">
      <c r="A17" s="9">
        <f t="shared" si="0"/>
        <v>4</v>
      </c>
      <c r="B17" s="9" t="s">
        <v>89</v>
      </c>
      <c r="C17" s="9" t="s">
        <v>88</v>
      </c>
      <c r="D17" s="8" t="s">
        <v>39</v>
      </c>
      <c r="E17" s="8">
        <v>2200</v>
      </c>
      <c r="F17" s="7"/>
      <c r="G17" s="6"/>
      <c r="H17" s="6">
        <v>5</v>
      </c>
      <c r="I17" s="6"/>
      <c r="J17" s="6"/>
      <c r="K17" s="6"/>
      <c r="L17" s="26" t="s">
        <v>13</v>
      </c>
    </row>
    <row r="18" spans="1:12" ht="45" hidden="1" x14ac:dyDescent="0.25">
      <c r="A18" s="9">
        <f t="shared" si="0"/>
        <v>5</v>
      </c>
      <c r="B18" s="9" t="s">
        <v>87</v>
      </c>
      <c r="C18" s="9" t="s">
        <v>86</v>
      </c>
      <c r="D18" s="8" t="s">
        <v>1</v>
      </c>
      <c r="E18" s="8">
        <v>1300</v>
      </c>
      <c r="F18" s="7"/>
      <c r="G18" s="6"/>
      <c r="H18" s="6">
        <v>5</v>
      </c>
      <c r="I18" s="6"/>
      <c r="J18" s="6"/>
      <c r="K18" s="6"/>
      <c r="L18" s="26" t="s">
        <v>29</v>
      </c>
    </row>
    <row r="19" spans="1:12" ht="66" hidden="1" customHeight="1" x14ac:dyDescent="0.25">
      <c r="A19" s="9">
        <f t="shared" si="0"/>
        <v>6</v>
      </c>
      <c r="B19" s="9" t="s">
        <v>85</v>
      </c>
      <c r="C19" s="9" t="s">
        <v>84</v>
      </c>
      <c r="D19" s="8" t="s">
        <v>39</v>
      </c>
      <c r="E19" s="8">
        <v>500</v>
      </c>
      <c r="F19" s="7"/>
      <c r="G19" s="6"/>
      <c r="H19" s="6">
        <v>5</v>
      </c>
      <c r="I19" s="6"/>
      <c r="J19" s="6"/>
      <c r="K19" s="6"/>
      <c r="L19" s="26" t="s">
        <v>83</v>
      </c>
    </row>
    <row r="20" spans="1:12" ht="30" hidden="1" x14ac:dyDescent="0.25">
      <c r="A20" s="9">
        <f t="shared" si="0"/>
        <v>7</v>
      </c>
      <c r="B20" s="9" t="s">
        <v>82</v>
      </c>
      <c r="C20" s="9" t="s">
        <v>81</v>
      </c>
      <c r="D20" s="8" t="s">
        <v>1</v>
      </c>
      <c r="E20" s="8">
        <v>40</v>
      </c>
      <c r="F20" s="7"/>
      <c r="G20" s="6"/>
      <c r="H20" s="6">
        <v>5</v>
      </c>
      <c r="I20" s="6"/>
      <c r="J20" s="6"/>
      <c r="K20" s="6"/>
      <c r="L20" s="26" t="s">
        <v>80</v>
      </c>
    </row>
    <row r="21" spans="1:12" ht="30" hidden="1" x14ac:dyDescent="0.25">
      <c r="A21" s="9">
        <f t="shared" si="0"/>
        <v>8</v>
      </c>
      <c r="B21" s="9" t="s">
        <v>79</v>
      </c>
      <c r="C21" s="9" t="s">
        <v>78</v>
      </c>
      <c r="D21" s="8" t="s">
        <v>1</v>
      </c>
      <c r="E21" s="8">
        <v>30</v>
      </c>
      <c r="F21" s="7"/>
      <c r="G21" s="6"/>
      <c r="H21" s="6">
        <v>5</v>
      </c>
      <c r="I21" s="6"/>
      <c r="J21" s="6"/>
      <c r="K21" s="6"/>
      <c r="L21" s="26" t="s">
        <v>29</v>
      </c>
    </row>
    <row r="22" spans="1:12" ht="165" hidden="1" x14ac:dyDescent="0.25">
      <c r="A22" s="9">
        <f t="shared" si="0"/>
        <v>9</v>
      </c>
      <c r="B22" s="9" t="s">
        <v>77</v>
      </c>
      <c r="C22" s="9" t="s">
        <v>76</v>
      </c>
      <c r="D22" s="8" t="s">
        <v>1</v>
      </c>
      <c r="E22" s="8">
        <v>430</v>
      </c>
      <c r="F22" s="7"/>
      <c r="G22" s="6"/>
      <c r="H22" s="6">
        <v>5</v>
      </c>
      <c r="I22" s="6"/>
      <c r="J22" s="6"/>
      <c r="K22" s="6"/>
      <c r="L22" s="26" t="s">
        <v>13</v>
      </c>
    </row>
    <row r="23" spans="1:12" customFormat="1" ht="228.75" hidden="1" customHeight="1" x14ac:dyDescent="0.25">
      <c r="A23" s="9">
        <f t="shared" si="0"/>
        <v>10</v>
      </c>
      <c r="B23" s="14" t="s">
        <v>75</v>
      </c>
      <c r="C23" s="14" t="s">
        <v>74</v>
      </c>
      <c r="D23" s="8" t="s">
        <v>1</v>
      </c>
      <c r="E23" s="10">
        <v>50</v>
      </c>
      <c r="F23" s="13"/>
      <c r="G23" s="11"/>
      <c r="H23" s="11">
        <v>5</v>
      </c>
      <c r="I23" s="11"/>
      <c r="J23" s="11"/>
      <c r="K23" s="11"/>
      <c r="L23" s="27" t="s">
        <v>13</v>
      </c>
    </row>
    <row r="24" spans="1:12" ht="45" hidden="1" x14ac:dyDescent="0.25">
      <c r="A24" s="9">
        <f t="shared" si="0"/>
        <v>11</v>
      </c>
      <c r="B24" s="16" t="s">
        <v>73</v>
      </c>
      <c r="C24" s="16" t="s">
        <v>72</v>
      </c>
      <c r="D24" s="8" t="s">
        <v>1</v>
      </c>
      <c r="E24" s="8">
        <v>2</v>
      </c>
      <c r="F24" s="20"/>
      <c r="G24" s="6"/>
      <c r="H24" s="6">
        <v>5</v>
      </c>
      <c r="I24" s="6"/>
      <c r="J24" s="6"/>
      <c r="K24" s="6"/>
      <c r="L24" s="26" t="s">
        <v>29</v>
      </c>
    </row>
    <row r="25" spans="1:12" ht="30" hidden="1" x14ac:dyDescent="0.25">
      <c r="A25" s="9">
        <f t="shared" si="0"/>
        <v>12</v>
      </c>
      <c r="B25" s="9" t="s">
        <v>71</v>
      </c>
      <c r="C25" s="9" t="s">
        <v>70</v>
      </c>
      <c r="D25" s="8" t="s">
        <v>1</v>
      </c>
      <c r="E25" s="8">
        <v>200</v>
      </c>
      <c r="F25" s="7"/>
      <c r="G25" s="6"/>
      <c r="H25" s="6">
        <v>5</v>
      </c>
      <c r="I25" s="6"/>
      <c r="J25" s="6"/>
      <c r="K25" s="6"/>
      <c r="L25" s="26" t="s">
        <v>6</v>
      </c>
    </row>
    <row r="26" spans="1:12" ht="30" hidden="1" x14ac:dyDescent="0.25">
      <c r="A26" s="9">
        <f t="shared" si="0"/>
        <v>13</v>
      </c>
      <c r="B26" s="9" t="s">
        <v>69</v>
      </c>
      <c r="C26" s="9" t="s">
        <v>68</v>
      </c>
      <c r="D26" s="8" t="s">
        <v>1</v>
      </c>
      <c r="E26" s="8">
        <v>70</v>
      </c>
      <c r="F26" s="7"/>
      <c r="G26" s="6"/>
      <c r="H26" s="6">
        <v>5</v>
      </c>
      <c r="I26" s="6"/>
      <c r="J26" s="6"/>
      <c r="K26" s="6"/>
      <c r="L26" s="26" t="s">
        <v>6</v>
      </c>
    </row>
    <row r="27" spans="1:12" ht="45" x14ac:dyDescent="0.25">
      <c r="A27" s="9">
        <f>+A26+1</f>
        <v>14</v>
      </c>
      <c r="B27" s="9" t="s">
        <v>67</v>
      </c>
      <c r="C27" s="9" t="s">
        <v>66</v>
      </c>
      <c r="D27" s="8" t="s">
        <v>1</v>
      </c>
      <c r="E27" s="8">
        <v>200</v>
      </c>
      <c r="F27" s="7" t="s">
        <v>123</v>
      </c>
      <c r="G27" s="6">
        <v>192</v>
      </c>
      <c r="H27" s="6">
        <v>5</v>
      </c>
      <c r="I27" s="6">
        <f>SUM(G27*1.05)</f>
        <v>201.60000000000002</v>
      </c>
      <c r="J27" s="6">
        <f>SUM(G27*E27)</f>
        <v>38400</v>
      </c>
      <c r="K27" s="6">
        <f>SUM(I27*E27)</f>
        <v>40320.000000000007</v>
      </c>
      <c r="L27" s="26" t="s">
        <v>61</v>
      </c>
    </row>
    <row r="28" spans="1:12" ht="30" hidden="1" x14ac:dyDescent="0.25">
      <c r="A28" s="9">
        <f t="shared" si="0"/>
        <v>15</v>
      </c>
      <c r="B28" s="9" t="s">
        <v>65</v>
      </c>
      <c r="C28" s="9" t="s">
        <v>64</v>
      </c>
      <c r="D28" s="8" t="s">
        <v>1</v>
      </c>
      <c r="E28" s="8">
        <v>110</v>
      </c>
      <c r="F28" s="20"/>
      <c r="G28" s="6"/>
      <c r="H28" s="15">
        <v>21</v>
      </c>
      <c r="I28" s="6"/>
      <c r="J28" s="6"/>
      <c r="K28" s="6"/>
      <c r="L28" s="26" t="s">
        <v>61</v>
      </c>
    </row>
    <row r="29" spans="1:12" ht="45" hidden="1" x14ac:dyDescent="0.25">
      <c r="A29" s="9">
        <f t="shared" si="0"/>
        <v>16</v>
      </c>
      <c r="B29" s="9" t="s">
        <v>63</v>
      </c>
      <c r="C29" s="9" t="s">
        <v>62</v>
      </c>
      <c r="D29" s="8" t="s">
        <v>1</v>
      </c>
      <c r="E29" s="8">
        <v>20</v>
      </c>
      <c r="F29" s="7"/>
      <c r="G29" s="6"/>
      <c r="H29" s="6">
        <v>5</v>
      </c>
      <c r="I29" s="6"/>
      <c r="J29" s="6"/>
      <c r="K29" s="6"/>
      <c r="L29" s="26" t="s">
        <v>61</v>
      </c>
    </row>
    <row r="30" spans="1:12" ht="48" hidden="1" customHeight="1" x14ac:dyDescent="0.25">
      <c r="A30" s="9">
        <f t="shared" si="0"/>
        <v>17</v>
      </c>
      <c r="B30" s="9" t="s">
        <v>60</v>
      </c>
      <c r="C30" s="9" t="s">
        <v>59</v>
      </c>
      <c r="D30" s="8" t="s">
        <v>52</v>
      </c>
      <c r="E30" s="8">
        <v>75</v>
      </c>
      <c r="F30" s="7"/>
      <c r="G30" s="6"/>
      <c r="H30" s="6">
        <v>5</v>
      </c>
      <c r="I30" s="6"/>
      <c r="J30" s="6"/>
      <c r="K30" s="6"/>
      <c r="L30" s="26" t="s">
        <v>6</v>
      </c>
    </row>
    <row r="31" spans="1:12" ht="67.150000000000006" customHeight="1" x14ac:dyDescent="0.25">
      <c r="A31" s="9">
        <f t="shared" si="0"/>
        <v>18</v>
      </c>
      <c r="B31" s="9" t="s">
        <v>58</v>
      </c>
      <c r="C31" s="19" t="s">
        <v>57</v>
      </c>
      <c r="D31" s="8" t="s">
        <v>52</v>
      </c>
      <c r="E31" s="8">
        <v>100</v>
      </c>
      <c r="F31" s="7" t="s">
        <v>120</v>
      </c>
      <c r="G31" s="6">
        <v>5.42</v>
      </c>
      <c r="H31" s="6">
        <v>5</v>
      </c>
      <c r="I31" s="6">
        <f>SUM(G31*1.05)</f>
        <v>5.6909999999999998</v>
      </c>
      <c r="J31" s="6">
        <f>SUM(G31*E31)</f>
        <v>542</v>
      </c>
      <c r="K31" s="6">
        <f>SUM(I31*E31)</f>
        <v>569.1</v>
      </c>
      <c r="L31" s="27" t="s">
        <v>51</v>
      </c>
    </row>
    <row r="32" spans="1:12" ht="60" x14ac:dyDescent="0.25">
      <c r="A32" s="9">
        <f t="shared" si="0"/>
        <v>19</v>
      </c>
      <c r="B32" s="17" t="s">
        <v>56</v>
      </c>
      <c r="C32" s="18" t="s">
        <v>55</v>
      </c>
      <c r="D32" s="8" t="s">
        <v>52</v>
      </c>
      <c r="E32" s="8">
        <v>60</v>
      </c>
      <c r="F32" s="7" t="s">
        <v>121</v>
      </c>
      <c r="G32" s="6">
        <v>7.72</v>
      </c>
      <c r="H32" s="6">
        <v>5</v>
      </c>
      <c r="I32" s="6">
        <f>SUM(G32*1.05)</f>
        <v>8.1059999999999999</v>
      </c>
      <c r="J32" s="6">
        <f>SUM(G32*E32)</f>
        <v>463.2</v>
      </c>
      <c r="K32" s="6">
        <f>SUM(I32*E32)</f>
        <v>486.36</v>
      </c>
      <c r="L32" s="27" t="s">
        <v>51</v>
      </c>
    </row>
    <row r="33" spans="1:12" ht="45" x14ac:dyDescent="0.25">
      <c r="A33" s="9">
        <f t="shared" si="0"/>
        <v>20</v>
      </c>
      <c r="B33" s="17" t="s">
        <v>54</v>
      </c>
      <c r="C33" s="18" t="s">
        <v>53</v>
      </c>
      <c r="D33" s="8" t="s">
        <v>52</v>
      </c>
      <c r="E33" s="8">
        <v>4</v>
      </c>
      <c r="F33" s="7" t="s">
        <v>122</v>
      </c>
      <c r="G33" s="6">
        <v>39.200000000000003</v>
      </c>
      <c r="H33" s="6">
        <v>5</v>
      </c>
      <c r="I33" s="6">
        <f>SUM(G33*1.05)</f>
        <v>41.160000000000004</v>
      </c>
      <c r="J33" s="6">
        <f>SUM(G33*E33)</f>
        <v>156.80000000000001</v>
      </c>
      <c r="K33" s="6">
        <f>SUM(I33*E33)</f>
        <v>164.64000000000001</v>
      </c>
      <c r="L33" s="26" t="s">
        <v>51</v>
      </c>
    </row>
    <row r="34" spans="1:12" hidden="1" x14ac:dyDescent="0.25">
      <c r="A34" s="9">
        <f t="shared" si="0"/>
        <v>21</v>
      </c>
      <c r="B34" s="17" t="s">
        <v>50</v>
      </c>
      <c r="C34" s="16" t="s">
        <v>49</v>
      </c>
      <c r="D34" s="8" t="s">
        <v>48</v>
      </c>
      <c r="E34" s="8">
        <v>500</v>
      </c>
      <c r="F34" s="7"/>
      <c r="G34" s="6"/>
      <c r="H34" s="15">
        <v>21</v>
      </c>
      <c r="I34" s="6"/>
      <c r="J34" s="6"/>
      <c r="K34" s="6"/>
      <c r="L34" s="26" t="s">
        <v>47</v>
      </c>
    </row>
    <row r="35" spans="1:12" ht="30" hidden="1" x14ac:dyDescent="0.25">
      <c r="A35" s="9">
        <f t="shared" si="0"/>
        <v>22</v>
      </c>
      <c r="B35" s="16" t="s">
        <v>46</v>
      </c>
      <c r="C35" s="16" t="s">
        <v>45</v>
      </c>
      <c r="D35" s="8" t="s">
        <v>39</v>
      </c>
      <c r="E35" s="8">
        <v>3</v>
      </c>
      <c r="F35" s="7"/>
      <c r="G35" s="6"/>
      <c r="H35" s="15">
        <v>21</v>
      </c>
      <c r="I35" s="6"/>
      <c r="J35" s="6"/>
      <c r="K35" s="6"/>
      <c r="L35" s="26" t="s">
        <v>44</v>
      </c>
    </row>
    <row r="36" spans="1:12" ht="50.25" hidden="1" customHeight="1" x14ac:dyDescent="0.25">
      <c r="A36" s="9">
        <f t="shared" si="0"/>
        <v>23</v>
      </c>
      <c r="B36" s="9" t="s">
        <v>43</v>
      </c>
      <c r="C36" s="9" t="s">
        <v>42</v>
      </c>
      <c r="D36" s="8" t="s">
        <v>39</v>
      </c>
      <c r="E36" s="8">
        <v>5</v>
      </c>
      <c r="F36" s="7"/>
      <c r="G36" s="6"/>
      <c r="H36" s="6">
        <v>5</v>
      </c>
      <c r="I36" s="6"/>
      <c r="J36" s="6"/>
      <c r="K36" s="6"/>
      <c r="L36" s="26" t="s">
        <v>38</v>
      </c>
    </row>
    <row r="37" spans="1:12" ht="45" hidden="1" x14ac:dyDescent="0.25">
      <c r="A37" s="9">
        <f t="shared" si="0"/>
        <v>24</v>
      </c>
      <c r="B37" s="9" t="s">
        <v>41</v>
      </c>
      <c r="C37" s="9" t="s">
        <v>40</v>
      </c>
      <c r="D37" s="8" t="s">
        <v>39</v>
      </c>
      <c r="E37" s="8">
        <v>5</v>
      </c>
      <c r="F37" s="7"/>
      <c r="G37" s="6"/>
      <c r="H37" s="6">
        <v>5</v>
      </c>
      <c r="I37" s="6"/>
      <c r="J37" s="6"/>
      <c r="K37" s="6"/>
      <c r="L37" s="26" t="s">
        <v>38</v>
      </c>
    </row>
    <row r="38" spans="1:12" customFormat="1" ht="30" hidden="1" x14ac:dyDescent="0.25">
      <c r="A38" s="9">
        <f t="shared" si="0"/>
        <v>25</v>
      </c>
      <c r="B38" s="14" t="s">
        <v>37</v>
      </c>
      <c r="C38" s="14" t="s">
        <v>36</v>
      </c>
      <c r="D38" s="10" t="s">
        <v>1</v>
      </c>
      <c r="E38" s="10">
        <v>30</v>
      </c>
      <c r="F38" s="13"/>
      <c r="G38" s="11"/>
      <c r="H38" s="12">
        <v>21</v>
      </c>
      <c r="I38" s="11"/>
      <c r="J38" s="11"/>
      <c r="K38" s="11"/>
      <c r="L38" s="27" t="s">
        <v>29</v>
      </c>
    </row>
    <row r="39" spans="1:12" ht="79.5" hidden="1" customHeight="1" x14ac:dyDescent="0.25">
      <c r="A39" s="9">
        <f t="shared" si="0"/>
        <v>26</v>
      </c>
      <c r="B39" s="9" t="s">
        <v>35</v>
      </c>
      <c r="C39" s="9" t="s">
        <v>34</v>
      </c>
      <c r="D39" s="8" t="s">
        <v>1</v>
      </c>
      <c r="E39" s="8">
        <v>70</v>
      </c>
      <c r="F39" s="7"/>
      <c r="G39" s="6"/>
      <c r="H39" s="6">
        <v>5</v>
      </c>
      <c r="I39" s="6"/>
      <c r="J39" s="6"/>
      <c r="K39" s="6"/>
      <c r="L39" s="27" t="s">
        <v>13</v>
      </c>
    </row>
    <row r="40" spans="1:12" ht="47.45" hidden="1" customHeight="1" x14ac:dyDescent="0.25">
      <c r="A40" s="9">
        <f t="shared" si="0"/>
        <v>27</v>
      </c>
      <c r="B40" s="9" t="s">
        <v>33</v>
      </c>
      <c r="C40" s="9" t="s">
        <v>32</v>
      </c>
      <c r="D40" s="8" t="s">
        <v>1</v>
      </c>
      <c r="E40" s="8">
        <v>600</v>
      </c>
      <c r="F40" s="7"/>
      <c r="G40" s="6"/>
      <c r="H40" s="6">
        <v>5</v>
      </c>
      <c r="I40" s="6"/>
      <c r="J40" s="6"/>
      <c r="K40" s="6"/>
      <c r="L40" s="26" t="s">
        <v>29</v>
      </c>
    </row>
    <row r="41" spans="1:12" ht="90" hidden="1" x14ac:dyDescent="0.25">
      <c r="A41" s="9">
        <f t="shared" si="0"/>
        <v>28</v>
      </c>
      <c r="B41" s="9" t="s">
        <v>31</v>
      </c>
      <c r="C41" s="9" t="s">
        <v>30</v>
      </c>
      <c r="D41" s="8" t="s">
        <v>1</v>
      </c>
      <c r="E41" s="8">
        <v>300</v>
      </c>
      <c r="F41" s="7"/>
      <c r="G41" s="6"/>
      <c r="H41" s="6">
        <v>5</v>
      </c>
      <c r="I41" s="6"/>
      <c r="J41" s="6"/>
      <c r="K41" s="6"/>
      <c r="L41" s="26" t="s">
        <v>29</v>
      </c>
    </row>
    <row r="42" spans="1:12" ht="30" hidden="1" x14ac:dyDescent="0.25">
      <c r="A42" s="9">
        <f t="shared" si="0"/>
        <v>29</v>
      </c>
      <c r="B42" s="9" t="s">
        <v>28</v>
      </c>
      <c r="C42" s="9" t="s">
        <v>27</v>
      </c>
      <c r="D42" s="8" t="s">
        <v>1</v>
      </c>
      <c r="E42" s="8">
        <v>200</v>
      </c>
      <c r="F42" s="7"/>
      <c r="G42" s="6"/>
      <c r="H42" s="6">
        <v>5</v>
      </c>
      <c r="I42" s="6"/>
      <c r="J42" s="6"/>
      <c r="K42" s="6"/>
      <c r="L42" s="26" t="s">
        <v>0</v>
      </c>
    </row>
    <row r="43" spans="1:12" ht="45" hidden="1" x14ac:dyDescent="0.25">
      <c r="A43" s="9">
        <f t="shared" si="0"/>
        <v>30</v>
      </c>
      <c r="B43" s="9" t="s">
        <v>26</v>
      </c>
      <c r="C43" s="9" t="s">
        <v>25</v>
      </c>
      <c r="D43" s="8" t="s">
        <v>1</v>
      </c>
      <c r="E43" s="8">
        <v>200</v>
      </c>
      <c r="F43" s="7"/>
      <c r="G43" s="6"/>
      <c r="H43" s="6">
        <v>5</v>
      </c>
      <c r="I43" s="6"/>
      <c r="J43" s="6"/>
      <c r="K43" s="6"/>
      <c r="L43" s="26" t="s">
        <v>0</v>
      </c>
    </row>
    <row r="44" spans="1:12" ht="45" hidden="1" x14ac:dyDescent="0.25">
      <c r="A44" s="9">
        <f t="shared" si="0"/>
        <v>31</v>
      </c>
      <c r="B44" s="9" t="s">
        <v>24</v>
      </c>
      <c r="C44" s="9" t="s">
        <v>23</v>
      </c>
      <c r="D44" s="8" t="s">
        <v>1</v>
      </c>
      <c r="E44" s="8">
        <v>1000</v>
      </c>
      <c r="F44" s="7"/>
      <c r="G44" s="6"/>
      <c r="H44" s="6">
        <v>5</v>
      </c>
      <c r="I44" s="6"/>
      <c r="J44" s="6"/>
      <c r="K44" s="6"/>
      <c r="L44" s="26" t="s">
        <v>0</v>
      </c>
    </row>
    <row r="45" spans="1:12" ht="63" hidden="1" customHeight="1" x14ac:dyDescent="0.25">
      <c r="A45" s="9">
        <f t="shared" si="0"/>
        <v>32</v>
      </c>
      <c r="B45" s="9" t="s">
        <v>22</v>
      </c>
      <c r="C45" s="9" t="s">
        <v>21</v>
      </c>
      <c r="D45" s="8" t="s">
        <v>1</v>
      </c>
      <c r="E45" s="8">
        <v>300</v>
      </c>
      <c r="F45" s="7"/>
      <c r="G45" s="6"/>
      <c r="H45" s="6">
        <v>5</v>
      </c>
      <c r="I45" s="6"/>
      <c r="J45" s="6"/>
      <c r="K45" s="6"/>
      <c r="L45" s="26" t="s">
        <v>16</v>
      </c>
    </row>
    <row r="46" spans="1:12" ht="45" hidden="1" x14ac:dyDescent="0.25">
      <c r="A46" s="9">
        <f t="shared" si="0"/>
        <v>33</v>
      </c>
      <c r="B46" s="9" t="s">
        <v>20</v>
      </c>
      <c r="C46" s="9" t="s">
        <v>19</v>
      </c>
      <c r="D46" s="8" t="s">
        <v>1</v>
      </c>
      <c r="E46" s="8">
        <v>300</v>
      </c>
      <c r="F46" s="7"/>
      <c r="G46" s="6"/>
      <c r="H46" s="6">
        <v>5</v>
      </c>
      <c r="I46" s="6"/>
      <c r="J46" s="6"/>
      <c r="K46" s="6"/>
      <c r="L46" s="26" t="s">
        <v>16</v>
      </c>
    </row>
    <row r="47" spans="1:12" ht="60" hidden="1" x14ac:dyDescent="0.25">
      <c r="A47" s="9">
        <f t="shared" si="0"/>
        <v>34</v>
      </c>
      <c r="B47" s="9" t="s">
        <v>18</v>
      </c>
      <c r="C47" s="9" t="s">
        <v>17</v>
      </c>
      <c r="D47" s="8" t="s">
        <v>1</v>
      </c>
      <c r="E47" s="8">
        <v>3000</v>
      </c>
      <c r="F47" s="7"/>
      <c r="G47" s="6"/>
      <c r="H47" s="6">
        <v>5</v>
      </c>
      <c r="I47" s="6"/>
      <c r="J47" s="6"/>
      <c r="K47" s="6"/>
      <c r="L47" s="26" t="s">
        <v>16</v>
      </c>
    </row>
    <row r="48" spans="1:12" ht="330" hidden="1" x14ac:dyDescent="0.25">
      <c r="A48" s="9">
        <f t="shared" si="0"/>
        <v>35</v>
      </c>
      <c r="B48" s="9" t="s">
        <v>15</v>
      </c>
      <c r="C48" s="9" t="s">
        <v>14</v>
      </c>
      <c r="D48" s="8" t="s">
        <v>1</v>
      </c>
      <c r="E48" s="8">
        <v>50</v>
      </c>
      <c r="F48" s="7"/>
      <c r="G48" s="6"/>
      <c r="H48" s="6">
        <v>5</v>
      </c>
      <c r="I48" s="6"/>
      <c r="J48" s="6"/>
      <c r="K48" s="6"/>
      <c r="L48" s="26" t="s">
        <v>13</v>
      </c>
    </row>
    <row r="49" spans="1:12" ht="45" x14ac:dyDescent="0.25">
      <c r="A49" s="9">
        <f t="shared" si="0"/>
        <v>36</v>
      </c>
      <c r="B49" s="9" t="s">
        <v>12</v>
      </c>
      <c r="C49" s="9" t="s">
        <v>11</v>
      </c>
      <c r="D49" s="8" t="s">
        <v>7</v>
      </c>
      <c r="E49" s="8">
        <v>100</v>
      </c>
      <c r="F49" s="7" t="s">
        <v>124</v>
      </c>
      <c r="G49" s="6">
        <v>17</v>
      </c>
      <c r="H49" s="6">
        <v>5</v>
      </c>
      <c r="I49" s="6">
        <f>SUM(G49*1.05)</f>
        <v>17.850000000000001</v>
      </c>
      <c r="J49" s="6">
        <f>SUM(G49*100)</f>
        <v>1700</v>
      </c>
      <c r="K49" s="6">
        <f>SUM(I49*E49)</f>
        <v>1785.0000000000002</v>
      </c>
      <c r="L49" s="26" t="s">
        <v>8</v>
      </c>
    </row>
    <row r="50" spans="1:12" ht="45" x14ac:dyDescent="0.25">
      <c r="A50" s="9">
        <f t="shared" si="0"/>
        <v>37</v>
      </c>
      <c r="B50" s="9" t="s">
        <v>10</v>
      </c>
      <c r="C50" s="9" t="s">
        <v>9</v>
      </c>
      <c r="D50" s="8" t="s">
        <v>7</v>
      </c>
      <c r="E50" s="8">
        <v>100</v>
      </c>
      <c r="F50" s="7" t="s">
        <v>125</v>
      </c>
      <c r="G50" s="6">
        <v>17</v>
      </c>
      <c r="H50" s="6">
        <v>5</v>
      </c>
      <c r="I50" s="6">
        <f>SUM(G50*1.05)</f>
        <v>17.850000000000001</v>
      </c>
      <c r="J50" s="6">
        <f>SUM(G50*100)</f>
        <v>1700</v>
      </c>
      <c r="K50" s="6">
        <f>SUM(I50*E50)</f>
        <v>1785.0000000000002</v>
      </c>
      <c r="L50" s="26" t="s">
        <v>8</v>
      </c>
    </row>
    <row r="51" spans="1:12" x14ac:dyDescent="0.25">
      <c r="A51" s="9"/>
      <c r="B51" s="9"/>
      <c r="C51" s="9"/>
      <c r="D51" s="8"/>
      <c r="E51" s="8"/>
      <c r="F51" s="7"/>
      <c r="G51" s="6"/>
      <c r="H51" s="6"/>
      <c r="I51" s="6"/>
      <c r="J51" s="6"/>
      <c r="K51" s="6"/>
      <c r="L51" s="26"/>
    </row>
    <row r="52" spans="1:12" ht="60" hidden="1" x14ac:dyDescent="0.25">
      <c r="A52" s="9">
        <f t="shared" si="0"/>
        <v>1</v>
      </c>
      <c r="B52" s="9" t="s">
        <v>5</v>
      </c>
      <c r="C52" s="9" t="s">
        <v>4</v>
      </c>
      <c r="D52" s="8" t="s">
        <v>105</v>
      </c>
      <c r="E52" s="8">
        <v>1000</v>
      </c>
      <c r="F52" s="7"/>
      <c r="G52" s="6"/>
      <c r="H52" s="6">
        <v>5</v>
      </c>
      <c r="I52" s="6"/>
      <c r="J52" s="6"/>
      <c r="K52" s="6"/>
      <c r="L52" s="27" t="s">
        <v>0</v>
      </c>
    </row>
    <row r="53" spans="1:12" ht="60" hidden="1" x14ac:dyDescent="0.25">
      <c r="A53" s="9">
        <f t="shared" si="0"/>
        <v>2</v>
      </c>
      <c r="B53" s="9" t="s">
        <v>3</v>
      </c>
      <c r="C53" s="9" t="s">
        <v>2</v>
      </c>
      <c r="D53" s="8" t="s">
        <v>105</v>
      </c>
      <c r="E53" s="8">
        <v>50</v>
      </c>
      <c r="F53" s="7"/>
      <c r="G53" s="6"/>
      <c r="H53" s="6">
        <v>5</v>
      </c>
      <c r="I53" s="6"/>
      <c r="J53" s="6"/>
      <c r="K53" s="6"/>
      <c r="L53" s="27" t="s">
        <v>0</v>
      </c>
    </row>
    <row r="54" spans="1:12" ht="15.75" x14ac:dyDescent="0.25">
      <c r="A54" s="4"/>
      <c r="I54" s="5"/>
      <c r="J54" s="5"/>
      <c r="K54" s="5"/>
      <c r="L54" s="25"/>
    </row>
  </sheetData>
  <autoFilter ref="A13:L53" xr:uid="{7BB10CE9-CB60-4626-9824-08A27BA8C8DF}"/>
  <mergeCells count="8">
    <mergeCell ref="C10:L10"/>
    <mergeCell ref="A3:L3"/>
    <mergeCell ref="A2:L2"/>
    <mergeCell ref="C9:L9"/>
    <mergeCell ref="C8:L8"/>
    <mergeCell ref="C7:L7"/>
    <mergeCell ref="C6:L6"/>
    <mergeCell ref="C5:L5"/>
  </mergeCells>
  <pageMargins left="0.31496062992125984" right="0.31496062992125984" top="0.94488188976377963" bottom="0.35433070866141736" header="0.31496062992125984" footer="0.31496062992125984"/>
  <pageSetup paperSize="9" scale="70" fitToWidth="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9599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2025-07-25T13:27:42Z</dcterms:created>
  <dcterms:modified xsi:type="dcterms:W3CDTF">2025-07-25T13:29:25Z</dcterms:modified>
</cp:coreProperties>
</file>