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drive-global.kpmg.com/personal/istalaucinskaite_kpmg_com/Documents/Documents/"/>
    </mc:Choice>
  </mc:AlternateContent>
  <xr:revisionPtr revIDLastSave="0" documentId="8_{FF0A5701-32D2-4ABD-A46F-65E1B073CCA4}" xr6:coauthVersionLast="45" xr6:coauthVersionMax="45" xr10:uidLastSave="{00000000-0000-0000-0000-000000000000}"/>
  <bookViews>
    <workbookView xWindow="-108" yWindow="-108" windowWidth="23256" windowHeight="12720" tabRatio="1000" firstSheet="5" activeTab="19" xr2:uid="{00000000-000D-0000-FFFF-FFFF00000000}"/>
  </bookViews>
  <sheets>
    <sheet name="HLD" sheetId="10" r:id="rId1"/>
    <sheet name="ESO" sheetId="33" r:id="rId2"/>
    <sheet name="GEN" sheetId="34" r:id="rId3"/>
    <sheet name="IGN" sheetId="35" r:id="rId4"/>
    <sheet name="KKJ" sheetId="36" r:id="rId5"/>
    <sheet name="VKJ" sheetId="37" r:id="rId6"/>
    <sheet name="REH" sheetId="38" r:id="rId7"/>
    <sheet name="EURAKRAS" sheetId="39" r:id="rId8"/>
    <sheet name="VVP" sheetId="40" r:id="rId9"/>
    <sheet name="VĖJO VATAS" sheetId="41" r:id="rId10"/>
    <sheet name="VĖJO GŪSIS " sheetId="42" r:id="rId11"/>
    <sheet name="GSC" sheetId="44" r:id="rId12"/>
    <sheet name="Gamybos optimizavimas" sheetId="43" r:id="rId13"/>
    <sheet name="EPRO" sheetId="46" r:id="rId14"/>
    <sheet name="Transporto valdymas" sheetId="45" r:id="rId15"/>
    <sheet name="EMA" sheetId="48" r:id="rId16"/>
    <sheet name="Ignitis Polska" sheetId="49" r:id="rId17"/>
    <sheet name="Ignitis Latvia" sheetId="50" r:id="rId18"/>
    <sheet name="Pomerania Invall" sheetId="51" r:id="rId19"/>
    <sheet name="Pasiūlymo kaina" sheetId="13" r:id="rId20"/>
  </sheets>
  <definedNames>
    <definedName name="_ftn1" localSheetId="15">EMA!#REF!</definedName>
    <definedName name="_ftn1" localSheetId="13">EPRO!#REF!</definedName>
    <definedName name="_ftn1" localSheetId="1">ESO!#REF!</definedName>
    <definedName name="_ftn1" localSheetId="7">EURAKRAS!#REF!</definedName>
    <definedName name="_ftn1" localSheetId="12">'Gamybos optimizavimas'!#REF!</definedName>
    <definedName name="_ftn1" localSheetId="2">GEN!#REF!</definedName>
    <definedName name="_ftn1" localSheetId="11">GSC!#REF!</definedName>
    <definedName name="_ftn1" localSheetId="0">HLD!#REF!</definedName>
    <definedName name="_ftn1" localSheetId="3">IGN!#REF!</definedName>
    <definedName name="_ftn1" localSheetId="17">'Ignitis Latvia'!#REF!</definedName>
    <definedName name="_ftn1" localSheetId="16">'Ignitis Polska'!#REF!</definedName>
    <definedName name="_ftn1" localSheetId="4">KKJ!#REF!</definedName>
    <definedName name="_ftn1" localSheetId="18">'Pomerania Invall'!#REF!</definedName>
    <definedName name="_ftn1" localSheetId="6">REH!#REF!</definedName>
    <definedName name="_ftn1" localSheetId="14">'Transporto valdymas'!#REF!</definedName>
    <definedName name="_ftn1" localSheetId="10">'VĖJO GŪSIS '!#REF!</definedName>
    <definedName name="_ftn1" localSheetId="9">'VĖJO VATAS'!#REF!</definedName>
    <definedName name="_ftn1" localSheetId="5">VKJ!#REF!</definedName>
    <definedName name="_ftn1" localSheetId="8">VVP!#REF!</definedName>
    <definedName name="_ftn2" localSheetId="15">EMA!#REF!</definedName>
    <definedName name="_ftn2" localSheetId="13">EPRO!#REF!</definedName>
    <definedName name="_ftn2" localSheetId="1">ESO!#REF!</definedName>
    <definedName name="_ftn2" localSheetId="7">EURAKRAS!#REF!</definedName>
    <definedName name="_ftn2" localSheetId="12">'Gamybos optimizavimas'!#REF!</definedName>
    <definedName name="_ftn2" localSheetId="2">GEN!#REF!</definedName>
    <definedName name="_ftn2" localSheetId="11">GSC!#REF!</definedName>
    <definedName name="_ftn2" localSheetId="0">HLD!#REF!</definedName>
    <definedName name="_ftn2" localSheetId="3">IGN!#REF!</definedName>
    <definedName name="_ftn2" localSheetId="17">'Ignitis Latvia'!#REF!</definedName>
    <definedName name="_ftn2" localSheetId="16">'Ignitis Polska'!#REF!</definedName>
    <definedName name="_ftn2" localSheetId="4">KKJ!#REF!</definedName>
    <definedName name="_ftn2" localSheetId="18">'Pomerania Invall'!#REF!</definedName>
    <definedName name="_ftn2" localSheetId="6">REH!#REF!</definedName>
    <definedName name="_ftn2" localSheetId="14">'Transporto valdymas'!#REF!</definedName>
    <definedName name="_ftn2" localSheetId="10">'VĖJO GŪSIS '!#REF!</definedName>
    <definedName name="_ftn2" localSheetId="9">'VĖJO VATAS'!#REF!</definedName>
    <definedName name="_ftn2" localSheetId="5">VKJ!#REF!</definedName>
    <definedName name="_ftn2" localSheetId="8">VVP!#REF!</definedName>
    <definedName name="_xlnm.Print_Area" localSheetId="15">EMA!$B$1:$F$10</definedName>
    <definedName name="_xlnm.Print_Area" localSheetId="13">EPRO!$B$1:$F$10</definedName>
    <definedName name="_xlnm.Print_Area" localSheetId="1">ESO!$B$1:$F$12</definedName>
    <definedName name="_xlnm.Print_Area" localSheetId="7">EURAKRAS!$B$1:$F$10</definedName>
    <definedName name="_xlnm.Print_Area" localSheetId="12">'Gamybos optimizavimas'!$B$1:$F$10</definedName>
    <definedName name="_xlnm.Print_Area" localSheetId="2">GEN!$B$1:$F$12</definedName>
    <definedName name="_xlnm.Print_Area" localSheetId="11">GSC!$B$1:$F$10</definedName>
    <definedName name="_xlnm.Print_Area" localSheetId="0">HLD!$B$1:$F$14</definedName>
    <definedName name="_xlnm.Print_Area" localSheetId="3">IGN!$B$1:$F$12</definedName>
    <definedName name="_xlnm.Print_Area" localSheetId="17">'Ignitis Latvia'!$B$1:$F$12</definedName>
    <definedName name="_xlnm.Print_Area" localSheetId="16">'Ignitis Polska'!$B$1:$F$12</definedName>
    <definedName name="_xlnm.Print_Area" localSheetId="4">KKJ!$B$1:$F$12</definedName>
    <definedName name="_xlnm.Print_Area" localSheetId="19">'Pasiūlymo kaina'!$A$1:$B$7</definedName>
    <definedName name="_xlnm.Print_Area" localSheetId="18">'Pomerania Invall'!$B$1:$F$12</definedName>
    <definedName name="_xlnm.Print_Area" localSheetId="6">REH!$B$1:$F$10</definedName>
    <definedName name="_xlnm.Print_Area" localSheetId="14">'Transporto valdymas'!$B$1:$F$10</definedName>
    <definedName name="_xlnm.Print_Area" localSheetId="10">'VĖJO GŪSIS '!$B$1:$F$10</definedName>
    <definedName name="_xlnm.Print_Area" localSheetId="9">'VĖJO VATAS'!$B$1:$F$10</definedName>
    <definedName name="_xlnm.Print_Area" localSheetId="5">VKJ!$B$1:$F$12</definedName>
    <definedName name="_xlnm.Print_Area" localSheetId="8">VVP!$B$1:$F$10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51" l="1"/>
  <c r="H11" i="51" s="1"/>
  <c r="F11" i="51"/>
  <c r="G10" i="51"/>
  <c r="H10" i="51" s="1"/>
  <c r="F10" i="51"/>
  <c r="G9" i="51"/>
  <c r="H9" i="51" s="1"/>
  <c r="F9" i="51"/>
  <c r="G8" i="51"/>
  <c r="H8" i="51" s="1"/>
  <c r="F8" i="51"/>
  <c r="G7" i="51"/>
  <c r="H7" i="51" s="1"/>
  <c r="F7" i="51"/>
  <c r="G11" i="50"/>
  <c r="H11" i="50" s="1"/>
  <c r="F11" i="50"/>
  <c r="G10" i="50"/>
  <c r="H10" i="50" s="1"/>
  <c r="F10" i="50"/>
  <c r="G9" i="50"/>
  <c r="H9" i="50" s="1"/>
  <c r="F9" i="50"/>
  <c r="G8" i="50"/>
  <c r="H8" i="50" s="1"/>
  <c r="F8" i="50"/>
  <c r="G7" i="50"/>
  <c r="H7" i="50" s="1"/>
  <c r="F7" i="50"/>
  <c r="G11" i="49"/>
  <c r="H11" i="49" s="1"/>
  <c r="F11" i="49"/>
  <c r="G10" i="49"/>
  <c r="H10" i="49" s="1"/>
  <c r="F10" i="49"/>
  <c r="G9" i="49"/>
  <c r="H9" i="49" s="1"/>
  <c r="F9" i="49"/>
  <c r="G8" i="49"/>
  <c r="H8" i="49" s="1"/>
  <c r="F8" i="49"/>
  <c r="G7" i="49"/>
  <c r="H7" i="49" s="1"/>
  <c r="F7" i="49"/>
  <c r="G9" i="48"/>
  <c r="H9" i="48" s="1"/>
  <c r="F9" i="48"/>
  <c r="G8" i="48"/>
  <c r="H8" i="48" s="1"/>
  <c r="F8" i="48"/>
  <c r="G7" i="48"/>
  <c r="H7" i="48" s="1"/>
  <c r="F7" i="48"/>
  <c r="G9" i="46"/>
  <c r="H9" i="46" s="1"/>
  <c r="F9" i="46"/>
  <c r="G8" i="46"/>
  <c r="H8" i="46" s="1"/>
  <c r="F8" i="46"/>
  <c r="G7" i="46"/>
  <c r="H7" i="46" s="1"/>
  <c r="F7" i="46"/>
  <c r="G9" i="45"/>
  <c r="H9" i="45" s="1"/>
  <c r="F9" i="45"/>
  <c r="G8" i="45"/>
  <c r="H8" i="45" s="1"/>
  <c r="F8" i="45"/>
  <c r="G7" i="45"/>
  <c r="H7" i="45" s="1"/>
  <c r="F7" i="45"/>
  <c r="G9" i="44"/>
  <c r="H9" i="44" s="1"/>
  <c r="F9" i="44"/>
  <c r="G8" i="44"/>
  <c r="H8" i="44" s="1"/>
  <c r="F8" i="44"/>
  <c r="G7" i="44"/>
  <c r="H7" i="44" s="1"/>
  <c r="F7" i="44"/>
  <c r="G9" i="43"/>
  <c r="H9" i="43" s="1"/>
  <c r="F9" i="43"/>
  <c r="G8" i="43"/>
  <c r="H8" i="43" s="1"/>
  <c r="F8" i="43"/>
  <c r="G7" i="43"/>
  <c r="H7" i="43" s="1"/>
  <c r="F7" i="43"/>
  <c r="G9" i="42"/>
  <c r="H9" i="42" s="1"/>
  <c r="F9" i="42"/>
  <c r="G8" i="42"/>
  <c r="H8" i="42" s="1"/>
  <c r="F8" i="42"/>
  <c r="G7" i="42"/>
  <c r="H7" i="42" s="1"/>
  <c r="F7" i="42"/>
  <c r="G9" i="41"/>
  <c r="H9" i="41" s="1"/>
  <c r="F9" i="41"/>
  <c r="G8" i="41"/>
  <c r="H8" i="41" s="1"/>
  <c r="F8" i="41"/>
  <c r="G7" i="41"/>
  <c r="H7" i="41" s="1"/>
  <c r="F7" i="41"/>
  <c r="G9" i="40"/>
  <c r="H9" i="40" s="1"/>
  <c r="F9" i="40"/>
  <c r="G8" i="40"/>
  <c r="H8" i="40" s="1"/>
  <c r="F8" i="40"/>
  <c r="G7" i="40"/>
  <c r="H7" i="40" s="1"/>
  <c r="F7" i="40"/>
  <c r="F10" i="44" l="1"/>
  <c r="F12" i="50"/>
  <c r="F12" i="49"/>
  <c r="F10" i="45"/>
  <c r="F10" i="46"/>
  <c r="F10" i="43"/>
  <c r="F10" i="42"/>
  <c r="H10" i="41"/>
  <c r="F10" i="40"/>
  <c r="F10" i="48"/>
  <c r="H10" i="40"/>
  <c r="F10" i="41"/>
  <c r="H10" i="44"/>
  <c r="H10" i="46"/>
  <c r="H10" i="45"/>
  <c r="F12" i="51"/>
  <c r="H12" i="50"/>
  <c r="H12" i="49"/>
  <c r="H12" i="51"/>
  <c r="H10" i="48"/>
  <c r="H10" i="43"/>
  <c r="H10" i="42"/>
  <c r="G8" i="38"/>
  <c r="H8" i="38" s="1"/>
  <c r="G9" i="39"/>
  <c r="H9" i="39" s="1"/>
  <c r="F9" i="39"/>
  <c r="G8" i="39"/>
  <c r="H8" i="39" s="1"/>
  <c r="F8" i="39"/>
  <c r="G7" i="39"/>
  <c r="H7" i="39" s="1"/>
  <c r="F7" i="39"/>
  <c r="G9" i="38"/>
  <c r="H9" i="38" s="1"/>
  <c r="F9" i="38"/>
  <c r="F8" i="38"/>
  <c r="G7" i="38"/>
  <c r="H7" i="38" s="1"/>
  <c r="F7" i="38"/>
  <c r="F10" i="39" l="1"/>
  <c r="F10" i="38"/>
  <c r="H10" i="38"/>
  <c r="H10" i="39"/>
  <c r="G11" i="37" l="1"/>
  <c r="H11" i="37" s="1"/>
  <c r="F11" i="37"/>
  <c r="G10" i="37"/>
  <c r="H10" i="37" s="1"/>
  <c r="F10" i="37"/>
  <c r="G9" i="37"/>
  <c r="H9" i="37" s="1"/>
  <c r="F9" i="37"/>
  <c r="G8" i="37"/>
  <c r="H8" i="37" s="1"/>
  <c r="F8" i="37"/>
  <c r="G7" i="37"/>
  <c r="H7" i="37" s="1"/>
  <c r="F7" i="37"/>
  <c r="G11" i="36"/>
  <c r="H11" i="36" s="1"/>
  <c r="F11" i="36"/>
  <c r="G10" i="36"/>
  <c r="H10" i="36" s="1"/>
  <c r="F10" i="36"/>
  <c r="G9" i="36"/>
  <c r="H9" i="36" s="1"/>
  <c r="F9" i="36"/>
  <c r="G8" i="36"/>
  <c r="H8" i="36" s="1"/>
  <c r="F8" i="36"/>
  <c r="G7" i="36"/>
  <c r="H7" i="36" s="1"/>
  <c r="F7" i="36"/>
  <c r="G11" i="35"/>
  <c r="H11" i="35" s="1"/>
  <c r="F11" i="35"/>
  <c r="G10" i="35"/>
  <c r="H10" i="35" s="1"/>
  <c r="F10" i="35"/>
  <c r="G9" i="35"/>
  <c r="H9" i="35" s="1"/>
  <c r="F9" i="35"/>
  <c r="G8" i="35"/>
  <c r="H8" i="35" s="1"/>
  <c r="F8" i="35"/>
  <c r="G7" i="35"/>
  <c r="H7" i="35" s="1"/>
  <c r="F7" i="35"/>
  <c r="G11" i="34"/>
  <c r="H11" i="34" s="1"/>
  <c r="F11" i="34"/>
  <c r="G10" i="34"/>
  <c r="H10" i="34" s="1"/>
  <c r="F10" i="34"/>
  <c r="G9" i="34"/>
  <c r="H9" i="34" s="1"/>
  <c r="F9" i="34"/>
  <c r="G8" i="34"/>
  <c r="H8" i="34" s="1"/>
  <c r="F8" i="34"/>
  <c r="G7" i="34"/>
  <c r="H7" i="34" s="1"/>
  <c r="F7" i="34"/>
  <c r="G11" i="33"/>
  <c r="H11" i="33" s="1"/>
  <c r="F11" i="33"/>
  <c r="G10" i="33"/>
  <c r="H10" i="33" s="1"/>
  <c r="F10" i="33"/>
  <c r="G9" i="33"/>
  <c r="H9" i="33" s="1"/>
  <c r="F9" i="33"/>
  <c r="G8" i="33"/>
  <c r="H8" i="33" s="1"/>
  <c r="F8" i="33"/>
  <c r="G7" i="33"/>
  <c r="H7" i="33" s="1"/>
  <c r="F7" i="33"/>
  <c r="G8" i="10"/>
  <c r="H8" i="10" s="1"/>
  <c r="G9" i="10"/>
  <c r="H9" i="10" s="1"/>
  <c r="G10" i="10"/>
  <c r="H10" i="10" s="1"/>
  <c r="G11" i="10"/>
  <c r="H11" i="10" s="1"/>
  <c r="G12" i="10"/>
  <c r="H12" i="10" s="1"/>
  <c r="G13" i="10"/>
  <c r="H13" i="10" s="1"/>
  <c r="G7" i="10"/>
  <c r="H7" i="10" s="1"/>
  <c r="F12" i="34" l="1"/>
  <c r="F12" i="33"/>
  <c r="F12" i="36"/>
  <c r="F12" i="37"/>
  <c r="H12" i="37"/>
  <c r="H12" i="34"/>
  <c r="F12" i="35"/>
  <c r="H12" i="36"/>
  <c r="H12" i="35"/>
  <c r="H12" i="33"/>
  <c r="H14" i="10"/>
  <c r="F8" i="10"/>
  <c r="F9" i="10"/>
  <c r="F10" i="10"/>
  <c r="F11" i="10"/>
  <c r="F12" i="10"/>
  <c r="F13" i="10"/>
  <c r="F7" i="10"/>
  <c r="F14" i="10" l="1"/>
  <c r="B4" i="13"/>
</calcChain>
</file>

<file path=xl/sharedStrings.xml><?xml version="1.0" encoding="utf-8"?>
<sst xmlns="http://schemas.openxmlformats.org/spreadsheetml/2006/main" count="345" uniqueCount="60">
  <si>
    <t>Paslaugos pavadinimas</t>
  </si>
  <si>
    <t>AB „Energijos skirstymo operatorius“</t>
  </si>
  <si>
    <t>UAB „Transporto valdymas“</t>
  </si>
  <si>
    <t xml:space="preserve">Eil. Nr. </t>
  </si>
  <si>
    <t>UAB Vilniaus kogeneracinė jėgainė</t>
  </si>
  <si>
    <t>AB „Ignitis grupė“</t>
  </si>
  <si>
    <t>Rekomendacijų laiškas vadovybei</t>
  </si>
  <si>
    <t xml:space="preserve">Metinių Bendrovės finansinių ataskaitų, parengtų pagal Tarptautinius finansinės atskaitomybės standartus, priimtus taikyti Europos Sąjungoje, auditas </t>
  </si>
  <si>
    <t>Paslaugų kiekis Sutarties galiojimo laikotarpiu (mato vienetas - kartai) ne daugiau kaip *</t>
  </si>
  <si>
    <t>Įkainis (1 karto) EUR be PVM (nurodomas be Paslaugų lyginamojo svorio)</t>
  </si>
  <si>
    <t xml:space="preserve">Paslaugų lyginamasis svoris </t>
  </si>
  <si>
    <t xml:space="preserve">Įkainis (1 karto) EUR be PVM su Paslaugų lyginamuoju svoriu (2 stulpelis * 4 stulpelis) </t>
  </si>
  <si>
    <t>Siūloma Paslaugų kaina 2 metams (be lyginamojo svorio) EUR be PVM*:</t>
  </si>
  <si>
    <t xml:space="preserve"> Suma (be lyginamojo svorio) EUR be PVM (3 stulpelis * 4 stulpelis):</t>
  </si>
  <si>
    <t xml:space="preserve"> Suma (su Paslaugų lyginamuojo svoriu) EUR be PVM (3 stulpelis * 6 stulpelis):</t>
  </si>
  <si>
    <t>Tarpinių Bendrovės finansinių ataskaitų ir Tarpinio pranešimo vertimas į anglų kalbą</t>
  </si>
  <si>
    <t>Metinių Bendrovės finansinių ataskaitų ir metinio pranešimo vertimas į anglų kalbą</t>
  </si>
  <si>
    <t>Techninės specifikacijos II dalis</t>
  </si>
  <si>
    <t>Techninės specifikacijos I dalis</t>
  </si>
  <si>
    <t>AB „Ignitis gamyba“</t>
  </si>
  <si>
    <t>UAB „Ignitis“</t>
  </si>
  <si>
    <t>UAB Kauno kogeneracinė jėgainė</t>
  </si>
  <si>
    <t>Pasiūlymo kaina su lyginamuoju svoriu, naudojama tik Pasiūlymų vertinimui EUR be PVM:</t>
  </si>
  <si>
    <t xml:space="preserve">[1] Pasiūlymo kaina EUR su PVM nėra Pirkėjo įsipareigojimas Laimėjusiam Dalyviui sumokėti nurodytą sumą Sutarčių galiojimo laikotarpiu ir bus naudojama tik Pasiūlymų vertinimui. </t>
  </si>
  <si>
    <r>
      <t xml:space="preserve"> **Pasiūlymo kainos dalis EUR be PVM (su lyginamuoju svoriu), naudojama </t>
    </r>
    <r>
      <rPr>
        <u/>
        <sz val="10"/>
        <color theme="1"/>
        <rFont val="Arial"/>
        <family val="2"/>
        <charset val="186"/>
      </rPr>
      <t>tik Pasiūlymų vertinimui ir Laimėjusio Dalyvio nustatymui.</t>
    </r>
    <r>
      <rPr>
        <sz val="10"/>
        <color theme="1"/>
        <rFont val="Arial"/>
        <family val="2"/>
        <charset val="186"/>
      </rPr>
      <t xml:space="preserve"> </t>
    </r>
  </si>
  <si>
    <r>
      <t xml:space="preserve">*Siūloma Paslaugų kaina EUR be PVM 2 metams (be lyginamojo svorio) </t>
    </r>
    <r>
      <rPr>
        <u/>
        <sz val="10"/>
        <color theme="1"/>
        <rFont val="Arial"/>
        <family val="2"/>
        <charset val="186"/>
      </rPr>
      <t xml:space="preserve">nėra Kliento įsipareigojimas Laimėjusiam Dalyviui sumokėti nurodytą sumą Sutarties galiojimo laikotarpiu, Paslaugos bus perkamos pagal Kliento poreikį. </t>
    </r>
  </si>
  <si>
    <r>
      <t xml:space="preserve">Pasiūlymo kainos dalis (su lyginamuoju svoriu), </t>
    </r>
    <r>
      <rPr>
        <b/>
        <u/>
        <sz val="10"/>
        <color theme="1"/>
        <rFont val="Arial"/>
        <family val="2"/>
        <charset val="186"/>
      </rPr>
      <t>naudojama tik Pasiūlymų vertinimui</t>
    </r>
    <r>
      <rPr>
        <b/>
        <sz val="10"/>
        <color theme="1"/>
        <rFont val="Arial"/>
        <family val="2"/>
        <charset val="186"/>
      </rPr>
      <t xml:space="preserve"> EUR be PVM**:</t>
    </r>
  </si>
  <si>
    <r>
      <t xml:space="preserve">Pasiūlymo kainos dalis su lyginamuoju svoriu, </t>
    </r>
    <r>
      <rPr>
        <b/>
        <u/>
        <sz val="10"/>
        <color theme="1"/>
        <rFont val="Arial"/>
        <family val="2"/>
        <charset val="186"/>
      </rPr>
      <t>naudojama tik Pasiūlymų vertinimui</t>
    </r>
    <r>
      <rPr>
        <b/>
        <sz val="10"/>
        <color theme="1"/>
        <rFont val="Arial"/>
        <family val="2"/>
        <charset val="186"/>
      </rPr>
      <t xml:space="preserve"> EUR be PVM*:</t>
    </r>
  </si>
  <si>
    <r>
      <t xml:space="preserve">Pasiūlymo kainos dalis su lyginamuoju svoriu, </t>
    </r>
    <r>
      <rPr>
        <b/>
        <u/>
        <sz val="10"/>
        <color theme="1"/>
        <rFont val="Arial"/>
        <family val="2"/>
        <charset val="186"/>
      </rPr>
      <t xml:space="preserve">naudojama tik Pasiūlymų vertinimui </t>
    </r>
    <r>
      <rPr>
        <b/>
        <sz val="10"/>
        <color theme="1"/>
        <rFont val="Arial"/>
        <family val="2"/>
        <charset val="186"/>
      </rPr>
      <t>EUR be PVM**:</t>
    </r>
  </si>
  <si>
    <r>
      <t xml:space="preserve">Pasiūlymo kainos dalis su lyginamuoju svoriu, </t>
    </r>
    <r>
      <rPr>
        <b/>
        <u/>
        <sz val="10"/>
        <color theme="1"/>
        <rFont val="Arial"/>
        <family val="2"/>
        <charset val="186"/>
      </rPr>
      <t>naudojama tik Pasiūlymų vertinimui</t>
    </r>
    <r>
      <rPr>
        <b/>
        <sz val="10"/>
        <color theme="1"/>
        <rFont val="Arial"/>
        <family val="2"/>
        <charset val="186"/>
      </rPr>
      <t xml:space="preserve"> EUR be PVM**:</t>
    </r>
  </si>
  <si>
    <t>Techninės specifikacijos III dalis</t>
  </si>
  <si>
    <t>UAB „Ignitis renewables“</t>
  </si>
  <si>
    <t>UAB „EURAKRAS“</t>
  </si>
  <si>
    <t>Techninės specifikacijos IV dalis</t>
  </si>
  <si>
    <t>UAB „VVP Investment“</t>
  </si>
  <si>
    <t>UAB „VĖJO VATAS“</t>
  </si>
  <si>
    <t>UAB „VĖJO GŪSIS“</t>
  </si>
  <si>
    <t>UAB Ignitis grupės paslaugų centras</t>
  </si>
  <si>
    <t>UAB „Gamybos optimizavimas“</t>
  </si>
  <si>
    <t>UAB Energetikos paslaugų ir rangos organizacija</t>
  </si>
  <si>
    <t>Techninės specifikacijos V dalis</t>
  </si>
  <si>
    <t xml:space="preserve">UAB „Elektroninių mokėjimų agentūra“ </t>
  </si>
  <si>
    <t>Tarpinių Bendrovės finansinių ataskaitų ir pusmetinio pranešimo vertimas į anglų kalbą</t>
  </si>
  <si>
    <t>Techninės specifikacijos VI dalis</t>
  </si>
  <si>
    <t>Ignitis Polska Sp. z o.o.</t>
  </si>
  <si>
    <t>Ignitis Latvia SIA</t>
  </si>
  <si>
    <t>Pomerania Invall Sp. z o.o.</t>
  </si>
  <si>
    <t>Tarpinių Bendrovės finansinių ataskaitų ir Tarpinio pranešimo vertimas iš anglų į lietuvių arba iš lietuvių į anglų kalbą</t>
  </si>
  <si>
    <t>Metinių bendrovės finansinių ataskaitų vertimas iš anglų į lietuvių arba iš lietuvių į anglų kalbą</t>
  </si>
  <si>
    <t>Metinių konsoliduotų Grupės finansinių ataskaitų ir metinio pranešimo vertimas iš anglų į lietuvių arba iš lietuvių į anglų kalbą</t>
  </si>
  <si>
    <t>Tarpinių, ne Lietuvoje registruotos Bendrovės finansinių ataskaitų, parengtų pagal Tarptautinius finansinės atskaitomybės standartus (Tarptautinis apskaitos standartas Nr. 34 "Tarpinė finansinė atskaitomybė"), priimtus taikyti Europos Sąjungoje, auditas ir tarpinio Bendrovės pranešimo patikrinimas</t>
  </si>
  <si>
    <t>Metinių ne Lietuvoje registruotos Bendrovės finansinių ataskaitų, parengtų pagal Tarptautinius finansinės atskaitomybės standartus, priimtus taikyti Europos Sąjungoje, auditas ir metinio pranešimo patikrinimas</t>
  </si>
  <si>
    <t>Tarpinių  Bendrovės finansinių ataskaitų, parengtų pagal Tarptautinius finansinės atskaitomybės standartus (Tarptautinis apskaitos standartas Nr. 34 "Tarpinė finansinė atskaitomybė"), priimtus taikyti Europos Sąjungoje, auditas ir tarpinio Bendrovės pranešimo patikrinimas</t>
  </si>
  <si>
    <t>Metinių Bendrovės finansinių ataskaitų, parengtų pagal Tarptautinius finansinės atskaitomybės standartus, priimtus taikyti Europos Sąjungoje, auditas ir metinio pranešimo patikrinimas</t>
  </si>
  <si>
    <t>Audito ataskaitos pateikimas ( Lietuvos Respublikos mokėjimo įstaigų įstatymas 22 strp.)</t>
  </si>
  <si>
    <t>Tarpinių Bendrovės finansinių ataskaitų, parengtų pagal Tarptautinius finansinės atskaitomybės standartus (Tarptautinis apskaitos standartas Nr. 34 "Tarpinė finansinė atskaitomybė"), priimtus taikyti Europos Sąjungoje, auditas ir tarpinio Bendrovės pranešimo patikrinimas</t>
  </si>
  <si>
    <t>Tarpinių Grupės ir Bendrovės finansinių ataskaitų, parengtų pagal Tarptautinius finansinės atskaitomybės standartus (Tarptautinis apskaitos standartas Nr. 34 "Tarpinė finansinė atskaitomybė"), priimtus taikyti Europos Sąjungoje, auditas ir tarpinio Grupės pranešimo patikrinimas</t>
  </si>
  <si>
    <t>Metinių konsoliduotų Grupės ir Bendrovės finansinių ataskaitų, parengtų  pagal Tarptautinius finansinės atskaitomybės standartus, priimtus taikyti Europos Sąjungoje, auditas ir metinio Grupės pranešimo  patikrinimas</t>
  </si>
  <si>
    <t>Tarpinių Bendrovės finansinių ataskaitų, parengtų  pagal Tarptautinius finansinės atskaitomybės standartus (Tarptautinis apskaitos standartas Nr. 34 "Tarpinė finansinė atskaitomybė"), priimtus taikyti Europos Sąjungoje, auditas ir Tarpinio pranešimo patikrinimas</t>
  </si>
  <si>
    <t>Metinių konsoliduotų Grupės finansinių ataskaitų, parengtų išplėstine hiperteksto ženklinimo kalba (XHTML) pagal Tarptautinius finansinės atskaitomybės standartus, priimtus taikyti Europos Sąjungoje, auditas ir Metinio pranešimo patikrinimas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</si>
</sst>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u/>
      <sz val="10"/>
      <color theme="1"/>
      <name val="Arial"/>
      <family val="2"/>
      <charset val="186"/>
    </font>
    <font>
      <b/>
      <u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/>
    <xf numFmtId="0" fontId="9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11" xfId="0" applyBorder="1"/>
    <xf numFmtId="0" fontId="0" fillId="0" borderId="14" xfId="0" applyBorder="1"/>
    <xf numFmtId="0" fontId="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 applyProtection="1">
      <alignment vertical="center"/>
      <protection locked="0"/>
    </xf>
    <xf numFmtId="0" fontId="1" fillId="0" borderId="10" xfId="0" applyFon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5" xfId="0" applyFont="1" applyBorder="1" applyAlignment="1" applyProtection="1">
      <alignment horizontal="center" vertical="center" wrapText="1"/>
    </xf>
    <xf numFmtId="9" fontId="10" fillId="0" borderId="5" xfId="0" applyNumberFormat="1" applyFont="1" applyBorder="1" applyAlignment="1" applyProtection="1">
      <alignment horizontal="center" vertical="center" wrapText="1"/>
    </xf>
    <xf numFmtId="1" fontId="10" fillId="0" borderId="5" xfId="0" applyNumberFormat="1" applyFont="1" applyBorder="1" applyAlignment="1" applyProtection="1">
      <alignment horizontal="center" vertical="center" wrapText="1"/>
    </xf>
    <xf numFmtId="9" fontId="10" fillId="0" borderId="1" xfId="0" applyNumberFormat="1" applyFont="1" applyBorder="1" applyAlignment="1" applyProtection="1">
      <alignment horizontal="center" vertical="center" wrapText="1"/>
    </xf>
    <xf numFmtId="1" fontId="10" fillId="0" borderId="1" xfId="0" applyNumberFormat="1" applyFont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</xf>
    <xf numFmtId="2" fontId="1" fillId="0" borderId="13" xfId="0" applyNumberFormat="1" applyFont="1" applyFill="1" applyBorder="1" applyAlignment="1" applyProtection="1">
      <alignment horizontal="center" vertical="center" wrapText="1"/>
    </xf>
    <xf numFmtId="2" fontId="1" fillId="0" borderId="15" xfId="0" applyNumberFormat="1" applyFont="1" applyFill="1" applyBorder="1" applyAlignment="1" applyProtection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right"/>
      <protection locked="0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5" fillId="0" borderId="0" xfId="1" applyFont="1" applyAlignment="1" applyProtection="1">
      <alignment horizontal="justify" vertical="center"/>
      <protection locked="0"/>
    </xf>
    <xf numFmtId="2" fontId="1" fillId="0" borderId="3" xfId="0" applyNumberFormat="1" applyFont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opLeftCell="C8" zoomScaleNormal="100" zoomScaleSheetLayoutView="90" workbookViewId="0">
      <selection activeCell="E9" sqref="E9:E13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18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5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48">
        <v>1</v>
      </c>
      <c r="B7" s="62" t="s">
        <v>58</v>
      </c>
      <c r="C7" s="63">
        <v>0.15</v>
      </c>
      <c r="D7" s="64">
        <v>1</v>
      </c>
      <c r="E7" s="49">
        <v>26000</v>
      </c>
      <c r="F7" s="67">
        <f>D7*E7</f>
        <v>26000</v>
      </c>
      <c r="G7" s="67">
        <f>C7*E7</f>
        <v>3900</v>
      </c>
      <c r="H7" s="67">
        <f>D7*G7</f>
        <v>3900</v>
      </c>
      <c r="I7" s="50"/>
      <c r="J7" s="44"/>
      <c r="K7" s="45"/>
    </row>
    <row r="8" spans="1:11" ht="48" customHeight="1" x14ac:dyDescent="0.3">
      <c r="A8" s="51">
        <v>2</v>
      </c>
      <c r="B8" s="62" t="s">
        <v>47</v>
      </c>
      <c r="C8" s="65">
        <v>0.05</v>
      </c>
      <c r="D8" s="64">
        <v>1</v>
      </c>
      <c r="E8" s="49">
        <v>2000</v>
      </c>
      <c r="F8" s="67">
        <f t="shared" ref="F8:F13" si="0">D8*E8</f>
        <v>2000</v>
      </c>
      <c r="G8" s="67">
        <f t="shared" ref="G8:G13" si="1">C8*E8</f>
        <v>100</v>
      </c>
      <c r="H8" s="67">
        <f t="shared" ref="H8:H13" si="2">D8*G8</f>
        <v>100</v>
      </c>
      <c r="I8" s="52"/>
      <c r="J8" s="53"/>
      <c r="K8" s="45"/>
    </row>
    <row r="9" spans="1:11" ht="57.75" customHeight="1" x14ac:dyDescent="0.3">
      <c r="A9" s="48">
        <v>3</v>
      </c>
      <c r="B9" s="62" t="s">
        <v>59</v>
      </c>
      <c r="C9" s="63">
        <v>0.6</v>
      </c>
      <c r="D9" s="64">
        <v>2</v>
      </c>
      <c r="E9" s="49">
        <v>55000</v>
      </c>
      <c r="F9" s="67">
        <f t="shared" si="0"/>
        <v>110000</v>
      </c>
      <c r="G9" s="67">
        <f t="shared" si="1"/>
        <v>33000</v>
      </c>
      <c r="H9" s="67">
        <f t="shared" si="2"/>
        <v>66000</v>
      </c>
      <c r="I9" s="39"/>
      <c r="J9" s="43"/>
      <c r="K9" s="45"/>
    </row>
    <row r="10" spans="1:11" ht="48" customHeight="1" x14ac:dyDescent="0.3">
      <c r="A10" s="48">
        <v>4</v>
      </c>
      <c r="B10" s="62" t="s">
        <v>7</v>
      </c>
      <c r="C10" s="65">
        <v>0.1</v>
      </c>
      <c r="D10" s="66">
        <v>2</v>
      </c>
      <c r="E10" s="49">
        <v>28000</v>
      </c>
      <c r="F10" s="67">
        <f t="shared" si="0"/>
        <v>56000</v>
      </c>
      <c r="G10" s="67">
        <f t="shared" si="1"/>
        <v>2800</v>
      </c>
      <c r="H10" s="67">
        <f t="shared" si="2"/>
        <v>5600</v>
      </c>
      <c r="I10" s="39"/>
      <c r="J10" s="39"/>
      <c r="K10" s="45"/>
    </row>
    <row r="11" spans="1:11" ht="48" customHeight="1" x14ac:dyDescent="0.3">
      <c r="A11" s="51">
        <v>5</v>
      </c>
      <c r="B11" s="62" t="s">
        <v>49</v>
      </c>
      <c r="C11" s="63">
        <v>0.05</v>
      </c>
      <c r="D11" s="66">
        <v>2</v>
      </c>
      <c r="E11" s="49">
        <v>2500</v>
      </c>
      <c r="F11" s="67">
        <f t="shared" si="0"/>
        <v>5000</v>
      </c>
      <c r="G11" s="67">
        <f t="shared" si="1"/>
        <v>125</v>
      </c>
      <c r="H11" s="67">
        <f t="shared" si="2"/>
        <v>250</v>
      </c>
      <c r="I11" s="39"/>
      <c r="J11" s="39"/>
      <c r="K11" s="45"/>
    </row>
    <row r="12" spans="1:11" ht="48" customHeight="1" x14ac:dyDescent="0.3">
      <c r="A12" s="48">
        <v>6</v>
      </c>
      <c r="B12" s="62" t="s">
        <v>48</v>
      </c>
      <c r="C12" s="65">
        <v>0.04</v>
      </c>
      <c r="D12" s="66">
        <v>2</v>
      </c>
      <c r="E12" s="49">
        <v>1000</v>
      </c>
      <c r="F12" s="67">
        <f t="shared" si="0"/>
        <v>2000</v>
      </c>
      <c r="G12" s="67">
        <f t="shared" si="1"/>
        <v>40</v>
      </c>
      <c r="H12" s="67">
        <f t="shared" si="2"/>
        <v>80</v>
      </c>
      <c r="I12" s="39"/>
      <c r="J12" s="39"/>
      <c r="K12" s="45"/>
    </row>
    <row r="13" spans="1:11" ht="48" customHeight="1" thickBot="1" x14ac:dyDescent="0.35">
      <c r="A13" s="48">
        <v>7</v>
      </c>
      <c r="B13" s="62" t="s">
        <v>6</v>
      </c>
      <c r="C13" s="65">
        <v>0.01</v>
      </c>
      <c r="D13" s="66">
        <v>2</v>
      </c>
      <c r="E13" s="49">
        <v>1000</v>
      </c>
      <c r="F13" s="67">
        <f t="shared" si="0"/>
        <v>2000</v>
      </c>
      <c r="G13" s="67">
        <f t="shared" si="1"/>
        <v>10</v>
      </c>
      <c r="H13" s="67">
        <f t="shared" si="2"/>
        <v>20</v>
      </c>
      <c r="I13" s="39"/>
      <c r="J13" s="39"/>
      <c r="K13" s="45"/>
    </row>
    <row r="14" spans="1:11" ht="62.25" customHeight="1" thickBot="1" x14ac:dyDescent="0.35">
      <c r="A14" s="54"/>
      <c r="B14" s="55"/>
      <c r="C14" s="55"/>
      <c r="D14" s="56"/>
      <c r="E14" s="57" t="s">
        <v>12</v>
      </c>
      <c r="F14" s="68">
        <f>SUM(F7:F13)</f>
        <v>203000</v>
      </c>
      <c r="G14" s="69" t="s">
        <v>26</v>
      </c>
      <c r="H14" s="70">
        <f>SUM(H7:H13)</f>
        <v>75950</v>
      </c>
      <c r="I14" s="58"/>
    </row>
    <row r="15" spans="1:11" x14ac:dyDescent="0.3">
      <c r="E15" s="59"/>
      <c r="F15" s="59"/>
    </row>
    <row r="16" spans="1:11" x14ac:dyDescent="0.3">
      <c r="B16" s="39" t="s">
        <v>25</v>
      </c>
      <c r="C16" s="60"/>
      <c r="D16" s="60"/>
      <c r="E16" s="60"/>
      <c r="F16" s="60"/>
      <c r="G16" s="61"/>
    </row>
    <row r="17" spans="2:7" x14ac:dyDescent="0.3">
      <c r="B17" s="39" t="s">
        <v>24</v>
      </c>
      <c r="C17" s="39"/>
      <c r="D17" s="39"/>
      <c r="E17" s="39"/>
      <c r="F17" s="39"/>
      <c r="G17" s="44"/>
    </row>
  </sheetData>
  <sheetProtection algorithmName="SHA-512" hashValue="hmylWGjd68KMxcZrUVnNP+vmp3emlS6IBTwemAFmdzjop3x2A8be+ukMvW7utPwLcqPCK1S1c0+xsirzr48xkA==" saltValue="8GzopN5deBYzxJc0ezS6Mg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1510-1D56-4A19-B998-EF505015DB80}">
  <dimension ref="A1:K13"/>
  <sheetViews>
    <sheetView topLeftCell="C1" zoomScaleNormal="100" zoomScaleSheetLayoutView="90" workbookViewId="0">
      <selection activeCell="E7" sqref="E7:E8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33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35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55</v>
      </c>
      <c r="C7" s="71">
        <v>0.09</v>
      </c>
      <c r="D7" s="64">
        <v>1</v>
      </c>
      <c r="E7" s="49">
        <v>7000</v>
      </c>
      <c r="F7" s="67">
        <f>D7*E7</f>
        <v>7000</v>
      </c>
      <c r="G7" s="67">
        <f>C7*E7</f>
        <v>630</v>
      </c>
      <c r="H7" s="67">
        <f>D7*G7</f>
        <v>630</v>
      </c>
      <c r="I7" s="50"/>
      <c r="J7" s="44"/>
      <c r="K7" s="45"/>
    </row>
    <row r="8" spans="1:11" ht="48" customHeight="1" x14ac:dyDescent="0.3">
      <c r="A8" s="75">
        <v>2</v>
      </c>
      <c r="B8" s="72" t="s">
        <v>53</v>
      </c>
      <c r="C8" s="71">
        <v>0.9</v>
      </c>
      <c r="D8" s="64">
        <v>2</v>
      </c>
      <c r="E8" s="49">
        <v>10500</v>
      </c>
      <c r="F8" s="67">
        <f t="shared" ref="F8:F9" si="0">D8*E8</f>
        <v>21000</v>
      </c>
      <c r="G8" s="67">
        <f t="shared" ref="G8:G9" si="1">C8*E8</f>
        <v>9450</v>
      </c>
      <c r="H8" s="67">
        <f t="shared" ref="H8:H9" si="2">D8*G8</f>
        <v>18900</v>
      </c>
      <c r="I8" s="52"/>
      <c r="J8" s="53"/>
      <c r="K8" s="45"/>
    </row>
    <row r="9" spans="1:11" ht="48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si="1"/>
        <v>5</v>
      </c>
      <c r="H9" s="67">
        <f t="shared" si="2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29000</v>
      </c>
      <c r="G10" s="69" t="s">
        <v>27</v>
      </c>
      <c r="H10" s="70">
        <f>SUM(H7:H9)</f>
        <v>19540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8MXpEdlXC3egpZqaHbnQ/z7J8AFu4oUwAF1XoQF3u6uB+d+hRRHQLwhCTkqpryQOBnN/xaPAk8hgNCRvfGjcQw==" saltValue="hU/3QJ4sGIJW2Crr4JBXIA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B321-5AF6-48C3-AF2D-5A1AB2D433BB}">
  <dimension ref="A1:K13"/>
  <sheetViews>
    <sheetView topLeftCell="D1" zoomScaleNormal="100" zoomScaleSheetLayoutView="90" workbookViewId="0">
      <selection activeCell="E7" sqref="E7:E8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33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36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55</v>
      </c>
      <c r="C7" s="71">
        <v>0.09</v>
      </c>
      <c r="D7" s="64">
        <v>1</v>
      </c>
      <c r="E7" s="49">
        <v>7000</v>
      </c>
      <c r="F7" s="67">
        <f>D7*E7</f>
        <v>7000</v>
      </c>
      <c r="G7" s="67">
        <f>C7*E7</f>
        <v>630</v>
      </c>
      <c r="H7" s="67">
        <f>D7*G7</f>
        <v>630</v>
      </c>
      <c r="I7" s="50"/>
      <c r="J7" s="44"/>
      <c r="K7" s="45"/>
    </row>
    <row r="8" spans="1:11" ht="48" customHeight="1" x14ac:dyDescent="0.3">
      <c r="A8" s="75">
        <v>2</v>
      </c>
      <c r="B8" s="72" t="s">
        <v>53</v>
      </c>
      <c r="C8" s="71">
        <v>0.9</v>
      </c>
      <c r="D8" s="64">
        <v>2</v>
      </c>
      <c r="E8" s="49">
        <v>10500</v>
      </c>
      <c r="F8" s="67">
        <f t="shared" ref="F8:F9" si="0">D8*E8</f>
        <v>21000</v>
      </c>
      <c r="G8" s="67">
        <f t="shared" ref="G8:G9" si="1">C8*E8</f>
        <v>9450</v>
      </c>
      <c r="H8" s="67">
        <f t="shared" ref="H8:H9" si="2">D8*G8</f>
        <v>18900</v>
      </c>
      <c r="I8" s="52"/>
      <c r="J8" s="53"/>
      <c r="K8" s="45"/>
    </row>
    <row r="9" spans="1:11" ht="48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si="1"/>
        <v>5</v>
      </c>
      <c r="H9" s="67">
        <f t="shared" si="2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29000</v>
      </c>
      <c r="G10" s="69" t="s">
        <v>27</v>
      </c>
      <c r="H10" s="70">
        <f>SUM(H7:H9)</f>
        <v>19540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nvlqLOSn2oQLUN4NEPWCwTbNptMTGW+nkYYYcJa5rJqx0cBgxO4B+6ZhatfOLikTInU5tEaDFLNs+piSGJgbZA==" saltValue="GqnhiIVtbupsrCO+Hft0Mw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B62B-F32F-46FE-8B2F-832F64EF7833}">
  <dimension ref="A1:K13"/>
  <sheetViews>
    <sheetView topLeftCell="C1" zoomScaleNormal="100" zoomScaleSheetLayoutView="90" workbookViewId="0">
      <selection activeCell="E9" sqref="E9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33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37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55</v>
      </c>
      <c r="C7" s="71">
        <v>0.09</v>
      </c>
      <c r="D7" s="64">
        <v>1</v>
      </c>
      <c r="E7" s="49">
        <v>5000</v>
      </c>
      <c r="F7" s="67">
        <f>D7*E7</f>
        <v>5000</v>
      </c>
      <c r="G7" s="67">
        <f>C7*E7</f>
        <v>450</v>
      </c>
      <c r="H7" s="67">
        <f>D7*G7</f>
        <v>450</v>
      </c>
      <c r="I7" s="50"/>
      <c r="J7" s="44"/>
      <c r="K7" s="45"/>
    </row>
    <row r="8" spans="1:11" ht="48" customHeight="1" x14ac:dyDescent="0.3">
      <c r="A8" s="75">
        <v>2</v>
      </c>
      <c r="B8" s="72" t="s">
        <v>53</v>
      </c>
      <c r="C8" s="71">
        <v>0.9</v>
      </c>
      <c r="D8" s="64">
        <v>2</v>
      </c>
      <c r="E8" s="49">
        <v>11500</v>
      </c>
      <c r="F8" s="67">
        <f t="shared" ref="F8:F9" si="0">D8*E8</f>
        <v>23000</v>
      </c>
      <c r="G8" s="67">
        <f t="shared" ref="G8:G9" si="1">C8*E8</f>
        <v>10350</v>
      </c>
      <c r="H8" s="67">
        <f t="shared" ref="H8:H9" si="2">D8*G8</f>
        <v>20700</v>
      </c>
      <c r="I8" s="52"/>
      <c r="J8" s="53"/>
      <c r="K8" s="45"/>
    </row>
    <row r="9" spans="1:11" ht="48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si="1"/>
        <v>5</v>
      </c>
      <c r="H9" s="67">
        <f t="shared" si="2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29000</v>
      </c>
      <c r="G10" s="69" t="s">
        <v>27</v>
      </c>
      <c r="H10" s="70">
        <f>SUM(H7:H9)</f>
        <v>21160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/Kv3o0VgjNpVbDYpM89/I3xi2R+Dp9p5zBmv3WS5QV5rFNfzyVk31/8/jqNyoLrtPF9R7BecK5ForKPqmQvijQ==" saltValue="rZbkBKn1B9qZDVIvOj7y+g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B5B2E-474D-4BB6-AF0B-1738BABDC27C}">
  <dimension ref="A1:K13"/>
  <sheetViews>
    <sheetView topLeftCell="C1" zoomScaleNormal="100" zoomScaleSheetLayoutView="90" workbookViewId="0">
      <selection activeCell="E8" sqref="E8:E9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33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38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4.5" customHeight="1" x14ac:dyDescent="0.3">
      <c r="A7" s="18">
        <v>1</v>
      </c>
      <c r="B7" s="27" t="s">
        <v>55</v>
      </c>
      <c r="C7" s="30">
        <v>0.09</v>
      </c>
      <c r="D7" s="19">
        <v>1</v>
      </c>
      <c r="E7" s="80">
        <v>7000</v>
      </c>
      <c r="F7" s="81">
        <f>D7*E7</f>
        <v>7000</v>
      </c>
      <c r="G7" s="81">
        <f>C7*E7</f>
        <v>630</v>
      </c>
      <c r="H7" s="81">
        <f>D7*G7</f>
        <v>630</v>
      </c>
      <c r="I7" s="12"/>
      <c r="J7" s="6"/>
      <c r="K7" s="2"/>
    </row>
    <row r="8" spans="1:11" ht="48" customHeight="1" x14ac:dyDescent="0.3">
      <c r="A8" s="17">
        <v>2</v>
      </c>
      <c r="B8" s="28" t="s">
        <v>53</v>
      </c>
      <c r="C8" s="30">
        <v>0.9</v>
      </c>
      <c r="D8" s="19">
        <v>2</v>
      </c>
      <c r="E8" s="80">
        <v>8500</v>
      </c>
      <c r="F8" s="81">
        <f t="shared" ref="F8:F9" si="0">D8*E8</f>
        <v>17000</v>
      </c>
      <c r="G8" s="81">
        <f t="shared" ref="G8:G9" si="1">C8*E8</f>
        <v>7650</v>
      </c>
      <c r="H8" s="81">
        <f t="shared" ref="H8:H9" si="2">D8*G8</f>
        <v>15300</v>
      </c>
      <c r="I8" s="13"/>
      <c r="J8" s="11"/>
      <c r="K8" s="2"/>
    </row>
    <row r="9" spans="1:11" ht="48" customHeight="1" thickBot="1" x14ac:dyDescent="0.35">
      <c r="A9" s="18">
        <v>3</v>
      </c>
      <c r="B9" s="29" t="s">
        <v>6</v>
      </c>
      <c r="C9" s="30">
        <v>0.01</v>
      </c>
      <c r="D9" s="19">
        <v>2</v>
      </c>
      <c r="E9" s="80">
        <v>500</v>
      </c>
      <c r="F9" s="81">
        <f t="shared" si="0"/>
        <v>1000</v>
      </c>
      <c r="G9" s="81">
        <f t="shared" si="1"/>
        <v>5</v>
      </c>
      <c r="H9" s="81">
        <f t="shared" si="2"/>
        <v>10</v>
      </c>
      <c r="I9" s="1"/>
      <c r="J9" s="10"/>
      <c r="K9" s="2"/>
    </row>
    <row r="10" spans="1:11" ht="62.25" customHeight="1" thickBot="1" x14ac:dyDescent="0.35">
      <c r="A10" s="22"/>
      <c r="B10" s="23"/>
      <c r="C10" s="23"/>
      <c r="D10" s="24"/>
      <c r="E10" s="82" t="s">
        <v>12</v>
      </c>
      <c r="F10" s="83">
        <f>SUM(F7:F9)</f>
        <v>25000</v>
      </c>
      <c r="G10" s="84" t="s">
        <v>27</v>
      </c>
      <c r="H10" s="85">
        <f>SUM(H7:H9)</f>
        <v>15940</v>
      </c>
      <c r="I10" s="26"/>
    </row>
    <row r="11" spans="1:11" s="2" customFormat="1" x14ac:dyDescent="0.3">
      <c r="A11"/>
      <c r="B11"/>
      <c r="C11"/>
      <c r="D11"/>
      <c r="E11" s="25"/>
      <c r="F11" s="25"/>
      <c r="I11"/>
      <c r="J11"/>
      <c r="K11"/>
    </row>
    <row r="12" spans="1:11" x14ac:dyDescent="0.3">
      <c r="B12" s="1" t="s">
        <v>25</v>
      </c>
      <c r="C12" s="31"/>
      <c r="D12" s="31"/>
      <c r="E12" s="31"/>
      <c r="F12" s="31"/>
      <c r="G12" s="32"/>
    </row>
    <row r="13" spans="1:11" x14ac:dyDescent="0.3">
      <c r="B13" s="1" t="s">
        <v>24</v>
      </c>
      <c r="C13" s="1"/>
      <c r="D13" s="1"/>
      <c r="E13" s="1"/>
      <c r="F13" s="1"/>
      <c r="G13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2922-61F8-4C47-80AD-5C51583AEA00}">
  <dimension ref="A1:K13"/>
  <sheetViews>
    <sheetView topLeftCell="C1" zoomScaleNormal="100" zoomScaleSheetLayoutView="90" workbookViewId="0">
      <selection activeCell="E9" sqref="E9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33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39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4.5" customHeight="1" x14ac:dyDescent="0.3">
      <c r="A7" s="18">
        <v>1</v>
      </c>
      <c r="B7" s="27" t="s">
        <v>55</v>
      </c>
      <c r="C7" s="30">
        <v>0.09</v>
      </c>
      <c r="D7" s="19">
        <v>1</v>
      </c>
      <c r="E7" s="80">
        <v>3500</v>
      </c>
      <c r="F7" s="81">
        <f>D7*E7</f>
        <v>3500</v>
      </c>
      <c r="G7" s="81">
        <f>C7*E7</f>
        <v>315</v>
      </c>
      <c r="H7" s="81">
        <f>D7*G7</f>
        <v>315</v>
      </c>
      <c r="I7" s="12"/>
      <c r="J7" s="6"/>
      <c r="K7" s="2"/>
    </row>
    <row r="8" spans="1:11" ht="48" customHeight="1" x14ac:dyDescent="0.3">
      <c r="A8" s="17">
        <v>2</v>
      </c>
      <c r="B8" s="28" t="s">
        <v>53</v>
      </c>
      <c r="C8" s="30">
        <v>0.9</v>
      </c>
      <c r="D8" s="19">
        <v>2</v>
      </c>
      <c r="E8" s="80">
        <v>4500</v>
      </c>
      <c r="F8" s="81">
        <f t="shared" ref="F8:F9" si="0">D8*E8</f>
        <v>9000</v>
      </c>
      <c r="G8" s="81">
        <f t="shared" ref="G8:G9" si="1">C8*E8</f>
        <v>4050</v>
      </c>
      <c r="H8" s="81">
        <f t="shared" ref="H8:H9" si="2">D8*G8</f>
        <v>8100</v>
      </c>
      <c r="I8" s="13"/>
      <c r="J8" s="11"/>
      <c r="K8" s="2"/>
    </row>
    <row r="9" spans="1:11" ht="48" customHeight="1" thickBot="1" x14ac:dyDescent="0.35">
      <c r="A9" s="18">
        <v>3</v>
      </c>
      <c r="B9" s="29" t="s">
        <v>6</v>
      </c>
      <c r="C9" s="30">
        <v>0.01</v>
      </c>
      <c r="D9" s="19">
        <v>2</v>
      </c>
      <c r="E9" s="80">
        <v>500</v>
      </c>
      <c r="F9" s="81">
        <f t="shared" si="0"/>
        <v>1000</v>
      </c>
      <c r="G9" s="81">
        <f t="shared" si="1"/>
        <v>5</v>
      </c>
      <c r="H9" s="81">
        <f t="shared" si="2"/>
        <v>10</v>
      </c>
      <c r="I9" s="1"/>
      <c r="J9" s="10"/>
      <c r="K9" s="2"/>
    </row>
    <row r="10" spans="1:11" ht="62.25" customHeight="1" thickBot="1" x14ac:dyDescent="0.35">
      <c r="A10" s="22"/>
      <c r="B10" s="23"/>
      <c r="C10" s="23"/>
      <c r="D10" s="24"/>
      <c r="E10" s="82" t="s">
        <v>12</v>
      </c>
      <c r="F10" s="83">
        <f>SUM(F7:F9)</f>
        <v>13500</v>
      </c>
      <c r="G10" s="84" t="s">
        <v>27</v>
      </c>
      <c r="H10" s="85">
        <f>SUM(H7:H9)</f>
        <v>8425</v>
      </c>
      <c r="I10" s="26"/>
    </row>
    <row r="11" spans="1:11" s="2" customFormat="1" x14ac:dyDescent="0.3">
      <c r="A11"/>
      <c r="B11"/>
      <c r="C11"/>
      <c r="D11"/>
      <c r="E11" s="25"/>
      <c r="F11" s="25"/>
      <c r="I11"/>
      <c r="J11"/>
      <c r="K11"/>
    </row>
    <row r="12" spans="1:11" x14ac:dyDescent="0.3">
      <c r="B12" s="1" t="s">
        <v>25</v>
      </c>
      <c r="C12" s="31"/>
      <c r="D12" s="31"/>
      <c r="E12" s="31"/>
      <c r="F12" s="31"/>
      <c r="G12" s="32"/>
    </row>
    <row r="13" spans="1:11" x14ac:dyDescent="0.3">
      <c r="B13" s="1" t="s">
        <v>24</v>
      </c>
      <c r="C13" s="1"/>
      <c r="D13" s="1"/>
      <c r="E13" s="1"/>
      <c r="F13" s="1"/>
      <c r="G13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8249-2E90-40DD-9E70-24D7F6D8A520}">
  <dimension ref="A1:K13"/>
  <sheetViews>
    <sheetView topLeftCell="D1" zoomScaleNormal="100" zoomScaleSheetLayoutView="90" workbookViewId="0">
      <selection activeCell="E9" sqref="E9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33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2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4.5" customHeight="1" x14ac:dyDescent="0.3">
      <c r="A7" s="18">
        <v>1</v>
      </c>
      <c r="B7" s="27" t="s">
        <v>55</v>
      </c>
      <c r="C7" s="30">
        <v>0.09</v>
      </c>
      <c r="D7" s="19">
        <v>1</v>
      </c>
      <c r="E7" s="80">
        <v>7000</v>
      </c>
      <c r="F7" s="81">
        <f>D7*E7</f>
        <v>7000</v>
      </c>
      <c r="G7" s="81">
        <f>C7*E7</f>
        <v>630</v>
      </c>
      <c r="H7" s="81">
        <f>D7*G7</f>
        <v>630</v>
      </c>
      <c r="I7" s="12"/>
      <c r="J7" s="6"/>
      <c r="K7" s="2"/>
    </row>
    <row r="8" spans="1:11" ht="48" customHeight="1" x14ac:dyDescent="0.3">
      <c r="A8" s="17">
        <v>2</v>
      </c>
      <c r="B8" s="28" t="s">
        <v>53</v>
      </c>
      <c r="C8" s="30">
        <v>0.9</v>
      </c>
      <c r="D8" s="19">
        <v>2</v>
      </c>
      <c r="E8" s="80">
        <v>11500</v>
      </c>
      <c r="F8" s="81">
        <f t="shared" ref="F8:F9" si="0">D8*E8</f>
        <v>23000</v>
      </c>
      <c r="G8" s="81">
        <f t="shared" ref="G8:G9" si="1">C8*E8</f>
        <v>10350</v>
      </c>
      <c r="H8" s="81">
        <f t="shared" ref="H8:H9" si="2">D8*G8</f>
        <v>20700</v>
      </c>
      <c r="I8" s="13"/>
      <c r="J8" s="11"/>
      <c r="K8" s="2"/>
    </row>
    <row r="9" spans="1:11" ht="48" customHeight="1" thickBot="1" x14ac:dyDescent="0.35">
      <c r="A9" s="18">
        <v>3</v>
      </c>
      <c r="B9" s="29" t="s">
        <v>6</v>
      </c>
      <c r="C9" s="30">
        <v>0.01</v>
      </c>
      <c r="D9" s="19">
        <v>2</v>
      </c>
      <c r="E9" s="80">
        <v>500</v>
      </c>
      <c r="F9" s="81">
        <f t="shared" si="0"/>
        <v>1000</v>
      </c>
      <c r="G9" s="81">
        <f t="shared" si="1"/>
        <v>5</v>
      </c>
      <c r="H9" s="81">
        <f t="shared" si="2"/>
        <v>10</v>
      </c>
      <c r="I9" s="1"/>
      <c r="J9" s="10"/>
      <c r="K9" s="2"/>
    </row>
    <row r="10" spans="1:11" ht="62.25" customHeight="1" thickBot="1" x14ac:dyDescent="0.35">
      <c r="A10" s="22"/>
      <c r="B10" s="23"/>
      <c r="C10" s="23"/>
      <c r="D10" s="24"/>
      <c r="E10" s="82" t="s">
        <v>12</v>
      </c>
      <c r="F10" s="83">
        <f>SUM(F7:F9)</f>
        <v>31000</v>
      </c>
      <c r="G10" s="84" t="s">
        <v>27</v>
      </c>
      <c r="H10" s="85">
        <f>SUM(H7:H9)</f>
        <v>21340</v>
      </c>
      <c r="I10" s="26"/>
    </row>
    <row r="11" spans="1:11" s="2" customFormat="1" x14ac:dyDescent="0.3">
      <c r="A11"/>
      <c r="B11"/>
      <c r="C11"/>
      <c r="D11"/>
      <c r="E11" s="25"/>
      <c r="F11" s="25"/>
      <c r="I11"/>
      <c r="J11"/>
      <c r="K11"/>
    </row>
    <row r="12" spans="1:11" x14ac:dyDescent="0.3">
      <c r="B12" s="1" t="s">
        <v>25</v>
      </c>
      <c r="C12" s="31"/>
      <c r="D12" s="31"/>
      <c r="E12" s="31"/>
      <c r="F12" s="31"/>
      <c r="G12" s="32"/>
    </row>
    <row r="13" spans="1:11" x14ac:dyDescent="0.3">
      <c r="B13" s="1" t="s">
        <v>24</v>
      </c>
      <c r="C13" s="1"/>
      <c r="D13" s="1"/>
      <c r="E13" s="1"/>
      <c r="F13" s="1"/>
      <c r="G13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5FF3-E0A0-4113-B511-3CEC54362C3B}">
  <dimension ref="A1:K13"/>
  <sheetViews>
    <sheetView topLeftCell="C1" zoomScaleNormal="100" zoomScaleSheetLayoutView="90" workbookViewId="0">
      <selection activeCell="E8" sqref="E8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40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41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6" customHeight="1" x14ac:dyDescent="0.3">
      <c r="A7" s="18">
        <v>1</v>
      </c>
      <c r="B7" s="29" t="s">
        <v>52</v>
      </c>
      <c r="C7" s="30">
        <v>0.1</v>
      </c>
      <c r="D7" s="19">
        <v>1</v>
      </c>
      <c r="E7" s="80">
        <v>7000</v>
      </c>
      <c r="F7" s="81">
        <f>D7*E7</f>
        <v>7000</v>
      </c>
      <c r="G7" s="81">
        <f>C7*E7</f>
        <v>700</v>
      </c>
      <c r="H7" s="81">
        <f>D7*G7</f>
        <v>700</v>
      </c>
      <c r="I7" s="12"/>
      <c r="J7" s="6"/>
      <c r="K7" s="2"/>
    </row>
    <row r="8" spans="1:11" ht="48" customHeight="1" x14ac:dyDescent="0.3">
      <c r="A8" s="17">
        <v>2</v>
      </c>
      <c r="B8" s="29" t="s">
        <v>53</v>
      </c>
      <c r="C8" s="30">
        <v>0.8</v>
      </c>
      <c r="D8" s="19">
        <v>2</v>
      </c>
      <c r="E8" s="80">
        <v>12500</v>
      </c>
      <c r="F8" s="81">
        <f t="shared" ref="F8:F9" si="0">D8*E8</f>
        <v>25000</v>
      </c>
      <c r="G8" s="81">
        <f t="shared" ref="G8:G9" si="1">C8*E8</f>
        <v>10000</v>
      </c>
      <c r="H8" s="81">
        <f t="shared" ref="H8:H9" si="2">D8*G8</f>
        <v>20000</v>
      </c>
      <c r="I8" s="13"/>
      <c r="J8" s="11"/>
      <c r="K8" s="2"/>
    </row>
    <row r="9" spans="1:11" ht="48" customHeight="1" thickBot="1" x14ac:dyDescent="0.35">
      <c r="A9" s="18">
        <v>3</v>
      </c>
      <c r="B9" s="29" t="s">
        <v>54</v>
      </c>
      <c r="C9" s="30">
        <v>0.1</v>
      </c>
      <c r="D9" s="19">
        <v>2</v>
      </c>
      <c r="E9" s="80">
        <v>500</v>
      </c>
      <c r="F9" s="81">
        <f t="shared" si="0"/>
        <v>1000</v>
      </c>
      <c r="G9" s="81">
        <f t="shared" si="1"/>
        <v>50</v>
      </c>
      <c r="H9" s="81">
        <f t="shared" si="2"/>
        <v>100</v>
      </c>
      <c r="I9" s="1"/>
      <c r="J9" s="10"/>
      <c r="K9" s="2"/>
    </row>
    <row r="10" spans="1:11" ht="62.25" customHeight="1" thickBot="1" x14ac:dyDescent="0.35">
      <c r="A10" s="22"/>
      <c r="B10" s="23"/>
      <c r="C10" s="23"/>
      <c r="D10" s="24"/>
      <c r="E10" s="82" t="s">
        <v>12</v>
      </c>
      <c r="F10" s="83">
        <f>SUM(F7:F9)</f>
        <v>33000</v>
      </c>
      <c r="G10" s="84" t="s">
        <v>29</v>
      </c>
      <c r="H10" s="85">
        <f>SUM(H7:H9)</f>
        <v>20800</v>
      </c>
      <c r="I10" s="26"/>
    </row>
    <row r="11" spans="1:11" s="2" customFormat="1" x14ac:dyDescent="0.3">
      <c r="A11"/>
      <c r="B11"/>
      <c r="C11"/>
      <c r="D11"/>
      <c r="E11" s="25"/>
      <c r="F11" s="25"/>
      <c r="I11"/>
      <c r="J11"/>
      <c r="K11"/>
    </row>
    <row r="12" spans="1:11" x14ac:dyDescent="0.3">
      <c r="B12" s="1" t="s">
        <v>25</v>
      </c>
      <c r="C12" s="31"/>
      <c r="D12" s="31"/>
      <c r="E12" s="31"/>
      <c r="F12" s="31"/>
      <c r="G12" s="32"/>
    </row>
    <row r="13" spans="1:11" x14ac:dyDescent="0.3">
      <c r="B13" s="1" t="s">
        <v>24</v>
      </c>
      <c r="C13" s="1"/>
      <c r="D13" s="1"/>
      <c r="E13" s="1"/>
      <c r="F13" s="1"/>
      <c r="G13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9E8B-CCA7-4C8E-BBBD-F771CA428306}">
  <dimension ref="A1:K15"/>
  <sheetViews>
    <sheetView topLeftCell="C5" zoomScaleNormal="100" zoomScaleSheetLayoutView="90" workbookViewId="0">
      <selection activeCell="E9" sqref="E9:E11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43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44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3.75" customHeight="1" x14ac:dyDescent="0.3">
      <c r="A7" s="18">
        <v>1</v>
      </c>
      <c r="B7" s="27" t="s">
        <v>50</v>
      </c>
      <c r="C7" s="30">
        <v>0.1</v>
      </c>
      <c r="D7" s="19">
        <v>1</v>
      </c>
      <c r="E7" s="80">
        <v>11000</v>
      </c>
      <c r="F7" s="81">
        <f>D7*E7</f>
        <v>11000</v>
      </c>
      <c r="G7" s="81">
        <f>C7*E7</f>
        <v>1100</v>
      </c>
      <c r="H7" s="81">
        <f>D7*G7</f>
        <v>1100</v>
      </c>
      <c r="I7" s="12"/>
      <c r="J7" s="6"/>
      <c r="K7" s="2"/>
    </row>
    <row r="8" spans="1:11" ht="48" customHeight="1" x14ac:dyDescent="0.3">
      <c r="A8" s="17">
        <v>2</v>
      </c>
      <c r="B8" s="28" t="s">
        <v>42</v>
      </c>
      <c r="C8" s="30">
        <v>0.04</v>
      </c>
      <c r="D8" s="19">
        <v>1</v>
      </c>
      <c r="E8" s="80">
        <v>1000</v>
      </c>
      <c r="F8" s="81">
        <f t="shared" ref="F8:F11" si="0">D8*E8</f>
        <v>1000</v>
      </c>
      <c r="G8" s="81">
        <f t="shared" ref="G8:G11" si="1">C8*E8</f>
        <v>40</v>
      </c>
      <c r="H8" s="81">
        <f t="shared" ref="H8:H11" si="2">D8*G8</f>
        <v>40</v>
      </c>
      <c r="I8" s="13"/>
      <c r="J8" s="11"/>
      <c r="K8" s="2"/>
    </row>
    <row r="9" spans="1:11" ht="48" customHeight="1" x14ac:dyDescent="0.3">
      <c r="A9" s="18">
        <v>3</v>
      </c>
      <c r="B9" s="29" t="s">
        <v>51</v>
      </c>
      <c r="C9" s="30">
        <v>0.8</v>
      </c>
      <c r="D9" s="19">
        <v>2</v>
      </c>
      <c r="E9" s="80">
        <v>15000</v>
      </c>
      <c r="F9" s="81">
        <f t="shared" si="0"/>
        <v>30000</v>
      </c>
      <c r="G9" s="81">
        <f t="shared" si="1"/>
        <v>12000</v>
      </c>
      <c r="H9" s="81">
        <f t="shared" si="2"/>
        <v>24000</v>
      </c>
      <c r="I9" s="1"/>
      <c r="J9" s="10"/>
      <c r="K9" s="2"/>
    </row>
    <row r="10" spans="1:11" ht="48" customHeight="1" x14ac:dyDescent="0.3">
      <c r="A10" s="18">
        <v>4</v>
      </c>
      <c r="B10" s="28" t="s">
        <v>16</v>
      </c>
      <c r="C10" s="30">
        <v>0.05</v>
      </c>
      <c r="D10" s="20">
        <v>2</v>
      </c>
      <c r="E10" s="80">
        <v>1000</v>
      </c>
      <c r="F10" s="81">
        <f t="shared" si="0"/>
        <v>2000</v>
      </c>
      <c r="G10" s="81">
        <f t="shared" si="1"/>
        <v>50</v>
      </c>
      <c r="H10" s="81">
        <f t="shared" si="2"/>
        <v>100</v>
      </c>
      <c r="I10" s="1"/>
      <c r="J10" s="1"/>
      <c r="K10" s="2"/>
    </row>
    <row r="11" spans="1:11" ht="48" customHeight="1" thickBot="1" x14ac:dyDescent="0.35">
      <c r="A11" s="17">
        <v>5</v>
      </c>
      <c r="B11" s="29" t="s">
        <v>6</v>
      </c>
      <c r="C11" s="30">
        <v>0.01</v>
      </c>
      <c r="D11" s="20">
        <v>2</v>
      </c>
      <c r="E11" s="80">
        <v>1500</v>
      </c>
      <c r="F11" s="81">
        <f t="shared" si="0"/>
        <v>3000</v>
      </c>
      <c r="G11" s="81">
        <f t="shared" si="1"/>
        <v>15</v>
      </c>
      <c r="H11" s="81">
        <f t="shared" si="2"/>
        <v>30</v>
      </c>
      <c r="I11" s="1"/>
      <c r="J11" s="1"/>
      <c r="K11" s="2"/>
    </row>
    <row r="12" spans="1:11" ht="62.25" customHeight="1" thickBot="1" x14ac:dyDescent="0.35">
      <c r="A12" s="22"/>
      <c r="B12" s="23"/>
      <c r="C12" s="23"/>
      <c r="D12" s="24"/>
      <c r="E12" s="82" t="s">
        <v>12</v>
      </c>
      <c r="F12" s="83">
        <f>SUM(F7:F11)</f>
        <v>47000</v>
      </c>
      <c r="G12" s="84" t="s">
        <v>29</v>
      </c>
      <c r="H12" s="85">
        <f>SUM(H7:H11)</f>
        <v>25270</v>
      </c>
      <c r="I12" s="26"/>
    </row>
    <row r="13" spans="1:11" s="2" customFormat="1" x14ac:dyDescent="0.3">
      <c r="A13"/>
      <c r="B13"/>
      <c r="C13"/>
      <c r="D13"/>
      <c r="E13" s="25"/>
      <c r="F13" s="25"/>
      <c r="I13"/>
      <c r="J13"/>
      <c r="K13"/>
    </row>
    <row r="14" spans="1:11" x14ac:dyDescent="0.3">
      <c r="B14" s="1" t="s">
        <v>25</v>
      </c>
      <c r="C14" s="31"/>
      <c r="D14" s="31"/>
      <c r="E14" s="31"/>
      <c r="F14" s="31"/>
      <c r="G14" s="32"/>
    </row>
    <row r="15" spans="1:11" x14ac:dyDescent="0.3">
      <c r="B15" s="1" t="s">
        <v>24</v>
      </c>
      <c r="C15" s="1"/>
      <c r="D15" s="1"/>
      <c r="E15" s="1"/>
      <c r="F15" s="1"/>
      <c r="G15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CC8C-CBB3-4A28-AD88-F26C24AB57F5}">
  <dimension ref="A1:K15"/>
  <sheetViews>
    <sheetView topLeftCell="C1" zoomScaleNormal="100" zoomScaleSheetLayoutView="90" workbookViewId="0">
      <selection activeCell="E7" sqref="E7:E8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43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45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3.75" customHeight="1" x14ac:dyDescent="0.3">
      <c r="A7" s="18">
        <v>1</v>
      </c>
      <c r="B7" s="27" t="s">
        <v>50</v>
      </c>
      <c r="C7" s="30">
        <v>0.1</v>
      </c>
      <c r="D7" s="19">
        <v>1</v>
      </c>
      <c r="E7" s="80">
        <v>12000</v>
      </c>
      <c r="F7" s="81">
        <f>D7*E7</f>
        <v>12000</v>
      </c>
      <c r="G7" s="81">
        <f>C7*E7</f>
        <v>1200</v>
      </c>
      <c r="H7" s="81">
        <f>D7*G7</f>
        <v>1200</v>
      </c>
      <c r="I7" s="12"/>
      <c r="J7" s="6"/>
      <c r="K7" s="2"/>
    </row>
    <row r="8" spans="1:11" ht="48" customHeight="1" x14ac:dyDescent="0.3">
      <c r="A8" s="17">
        <v>2</v>
      </c>
      <c r="B8" s="28" t="s">
        <v>42</v>
      </c>
      <c r="C8" s="30">
        <v>0.04</v>
      </c>
      <c r="D8" s="19">
        <v>1</v>
      </c>
      <c r="E8" s="80">
        <v>1000</v>
      </c>
      <c r="F8" s="81">
        <f t="shared" ref="F8:F11" si="0">D8*E8</f>
        <v>1000</v>
      </c>
      <c r="G8" s="81">
        <f t="shared" ref="G8:G11" si="1">C8*E8</f>
        <v>40</v>
      </c>
      <c r="H8" s="81">
        <f t="shared" ref="H8:H11" si="2">D8*G8</f>
        <v>40</v>
      </c>
      <c r="I8" s="13"/>
      <c r="J8" s="11"/>
      <c r="K8" s="2"/>
    </row>
    <row r="9" spans="1:11" ht="48" customHeight="1" x14ac:dyDescent="0.3">
      <c r="A9" s="18">
        <v>3</v>
      </c>
      <c r="B9" s="29" t="s">
        <v>51</v>
      </c>
      <c r="C9" s="30">
        <v>0.8</v>
      </c>
      <c r="D9" s="19">
        <v>2</v>
      </c>
      <c r="E9" s="80">
        <v>20000</v>
      </c>
      <c r="F9" s="81">
        <f t="shared" si="0"/>
        <v>40000</v>
      </c>
      <c r="G9" s="81">
        <f t="shared" si="1"/>
        <v>16000</v>
      </c>
      <c r="H9" s="81">
        <f t="shared" si="2"/>
        <v>32000</v>
      </c>
      <c r="I9" s="1"/>
      <c r="J9" s="10"/>
      <c r="K9" s="2"/>
    </row>
    <row r="10" spans="1:11" ht="48" customHeight="1" x14ac:dyDescent="0.3">
      <c r="A10" s="18">
        <v>4</v>
      </c>
      <c r="B10" s="28" t="s">
        <v>16</v>
      </c>
      <c r="C10" s="30">
        <v>0.05</v>
      </c>
      <c r="D10" s="20">
        <v>2</v>
      </c>
      <c r="E10" s="80">
        <v>1000</v>
      </c>
      <c r="F10" s="81">
        <f t="shared" si="0"/>
        <v>2000</v>
      </c>
      <c r="G10" s="81">
        <f t="shared" si="1"/>
        <v>50</v>
      </c>
      <c r="H10" s="81">
        <f t="shared" si="2"/>
        <v>100</v>
      </c>
      <c r="I10" s="1"/>
      <c r="J10" s="1"/>
      <c r="K10" s="2"/>
    </row>
    <row r="11" spans="1:11" ht="48" customHeight="1" thickBot="1" x14ac:dyDescent="0.35">
      <c r="A11" s="17">
        <v>5</v>
      </c>
      <c r="B11" s="29" t="s">
        <v>6</v>
      </c>
      <c r="C11" s="30">
        <v>0.01</v>
      </c>
      <c r="D11" s="20">
        <v>2</v>
      </c>
      <c r="E11" s="80">
        <v>500</v>
      </c>
      <c r="F11" s="81">
        <f t="shared" si="0"/>
        <v>1000</v>
      </c>
      <c r="G11" s="81">
        <f t="shared" si="1"/>
        <v>5</v>
      </c>
      <c r="H11" s="81">
        <f t="shared" si="2"/>
        <v>10</v>
      </c>
      <c r="I11" s="1"/>
      <c r="J11" s="1"/>
      <c r="K11" s="2"/>
    </row>
    <row r="12" spans="1:11" ht="62.25" customHeight="1" thickBot="1" x14ac:dyDescent="0.35">
      <c r="A12" s="22"/>
      <c r="B12" s="23"/>
      <c r="C12" s="23"/>
      <c r="D12" s="24"/>
      <c r="E12" s="82" t="s">
        <v>12</v>
      </c>
      <c r="F12" s="83">
        <f>SUM(F7:F11)</f>
        <v>56000</v>
      </c>
      <c r="G12" s="84" t="s">
        <v>29</v>
      </c>
      <c r="H12" s="85">
        <f>SUM(H7:H11)</f>
        <v>33350</v>
      </c>
      <c r="I12" s="26"/>
    </row>
    <row r="13" spans="1:11" s="2" customFormat="1" x14ac:dyDescent="0.3">
      <c r="A13"/>
      <c r="B13"/>
      <c r="C13"/>
      <c r="D13"/>
      <c r="E13" s="25"/>
      <c r="F13" s="25"/>
      <c r="I13"/>
      <c r="J13"/>
      <c r="K13"/>
    </row>
    <row r="14" spans="1:11" x14ac:dyDescent="0.3">
      <c r="B14" s="1" t="s">
        <v>25</v>
      </c>
      <c r="C14" s="31"/>
      <c r="D14" s="31"/>
      <c r="E14" s="31"/>
      <c r="F14" s="31"/>
      <c r="G14" s="32"/>
    </row>
    <row r="15" spans="1:11" x14ac:dyDescent="0.3">
      <c r="B15" s="1" t="s">
        <v>24</v>
      </c>
      <c r="C15" s="1"/>
      <c r="D15" s="1"/>
      <c r="E15" s="1"/>
      <c r="F15" s="1"/>
      <c r="G15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56B85-DE6D-418D-BA1D-2A7A84F80970}">
  <dimension ref="A1:K15"/>
  <sheetViews>
    <sheetView topLeftCell="E5" zoomScaleNormal="100" zoomScaleSheetLayoutView="90" workbookViewId="0">
      <selection activeCell="E9" sqref="E9:E11"/>
    </sheetView>
  </sheetViews>
  <sheetFormatPr defaultRowHeight="14.4" x14ac:dyDescent="0.3"/>
  <cols>
    <col min="1" max="1" width="6.44140625" customWidth="1"/>
    <col min="2" max="2" width="61.109375" customWidth="1"/>
    <col min="3" max="5" width="25.6640625" customWidth="1"/>
    <col min="6" max="6" width="28.109375" customWidth="1"/>
    <col min="7" max="7" width="24.88671875" style="2" customWidth="1"/>
    <col min="8" max="8" width="27.109375" style="2" customWidth="1"/>
    <col min="9" max="9" width="16.5546875" customWidth="1"/>
    <col min="10" max="12" width="14" customWidth="1"/>
    <col min="13" max="13" width="11.88671875" customWidth="1"/>
    <col min="14" max="14" width="13.44140625" customWidth="1"/>
    <col min="15" max="15" width="15.5546875" customWidth="1"/>
    <col min="16" max="16" width="16.109375" customWidth="1"/>
    <col min="17" max="21" width="15.6640625" customWidth="1"/>
  </cols>
  <sheetData>
    <row r="1" spans="1:11" x14ac:dyDescent="0.3">
      <c r="B1" s="91" t="s">
        <v>43</v>
      </c>
      <c r="C1" s="91"/>
      <c r="D1" s="91"/>
      <c r="E1" s="91"/>
      <c r="F1" s="91"/>
      <c r="G1" s="91"/>
      <c r="H1" s="9"/>
    </row>
    <row r="2" spans="1:11" x14ac:dyDescent="0.3">
      <c r="B2" s="14"/>
      <c r="C2" s="14"/>
      <c r="D2" s="14"/>
      <c r="E2" s="14"/>
      <c r="F2" s="14"/>
      <c r="G2" s="15"/>
      <c r="H2" s="8"/>
    </row>
    <row r="3" spans="1:11" x14ac:dyDescent="0.3">
      <c r="B3" s="92" t="s">
        <v>46</v>
      </c>
      <c r="C3" s="93"/>
      <c r="D3" s="93"/>
      <c r="E3" s="93"/>
      <c r="F3" s="93"/>
      <c r="G3" s="93"/>
      <c r="H3" s="4"/>
    </row>
    <row r="4" spans="1:11" ht="14.25" customHeight="1" x14ac:dyDescent="0.3">
      <c r="B4" s="1"/>
      <c r="C4" s="1"/>
      <c r="D4" s="1"/>
      <c r="E4" s="1"/>
      <c r="F4" s="1"/>
      <c r="G4" s="16"/>
      <c r="H4" s="7"/>
    </row>
    <row r="5" spans="1:11" ht="63" customHeight="1" x14ac:dyDescent="0.3">
      <c r="A5" s="94" t="s">
        <v>3</v>
      </c>
      <c r="B5" s="3" t="s">
        <v>0</v>
      </c>
      <c r="C5" s="3" t="s">
        <v>10</v>
      </c>
      <c r="D5" s="3" t="s">
        <v>8</v>
      </c>
      <c r="E5" s="3" t="s">
        <v>9</v>
      </c>
      <c r="F5" s="3" t="s">
        <v>13</v>
      </c>
      <c r="G5" s="3" t="s">
        <v>11</v>
      </c>
      <c r="H5" s="3" t="s">
        <v>14</v>
      </c>
      <c r="I5" s="10"/>
      <c r="J5" s="6"/>
      <c r="K5" s="2"/>
    </row>
    <row r="6" spans="1:11" ht="10.5" customHeight="1" x14ac:dyDescent="0.3">
      <c r="A6" s="95"/>
      <c r="B6" s="21">
        <v>1</v>
      </c>
      <c r="C6" s="21">
        <v>2</v>
      </c>
      <c r="D6" s="21">
        <v>3</v>
      </c>
      <c r="E6" s="21">
        <v>4</v>
      </c>
      <c r="F6" s="21">
        <v>5</v>
      </c>
      <c r="G6" s="21">
        <v>6</v>
      </c>
      <c r="H6" s="21">
        <v>7</v>
      </c>
      <c r="I6" s="1"/>
      <c r="J6" s="5"/>
      <c r="K6" s="2"/>
    </row>
    <row r="7" spans="1:11" ht="63.75" customHeight="1" x14ac:dyDescent="0.3">
      <c r="A7" s="18">
        <v>1</v>
      </c>
      <c r="B7" s="27" t="s">
        <v>50</v>
      </c>
      <c r="C7" s="30">
        <v>0.1</v>
      </c>
      <c r="D7" s="19">
        <v>1</v>
      </c>
      <c r="E7" s="80">
        <v>13000</v>
      </c>
      <c r="F7" s="81">
        <f>D7*E7</f>
        <v>13000</v>
      </c>
      <c r="G7" s="81">
        <f>C7*E7</f>
        <v>1300</v>
      </c>
      <c r="H7" s="81">
        <f>D7*G7</f>
        <v>1300</v>
      </c>
      <c r="I7" s="12"/>
      <c r="J7" s="6"/>
      <c r="K7" s="2"/>
    </row>
    <row r="8" spans="1:11" ht="48" customHeight="1" x14ac:dyDescent="0.3">
      <c r="A8" s="17">
        <v>2</v>
      </c>
      <c r="B8" s="28" t="s">
        <v>42</v>
      </c>
      <c r="C8" s="30">
        <v>0.04</v>
      </c>
      <c r="D8" s="19">
        <v>1</v>
      </c>
      <c r="E8" s="80">
        <v>1000</v>
      </c>
      <c r="F8" s="81">
        <f t="shared" ref="F8:F11" si="0">D8*E8</f>
        <v>1000</v>
      </c>
      <c r="G8" s="81">
        <f t="shared" ref="G8:G11" si="1">C8*E8</f>
        <v>40</v>
      </c>
      <c r="H8" s="81">
        <f t="shared" ref="H8:H11" si="2">D8*G8</f>
        <v>40</v>
      </c>
      <c r="I8" s="13"/>
      <c r="J8" s="11"/>
      <c r="K8" s="2"/>
    </row>
    <row r="9" spans="1:11" ht="48" customHeight="1" x14ac:dyDescent="0.3">
      <c r="A9" s="18">
        <v>3</v>
      </c>
      <c r="B9" s="29" t="s">
        <v>51</v>
      </c>
      <c r="C9" s="30">
        <v>0.8</v>
      </c>
      <c r="D9" s="19">
        <v>2</v>
      </c>
      <c r="E9" s="80">
        <v>17000</v>
      </c>
      <c r="F9" s="81">
        <f t="shared" si="0"/>
        <v>34000</v>
      </c>
      <c r="G9" s="81">
        <f t="shared" si="1"/>
        <v>13600</v>
      </c>
      <c r="H9" s="81">
        <f t="shared" si="2"/>
        <v>27200</v>
      </c>
      <c r="I9" s="1"/>
      <c r="J9" s="10"/>
      <c r="K9" s="2"/>
    </row>
    <row r="10" spans="1:11" ht="48" customHeight="1" x14ac:dyDescent="0.3">
      <c r="A10" s="18">
        <v>4</v>
      </c>
      <c r="B10" s="28" t="s">
        <v>16</v>
      </c>
      <c r="C10" s="30">
        <v>0.05</v>
      </c>
      <c r="D10" s="20">
        <v>2</v>
      </c>
      <c r="E10" s="80">
        <v>1000</v>
      </c>
      <c r="F10" s="81">
        <f t="shared" si="0"/>
        <v>2000</v>
      </c>
      <c r="G10" s="81">
        <f t="shared" si="1"/>
        <v>50</v>
      </c>
      <c r="H10" s="81">
        <f t="shared" si="2"/>
        <v>100</v>
      </c>
      <c r="I10" s="1"/>
      <c r="J10" s="1"/>
      <c r="K10" s="2"/>
    </row>
    <row r="11" spans="1:11" ht="48" customHeight="1" thickBot="1" x14ac:dyDescent="0.35">
      <c r="A11" s="17">
        <v>5</v>
      </c>
      <c r="B11" s="29" t="s">
        <v>6</v>
      </c>
      <c r="C11" s="30">
        <v>0.01</v>
      </c>
      <c r="D11" s="20">
        <v>2</v>
      </c>
      <c r="E11" s="80">
        <v>1500</v>
      </c>
      <c r="F11" s="81">
        <f t="shared" si="0"/>
        <v>3000</v>
      </c>
      <c r="G11" s="81">
        <f t="shared" si="1"/>
        <v>15</v>
      </c>
      <c r="H11" s="81">
        <f t="shared" si="2"/>
        <v>30</v>
      </c>
      <c r="I11" s="1"/>
      <c r="J11" s="1"/>
      <c r="K11" s="2"/>
    </row>
    <row r="12" spans="1:11" ht="62.25" customHeight="1" thickBot="1" x14ac:dyDescent="0.35">
      <c r="A12" s="22"/>
      <c r="B12" s="23"/>
      <c r="C12" s="23"/>
      <c r="D12" s="24"/>
      <c r="E12" s="82" t="s">
        <v>12</v>
      </c>
      <c r="F12" s="83">
        <f>SUM(F7:F11)</f>
        <v>53000</v>
      </c>
      <c r="G12" s="84" t="s">
        <v>29</v>
      </c>
      <c r="H12" s="85">
        <f>SUM(H7:H11)</f>
        <v>28670</v>
      </c>
      <c r="I12" s="26"/>
    </row>
    <row r="13" spans="1:11" s="2" customFormat="1" x14ac:dyDescent="0.3">
      <c r="A13"/>
      <c r="B13"/>
      <c r="C13"/>
      <c r="D13"/>
      <c r="E13" s="25"/>
      <c r="F13" s="25"/>
      <c r="I13"/>
      <c r="J13"/>
      <c r="K13"/>
    </row>
    <row r="14" spans="1:11" x14ac:dyDescent="0.3">
      <c r="B14" s="1" t="s">
        <v>25</v>
      </c>
      <c r="C14" s="31"/>
      <c r="D14" s="31"/>
      <c r="E14" s="31"/>
      <c r="F14" s="31"/>
      <c r="G14" s="32"/>
    </row>
    <row r="15" spans="1:11" x14ac:dyDescent="0.3">
      <c r="B15" s="1" t="s">
        <v>24</v>
      </c>
      <c r="C15" s="1"/>
      <c r="D15" s="1"/>
      <c r="E15" s="1"/>
      <c r="F15" s="1"/>
      <c r="G15" s="6"/>
    </row>
  </sheetData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D44D-C020-4663-934C-C9BEC16B4D62}">
  <dimension ref="A1:K15"/>
  <sheetViews>
    <sheetView topLeftCell="C6" zoomScaleNormal="100" zoomScaleSheetLayoutView="90" workbookViewId="0">
      <selection activeCell="E9" sqref="E9:E11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17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1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73.5" customHeight="1" x14ac:dyDescent="0.3">
      <c r="A7" s="48">
        <v>1</v>
      </c>
      <c r="B7" s="62" t="s">
        <v>55</v>
      </c>
      <c r="C7" s="71">
        <v>0.2</v>
      </c>
      <c r="D7" s="64">
        <v>1</v>
      </c>
      <c r="E7" s="49">
        <v>34000</v>
      </c>
      <c r="F7" s="67">
        <f>D7*E7</f>
        <v>34000</v>
      </c>
      <c r="G7" s="67">
        <f>C7*E7</f>
        <v>6800</v>
      </c>
      <c r="H7" s="67">
        <f>D7*G7</f>
        <v>6800</v>
      </c>
      <c r="I7" s="50"/>
      <c r="J7" s="44"/>
      <c r="K7" s="45"/>
    </row>
    <row r="8" spans="1:11" ht="48" customHeight="1" x14ac:dyDescent="0.3">
      <c r="A8" s="51">
        <v>2</v>
      </c>
      <c r="B8" s="72" t="s">
        <v>15</v>
      </c>
      <c r="C8" s="71">
        <v>0.04</v>
      </c>
      <c r="D8" s="64">
        <v>1</v>
      </c>
      <c r="E8" s="49">
        <v>1000</v>
      </c>
      <c r="F8" s="67">
        <f t="shared" ref="F8:F11" si="0">D8*E8</f>
        <v>1000</v>
      </c>
      <c r="G8" s="67">
        <f t="shared" ref="G8:G11" si="1">C8*E8</f>
        <v>40</v>
      </c>
      <c r="H8" s="67">
        <f t="shared" ref="H8:H11" si="2">D8*G8</f>
        <v>40</v>
      </c>
      <c r="I8" s="52"/>
      <c r="J8" s="53"/>
      <c r="K8" s="45"/>
    </row>
    <row r="9" spans="1:11" ht="48" customHeight="1" x14ac:dyDescent="0.3">
      <c r="A9" s="48">
        <v>3</v>
      </c>
      <c r="B9" s="73" t="s">
        <v>53</v>
      </c>
      <c r="C9" s="71">
        <v>0.7</v>
      </c>
      <c r="D9" s="64">
        <v>2</v>
      </c>
      <c r="E9" s="49">
        <v>74000</v>
      </c>
      <c r="F9" s="67">
        <f t="shared" si="0"/>
        <v>148000</v>
      </c>
      <c r="G9" s="67">
        <f t="shared" si="1"/>
        <v>51800</v>
      </c>
      <c r="H9" s="67">
        <f t="shared" si="2"/>
        <v>103600</v>
      </c>
      <c r="I9" s="39"/>
      <c r="J9" s="43"/>
      <c r="K9" s="45"/>
    </row>
    <row r="10" spans="1:11" ht="48" customHeight="1" x14ac:dyDescent="0.3">
      <c r="A10" s="48">
        <v>4</v>
      </c>
      <c r="B10" s="72" t="s">
        <v>16</v>
      </c>
      <c r="C10" s="71">
        <v>0.05</v>
      </c>
      <c r="D10" s="66">
        <v>2</v>
      </c>
      <c r="E10" s="49">
        <v>2000</v>
      </c>
      <c r="F10" s="67">
        <f t="shared" si="0"/>
        <v>4000</v>
      </c>
      <c r="G10" s="67">
        <f t="shared" si="1"/>
        <v>100</v>
      </c>
      <c r="H10" s="67">
        <f t="shared" si="2"/>
        <v>200</v>
      </c>
      <c r="I10" s="39"/>
      <c r="J10" s="39"/>
      <c r="K10" s="45"/>
    </row>
    <row r="11" spans="1:11" ht="48" customHeight="1" thickBot="1" x14ac:dyDescent="0.35">
      <c r="A11" s="51">
        <v>5</v>
      </c>
      <c r="B11" s="73" t="s">
        <v>6</v>
      </c>
      <c r="C11" s="71">
        <v>0.01</v>
      </c>
      <c r="D11" s="66">
        <v>2</v>
      </c>
      <c r="E11" s="49">
        <v>1000</v>
      </c>
      <c r="F11" s="67">
        <f t="shared" si="0"/>
        <v>2000</v>
      </c>
      <c r="G11" s="67">
        <f t="shared" si="1"/>
        <v>10</v>
      </c>
      <c r="H11" s="67">
        <f t="shared" si="2"/>
        <v>20</v>
      </c>
      <c r="I11" s="39"/>
      <c r="J11" s="39"/>
      <c r="K11" s="45"/>
    </row>
    <row r="12" spans="1:11" ht="62.25" customHeight="1" thickBot="1" x14ac:dyDescent="0.35">
      <c r="A12" s="54"/>
      <c r="B12" s="55"/>
      <c r="C12" s="55"/>
      <c r="D12" s="56"/>
      <c r="E12" s="57" t="s">
        <v>12</v>
      </c>
      <c r="F12" s="68">
        <f>SUM(F7:F11)</f>
        <v>189000</v>
      </c>
      <c r="G12" s="69" t="s">
        <v>29</v>
      </c>
      <c r="H12" s="70">
        <f>SUM(H7:H11)</f>
        <v>110660</v>
      </c>
      <c r="I12" s="58"/>
    </row>
    <row r="13" spans="1:11" s="45" customFormat="1" x14ac:dyDescent="0.3">
      <c r="A13" s="33"/>
      <c r="B13" s="33"/>
      <c r="C13" s="33"/>
      <c r="D13" s="33"/>
      <c r="E13" s="59"/>
      <c r="F13" s="59"/>
      <c r="I13" s="33"/>
      <c r="J13" s="33"/>
      <c r="K13" s="33"/>
    </row>
    <row r="14" spans="1:11" x14ac:dyDescent="0.3">
      <c r="B14" s="39" t="s">
        <v>25</v>
      </c>
      <c r="C14" s="60"/>
      <c r="D14" s="60"/>
      <c r="E14" s="60"/>
      <c r="F14" s="60"/>
      <c r="G14" s="61"/>
    </row>
    <row r="15" spans="1:11" x14ac:dyDescent="0.3">
      <c r="B15" s="39" t="s">
        <v>24</v>
      </c>
      <c r="C15" s="39"/>
      <c r="D15" s="39"/>
      <c r="E15" s="39"/>
      <c r="F15" s="39"/>
      <c r="G15" s="44"/>
    </row>
  </sheetData>
  <sheetProtection algorithmName="SHA-512" hashValue="CM7NN+PAaO63nw6ccka3okc7dvAApj08EZVoDNur/576mD/1JVXR8pcmwIjRRz2JiDpwok/ci7VTTdlAnX9koA==" saltValue="AYzxn6ucIO7mlFXbdH2Uzg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7"/>
  <sheetViews>
    <sheetView tabSelected="1" zoomScaleNormal="100" workbookViewId="0">
      <selection activeCell="B10" sqref="B9:B10"/>
    </sheetView>
  </sheetViews>
  <sheetFormatPr defaultColWidth="9.109375" defaultRowHeight="14.4" x14ac:dyDescent="0.3"/>
  <cols>
    <col min="1" max="1" width="46" style="33" customWidth="1"/>
    <col min="2" max="2" width="53.5546875" style="33" customWidth="1"/>
    <col min="3" max="16384" width="9.109375" style="33"/>
  </cols>
  <sheetData>
    <row r="1" spans="1:2" x14ac:dyDescent="0.3">
      <c r="A1" s="97"/>
      <c r="B1" s="97"/>
    </row>
    <row r="2" spans="1:2" x14ac:dyDescent="0.3">
      <c r="B2" s="76"/>
    </row>
    <row r="3" spans="1:2" ht="15" thickBot="1" x14ac:dyDescent="0.35"/>
    <row r="4" spans="1:2" ht="54.75" customHeight="1" x14ac:dyDescent="0.3">
      <c r="A4" s="77" t="s">
        <v>22</v>
      </c>
      <c r="B4" s="79">
        <f>HLD!H14+ESO!H12+GEN!H12+IGN!H12+KKJ!H12+VKJ!H12+REH!H10+EURAKRAS!H10+VVP!H10+'VĖJO VATAS'!H10+'VĖJO GŪSIS '!H10+GSC!H10+'Gamybos optimizavimas'!H10+EPRO!H10+'Transporto valdymas'!H10+EMA!H10+'Ignitis Polska'!H12+'Ignitis Latvia'!H12+'Pomerania Invall'!H12</f>
        <v>735220</v>
      </c>
    </row>
    <row r="5" spans="1:2" x14ac:dyDescent="0.3">
      <c r="A5" s="45"/>
      <c r="B5" s="45"/>
    </row>
    <row r="6" spans="1:2" ht="70.5" customHeight="1" x14ac:dyDescent="0.3">
      <c r="A6" s="96" t="s">
        <v>23</v>
      </c>
      <c r="B6" s="96"/>
    </row>
    <row r="7" spans="1:2" x14ac:dyDescent="0.3">
      <c r="A7" s="78"/>
      <c r="B7" s="45"/>
    </row>
  </sheetData>
  <sheetProtection algorithmName="SHA-512" hashValue="8MNbTo9VhuvKI4YP5xgJ9IjiiswZaDgUALVZ/LLxeyL0mCtDK3xCv1onEyvjTE2WkQfBKNIsL7abgTzjIuQZ8Q==" saltValue="WSa9OrO69TDPr0xuEcfR6Q==" spinCount="100000" sheet="1" objects="1" scenarios="1"/>
  <mergeCells count="2">
    <mergeCell ref="A6:B6"/>
    <mergeCell ref="A1:B1"/>
  </mergeCells>
  <hyperlinks>
    <hyperlink ref="A6" location="_ftnref1" display="_ftnref1" xr:uid="{00000000-0004-0000-1500-000001000000}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0B810-2643-46BB-9CFB-81C0BA2DD9F6}">
  <dimension ref="A1:K15"/>
  <sheetViews>
    <sheetView topLeftCell="C6" zoomScaleNormal="100" zoomScaleSheetLayoutView="90" workbookViewId="0">
      <selection activeCell="E9" sqref="E9:E11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17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19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5.25" customHeight="1" x14ac:dyDescent="0.3">
      <c r="A7" s="74">
        <v>1</v>
      </c>
      <c r="B7" s="62" t="s">
        <v>55</v>
      </c>
      <c r="C7" s="71">
        <v>0.2</v>
      </c>
      <c r="D7" s="64">
        <v>1</v>
      </c>
      <c r="E7" s="49">
        <v>29000</v>
      </c>
      <c r="F7" s="67">
        <f>D7*E7</f>
        <v>29000</v>
      </c>
      <c r="G7" s="67">
        <f>C7*E7</f>
        <v>5800</v>
      </c>
      <c r="H7" s="67">
        <f>D7*G7</f>
        <v>5800</v>
      </c>
      <c r="I7" s="50"/>
      <c r="J7" s="44"/>
      <c r="K7" s="45"/>
    </row>
    <row r="8" spans="1:11" ht="48" customHeight="1" x14ac:dyDescent="0.3">
      <c r="A8" s="75">
        <v>2</v>
      </c>
      <c r="B8" s="72" t="s">
        <v>15</v>
      </c>
      <c r="C8" s="71">
        <v>0.04</v>
      </c>
      <c r="D8" s="64">
        <v>1</v>
      </c>
      <c r="E8" s="49">
        <v>1000</v>
      </c>
      <c r="F8" s="67">
        <f t="shared" ref="F8:F11" si="0">D8*E8</f>
        <v>1000</v>
      </c>
      <c r="G8" s="67">
        <f t="shared" ref="G8:G11" si="1">C8*E8</f>
        <v>40</v>
      </c>
      <c r="H8" s="67">
        <f t="shared" ref="H8:H11" si="2">D8*G8</f>
        <v>40</v>
      </c>
      <c r="I8" s="52"/>
      <c r="J8" s="53"/>
      <c r="K8" s="45"/>
    </row>
    <row r="9" spans="1:11" ht="48" customHeight="1" x14ac:dyDescent="0.3">
      <c r="A9" s="74">
        <v>3</v>
      </c>
      <c r="B9" s="73" t="s">
        <v>53</v>
      </c>
      <c r="C9" s="71">
        <v>0.7</v>
      </c>
      <c r="D9" s="64">
        <v>2</v>
      </c>
      <c r="E9" s="49">
        <v>57000</v>
      </c>
      <c r="F9" s="67">
        <f t="shared" si="0"/>
        <v>114000</v>
      </c>
      <c r="G9" s="67">
        <f t="shared" si="1"/>
        <v>39900</v>
      </c>
      <c r="H9" s="67">
        <f t="shared" si="2"/>
        <v>79800</v>
      </c>
      <c r="I9" s="39"/>
      <c r="J9" s="43"/>
      <c r="K9" s="45"/>
    </row>
    <row r="10" spans="1:11" ht="48" customHeight="1" x14ac:dyDescent="0.3">
      <c r="A10" s="74">
        <v>4</v>
      </c>
      <c r="B10" s="72" t="s">
        <v>16</v>
      </c>
      <c r="C10" s="71">
        <v>0.05</v>
      </c>
      <c r="D10" s="66">
        <v>2</v>
      </c>
      <c r="E10" s="49">
        <v>2000</v>
      </c>
      <c r="F10" s="67">
        <f t="shared" si="0"/>
        <v>4000</v>
      </c>
      <c r="G10" s="67">
        <f t="shared" si="1"/>
        <v>100</v>
      </c>
      <c r="H10" s="67">
        <f t="shared" si="2"/>
        <v>200</v>
      </c>
      <c r="I10" s="39"/>
      <c r="J10" s="39"/>
      <c r="K10" s="45"/>
    </row>
    <row r="11" spans="1:11" ht="48" customHeight="1" thickBot="1" x14ac:dyDescent="0.35">
      <c r="A11" s="75">
        <v>5</v>
      </c>
      <c r="B11" s="73" t="s">
        <v>6</v>
      </c>
      <c r="C11" s="71">
        <v>0.01</v>
      </c>
      <c r="D11" s="66">
        <v>2</v>
      </c>
      <c r="E11" s="49">
        <v>1000</v>
      </c>
      <c r="F11" s="67">
        <f t="shared" si="0"/>
        <v>2000</v>
      </c>
      <c r="G11" s="67">
        <f t="shared" si="1"/>
        <v>10</v>
      </c>
      <c r="H11" s="67">
        <f t="shared" si="2"/>
        <v>20</v>
      </c>
      <c r="I11" s="39"/>
      <c r="J11" s="39"/>
      <c r="K11" s="45"/>
    </row>
    <row r="12" spans="1:11" ht="62.25" customHeight="1" thickBot="1" x14ac:dyDescent="0.35">
      <c r="A12" s="54"/>
      <c r="B12" s="55"/>
      <c r="C12" s="55"/>
      <c r="D12" s="56"/>
      <c r="E12" s="57" t="s">
        <v>12</v>
      </c>
      <c r="F12" s="68">
        <f>SUM(F7:F11)</f>
        <v>150000</v>
      </c>
      <c r="G12" s="69" t="s">
        <v>28</v>
      </c>
      <c r="H12" s="70">
        <f>SUM(H7:H11)</f>
        <v>85860</v>
      </c>
      <c r="I12" s="58"/>
    </row>
    <row r="13" spans="1:11" s="45" customFormat="1" x14ac:dyDescent="0.3">
      <c r="A13" s="33"/>
      <c r="B13" s="33"/>
      <c r="C13" s="33"/>
      <c r="D13" s="33"/>
      <c r="E13" s="59"/>
      <c r="F13" s="59"/>
      <c r="I13" s="33"/>
      <c r="J13" s="33"/>
      <c r="K13" s="33"/>
    </row>
    <row r="14" spans="1:11" x14ac:dyDescent="0.3">
      <c r="B14" s="39" t="s">
        <v>25</v>
      </c>
      <c r="C14" s="60"/>
      <c r="D14" s="60"/>
      <c r="E14" s="60"/>
      <c r="F14" s="60"/>
      <c r="G14" s="61"/>
    </row>
    <row r="15" spans="1:11" x14ac:dyDescent="0.3">
      <c r="B15" s="39" t="s">
        <v>24</v>
      </c>
      <c r="C15" s="39"/>
      <c r="D15" s="39"/>
      <c r="E15" s="39"/>
      <c r="F15" s="39"/>
      <c r="G15" s="44"/>
    </row>
  </sheetData>
  <sheetProtection algorithmName="SHA-512" hashValue="NiXmZUCdc8byCTW5cr0rjKDjS86/k38iPjhOgudYdppPK/66AjOx2B9dgkuW+3XplHHu2zhffJvsKCHn1Mv2tw==" saltValue="QeJvq+KlU3EedrCUbZ+xoA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1483-AA1F-4DCC-8CED-A86F097BFB73}">
  <dimension ref="A1:K15"/>
  <sheetViews>
    <sheetView topLeftCell="C6" zoomScaleNormal="100" zoomScaleSheetLayoutView="90" workbookViewId="0">
      <selection activeCell="E9" sqref="E9:E11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17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20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7.5" customHeight="1" x14ac:dyDescent="0.3">
      <c r="A7" s="74">
        <v>1</v>
      </c>
      <c r="B7" s="62" t="s">
        <v>55</v>
      </c>
      <c r="C7" s="71">
        <v>0.2</v>
      </c>
      <c r="D7" s="64">
        <v>1</v>
      </c>
      <c r="E7" s="49">
        <v>24000</v>
      </c>
      <c r="F7" s="67">
        <f>D7*E7</f>
        <v>24000</v>
      </c>
      <c r="G7" s="67">
        <f>C7*E7</f>
        <v>4800</v>
      </c>
      <c r="H7" s="67">
        <f>D7*G7</f>
        <v>4800</v>
      </c>
      <c r="I7" s="50"/>
      <c r="J7" s="44"/>
      <c r="K7" s="45"/>
    </row>
    <row r="8" spans="1:11" ht="48" customHeight="1" x14ac:dyDescent="0.3">
      <c r="A8" s="75">
        <v>2</v>
      </c>
      <c r="B8" s="72" t="s">
        <v>15</v>
      </c>
      <c r="C8" s="71">
        <v>0.04</v>
      </c>
      <c r="D8" s="64">
        <v>1</v>
      </c>
      <c r="E8" s="49">
        <v>1000</v>
      </c>
      <c r="F8" s="67">
        <f t="shared" ref="F8:F11" si="0">D8*E8</f>
        <v>1000</v>
      </c>
      <c r="G8" s="67">
        <f t="shared" ref="G8:G11" si="1">C8*E8</f>
        <v>40</v>
      </c>
      <c r="H8" s="67">
        <f t="shared" ref="H8:H11" si="2">D8*G8</f>
        <v>40</v>
      </c>
      <c r="I8" s="52"/>
      <c r="J8" s="53"/>
      <c r="K8" s="45"/>
    </row>
    <row r="9" spans="1:11" ht="48" customHeight="1" x14ac:dyDescent="0.3">
      <c r="A9" s="74">
        <v>3</v>
      </c>
      <c r="B9" s="73" t="s">
        <v>53</v>
      </c>
      <c r="C9" s="71">
        <v>0.7</v>
      </c>
      <c r="D9" s="64">
        <v>2</v>
      </c>
      <c r="E9" s="49">
        <v>52000</v>
      </c>
      <c r="F9" s="67">
        <f t="shared" si="0"/>
        <v>104000</v>
      </c>
      <c r="G9" s="67">
        <f t="shared" si="1"/>
        <v>36400</v>
      </c>
      <c r="H9" s="67">
        <f t="shared" si="2"/>
        <v>72800</v>
      </c>
      <c r="I9" s="39"/>
      <c r="J9" s="43"/>
      <c r="K9" s="45"/>
    </row>
    <row r="10" spans="1:11" ht="48" customHeight="1" x14ac:dyDescent="0.3">
      <c r="A10" s="74">
        <v>4</v>
      </c>
      <c r="B10" s="72" t="s">
        <v>16</v>
      </c>
      <c r="C10" s="71">
        <v>0.05</v>
      </c>
      <c r="D10" s="66">
        <v>2</v>
      </c>
      <c r="E10" s="49">
        <v>2000</v>
      </c>
      <c r="F10" s="67">
        <f t="shared" si="0"/>
        <v>4000</v>
      </c>
      <c r="G10" s="67">
        <f t="shared" si="1"/>
        <v>100</v>
      </c>
      <c r="H10" s="67">
        <f t="shared" si="2"/>
        <v>200</v>
      </c>
      <c r="I10" s="39"/>
      <c r="J10" s="39"/>
      <c r="K10" s="45"/>
    </row>
    <row r="11" spans="1:11" ht="48" customHeight="1" thickBot="1" x14ac:dyDescent="0.35">
      <c r="A11" s="75">
        <v>5</v>
      </c>
      <c r="B11" s="73" t="s">
        <v>6</v>
      </c>
      <c r="C11" s="71">
        <v>0.01</v>
      </c>
      <c r="D11" s="66">
        <v>2</v>
      </c>
      <c r="E11" s="49">
        <v>1000</v>
      </c>
      <c r="F11" s="67">
        <f t="shared" si="0"/>
        <v>2000</v>
      </c>
      <c r="G11" s="67">
        <f t="shared" si="1"/>
        <v>10</v>
      </c>
      <c r="H11" s="67">
        <f t="shared" si="2"/>
        <v>20</v>
      </c>
      <c r="I11" s="39"/>
      <c r="J11" s="39"/>
      <c r="K11" s="45"/>
    </row>
    <row r="12" spans="1:11" ht="62.25" customHeight="1" thickBot="1" x14ac:dyDescent="0.35">
      <c r="A12" s="54"/>
      <c r="B12" s="55"/>
      <c r="C12" s="55"/>
      <c r="D12" s="56"/>
      <c r="E12" s="57" t="s">
        <v>12</v>
      </c>
      <c r="F12" s="68">
        <f>SUM(F7:F11)</f>
        <v>135000</v>
      </c>
      <c r="G12" s="69" t="s">
        <v>27</v>
      </c>
      <c r="H12" s="70">
        <f>SUM(H7:H11)</f>
        <v>77860</v>
      </c>
      <c r="I12" s="58"/>
    </row>
    <row r="13" spans="1:11" s="45" customFormat="1" x14ac:dyDescent="0.3">
      <c r="A13" s="33"/>
      <c r="B13" s="33"/>
      <c r="C13" s="33"/>
      <c r="D13" s="33"/>
      <c r="E13" s="59"/>
      <c r="F13" s="59"/>
      <c r="I13" s="33"/>
      <c r="J13" s="33"/>
      <c r="K13" s="33"/>
    </row>
    <row r="14" spans="1:11" x14ac:dyDescent="0.3">
      <c r="B14" s="39" t="s">
        <v>25</v>
      </c>
      <c r="C14" s="60"/>
      <c r="D14" s="60"/>
      <c r="E14" s="60"/>
      <c r="F14" s="60"/>
      <c r="G14" s="61"/>
    </row>
    <row r="15" spans="1:11" x14ac:dyDescent="0.3">
      <c r="B15" s="39" t="s">
        <v>24</v>
      </c>
      <c r="C15" s="39"/>
      <c r="D15" s="39"/>
      <c r="E15" s="39"/>
      <c r="F15" s="39"/>
      <c r="G15" s="44"/>
    </row>
  </sheetData>
  <sheetProtection algorithmName="SHA-512" hashValue="HMWrE7/ymWaagdMWs6bHfdBVp5VWJGS2Frah2KPWnuA++WhSZJ5Qx7mYu/G1M5ZBo3MyfDR6+nobeL8nFT65og==" saltValue="y5uTGkEKEdJFuLX67RLpOw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CF32-89CD-406A-9D91-35A3BF859899}">
  <dimension ref="A1:K15"/>
  <sheetViews>
    <sheetView topLeftCell="C4" zoomScaleNormal="100" zoomScaleSheetLayoutView="90" workbookViewId="0">
      <selection activeCell="E9" sqref="E9:E11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17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21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5.25" customHeight="1" x14ac:dyDescent="0.3">
      <c r="A7" s="74">
        <v>1</v>
      </c>
      <c r="B7" s="62" t="s">
        <v>55</v>
      </c>
      <c r="C7" s="71">
        <v>0.2</v>
      </c>
      <c r="D7" s="64">
        <v>1</v>
      </c>
      <c r="E7" s="49">
        <v>14000</v>
      </c>
      <c r="F7" s="67">
        <f>D7*E7</f>
        <v>14000</v>
      </c>
      <c r="G7" s="67">
        <f>C7*E7</f>
        <v>2800</v>
      </c>
      <c r="H7" s="67">
        <f>D7*G7</f>
        <v>2800</v>
      </c>
      <c r="I7" s="50"/>
      <c r="J7" s="44"/>
      <c r="K7" s="45"/>
    </row>
    <row r="8" spans="1:11" ht="48" customHeight="1" x14ac:dyDescent="0.3">
      <c r="A8" s="75">
        <v>2</v>
      </c>
      <c r="B8" s="72" t="s">
        <v>15</v>
      </c>
      <c r="C8" s="71">
        <v>0.04</v>
      </c>
      <c r="D8" s="64">
        <v>1</v>
      </c>
      <c r="E8" s="49">
        <v>1000</v>
      </c>
      <c r="F8" s="67">
        <f t="shared" ref="F8:F11" si="0">D8*E8</f>
        <v>1000</v>
      </c>
      <c r="G8" s="67">
        <f t="shared" ref="G8:G11" si="1">C8*E8</f>
        <v>40</v>
      </c>
      <c r="H8" s="67">
        <f t="shared" ref="H8:H11" si="2">D8*G8</f>
        <v>40</v>
      </c>
      <c r="I8" s="52"/>
      <c r="J8" s="53"/>
      <c r="K8" s="45"/>
    </row>
    <row r="9" spans="1:11" ht="48" customHeight="1" x14ac:dyDescent="0.3">
      <c r="A9" s="74">
        <v>3</v>
      </c>
      <c r="B9" s="73" t="s">
        <v>53</v>
      </c>
      <c r="C9" s="71">
        <v>0.7</v>
      </c>
      <c r="D9" s="64">
        <v>2</v>
      </c>
      <c r="E9" s="49">
        <v>26000</v>
      </c>
      <c r="F9" s="67">
        <f t="shared" si="0"/>
        <v>52000</v>
      </c>
      <c r="G9" s="67">
        <f t="shared" si="1"/>
        <v>18200</v>
      </c>
      <c r="H9" s="67">
        <f t="shared" si="2"/>
        <v>36400</v>
      </c>
      <c r="I9" s="39"/>
      <c r="J9" s="43"/>
      <c r="K9" s="45"/>
    </row>
    <row r="10" spans="1:11" ht="48" customHeight="1" x14ac:dyDescent="0.3">
      <c r="A10" s="74">
        <v>4</v>
      </c>
      <c r="B10" s="72" t="s">
        <v>16</v>
      </c>
      <c r="C10" s="71">
        <v>0.05</v>
      </c>
      <c r="D10" s="66">
        <v>2</v>
      </c>
      <c r="E10" s="49">
        <v>1000</v>
      </c>
      <c r="F10" s="67">
        <f t="shared" si="0"/>
        <v>2000</v>
      </c>
      <c r="G10" s="67">
        <f t="shared" si="1"/>
        <v>50</v>
      </c>
      <c r="H10" s="67">
        <f t="shared" si="2"/>
        <v>100</v>
      </c>
      <c r="I10" s="39"/>
      <c r="J10" s="39"/>
      <c r="K10" s="45"/>
    </row>
    <row r="11" spans="1:11" ht="48" customHeight="1" thickBot="1" x14ac:dyDescent="0.35">
      <c r="A11" s="75">
        <v>5</v>
      </c>
      <c r="B11" s="73" t="s">
        <v>6</v>
      </c>
      <c r="C11" s="71">
        <v>0.01</v>
      </c>
      <c r="D11" s="66">
        <v>2</v>
      </c>
      <c r="E11" s="49">
        <v>500</v>
      </c>
      <c r="F11" s="67">
        <f t="shared" si="0"/>
        <v>1000</v>
      </c>
      <c r="G11" s="67">
        <f t="shared" si="1"/>
        <v>5</v>
      </c>
      <c r="H11" s="67">
        <f t="shared" si="2"/>
        <v>10</v>
      </c>
      <c r="I11" s="39"/>
      <c r="J11" s="39"/>
      <c r="K11" s="45"/>
    </row>
    <row r="12" spans="1:11" ht="62.25" customHeight="1" thickBot="1" x14ac:dyDescent="0.35">
      <c r="A12" s="54"/>
      <c r="B12" s="55"/>
      <c r="C12" s="55"/>
      <c r="D12" s="56"/>
      <c r="E12" s="57" t="s">
        <v>12</v>
      </c>
      <c r="F12" s="68">
        <f>SUM(F7:F11)</f>
        <v>70000</v>
      </c>
      <c r="G12" s="69" t="s">
        <v>27</v>
      </c>
      <c r="H12" s="70">
        <f>SUM(H7:H11)</f>
        <v>39350</v>
      </c>
      <c r="I12" s="58"/>
    </row>
    <row r="13" spans="1:11" s="45" customFormat="1" x14ac:dyDescent="0.3">
      <c r="A13" s="33"/>
      <c r="B13" s="33"/>
      <c r="C13" s="33"/>
      <c r="D13" s="33"/>
      <c r="E13" s="59"/>
      <c r="F13" s="59"/>
      <c r="I13" s="33"/>
      <c r="J13" s="33"/>
      <c r="K13" s="33"/>
    </row>
    <row r="14" spans="1:11" x14ac:dyDescent="0.3">
      <c r="B14" s="39" t="s">
        <v>25</v>
      </c>
      <c r="C14" s="60"/>
      <c r="D14" s="60"/>
      <c r="E14" s="60"/>
      <c r="F14" s="60"/>
      <c r="G14" s="61"/>
    </row>
    <row r="15" spans="1:11" x14ac:dyDescent="0.3">
      <c r="B15" s="39" t="s">
        <v>24</v>
      </c>
      <c r="C15" s="39"/>
      <c r="D15" s="39"/>
      <c r="E15" s="39"/>
      <c r="F15" s="39"/>
      <c r="G15" s="44"/>
    </row>
  </sheetData>
  <sheetProtection algorithmName="SHA-512" hashValue="M/qu1nEslh7gQF9lIl6sUt4KtZW+hWSQmFzUmF5fH3FDjzHV9yZtLjgry7EN/PTjss0jJKRfRag7XzB6gO3QTQ==" saltValue="YyCDsnTHiRE9BOqqFOPUNQ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D965E-46DB-4C52-9C5A-8AA2397D96A8}">
  <dimension ref="A1:K15"/>
  <sheetViews>
    <sheetView topLeftCell="D6" zoomScaleNormal="100" zoomScaleSheetLayoutView="90" workbookViewId="0">
      <selection activeCell="E9" sqref="E9:E11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17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4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71.25" customHeight="1" x14ac:dyDescent="0.3">
      <c r="A7" s="74">
        <v>1</v>
      </c>
      <c r="B7" s="62" t="s">
        <v>55</v>
      </c>
      <c r="C7" s="71">
        <v>0.2</v>
      </c>
      <c r="D7" s="64">
        <v>1</v>
      </c>
      <c r="E7" s="49">
        <v>19000</v>
      </c>
      <c r="F7" s="67">
        <f>D7*E7</f>
        <v>19000</v>
      </c>
      <c r="G7" s="67">
        <f>C7*E7</f>
        <v>3800</v>
      </c>
      <c r="H7" s="67">
        <f>D7*G7</f>
        <v>3800</v>
      </c>
      <c r="I7" s="50"/>
      <c r="J7" s="44"/>
      <c r="K7" s="45"/>
    </row>
    <row r="8" spans="1:11" ht="48" customHeight="1" x14ac:dyDescent="0.3">
      <c r="A8" s="75">
        <v>2</v>
      </c>
      <c r="B8" s="72" t="s">
        <v>15</v>
      </c>
      <c r="C8" s="71">
        <v>0.04</v>
      </c>
      <c r="D8" s="64">
        <v>1</v>
      </c>
      <c r="E8" s="49">
        <v>1000</v>
      </c>
      <c r="F8" s="67">
        <f t="shared" ref="F8:F11" si="0">D8*E8</f>
        <v>1000</v>
      </c>
      <c r="G8" s="67">
        <f t="shared" ref="G8:G11" si="1">C8*E8</f>
        <v>40</v>
      </c>
      <c r="H8" s="67">
        <f t="shared" ref="H8:H11" si="2">D8*G8</f>
        <v>40</v>
      </c>
      <c r="I8" s="52"/>
      <c r="J8" s="53"/>
      <c r="K8" s="45"/>
    </row>
    <row r="9" spans="1:11" ht="48" customHeight="1" x14ac:dyDescent="0.3">
      <c r="A9" s="74">
        <v>3</v>
      </c>
      <c r="B9" s="73" t="s">
        <v>53</v>
      </c>
      <c r="C9" s="71">
        <v>0.7</v>
      </c>
      <c r="D9" s="64">
        <v>2</v>
      </c>
      <c r="E9" s="49">
        <v>30500</v>
      </c>
      <c r="F9" s="67">
        <f t="shared" si="0"/>
        <v>61000</v>
      </c>
      <c r="G9" s="67">
        <f t="shared" si="1"/>
        <v>21350</v>
      </c>
      <c r="H9" s="67">
        <f t="shared" si="2"/>
        <v>42700</v>
      </c>
      <c r="I9" s="39"/>
      <c r="J9" s="43"/>
      <c r="K9" s="45"/>
    </row>
    <row r="10" spans="1:11" ht="48" customHeight="1" x14ac:dyDescent="0.3">
      <c r="A10" s="74">
        <v>4</v>
      </c>
      <c r="B10" s="72" t="s">
        <v>16</v>
      </c>
      <c r="C10" s="71">
        <v>0.05</v>
      </c>
      <c r="D10" s="66">
        <v>2</v>
      </c>
      <c r="E10" s="49">
        <v>1000</v>
      </c>
      <c r="F10" s="67">
        <f t="shared" si="0"/>
        <v>2000</v>
      </c>
      <c r="G10" s="67">
        <f t="shared" si="1"/>
        <v>50</v>
      </c>
      <c r="H10" s="67">
        <f t="shared" si="2"/>
        <v>100</v>
      </c>
      <c r="I10" s="39"/>
      <c r="J10" s="39"/>
      <c r="K10" s="45"/>
    </row>
    <row r="11" spans="1:11" ht="48" customHeight="1" thickBot="1" x14ac:dyDescent="0.35">
      <c r="A11" s="75">
        <v>5</v>
      </c>
      <c r="B11" s="73" t="s">
        <v>6</v>
      </c>
      <c r="C11" s="71">
        <v>0.01</v>
      </c>
      <c r="D11" s="66">
        <v>2</v>
      </c>
      <c r="E11" s="49">
        <v>500</v>
      </c>
      <c r="F11" s="67">
        <f t="shared" si="0"/>
        <v>1000</v>
      </c>
      <c r="G11" s="67">
        <f t="shared" si="1"/>
        <v>5</v>
      </c>
      <c r="H11" s="67">
        <f t="shared" si="2"/>
        <v>10</v>
      </c>
      <c r="I11" s="39"/>
      <c r="J11" s="39"/>
      <c r="K11" s="45"/>
    </row>
    <row r="12" spans="1:11" ht="62.25" customHeight="1" thickBot="1" x14ac:dyDescent="0.35">
      <c r="A12" s="54"/>
      <c r="B12" s="55"/>
      <c r="C12" s="55"/>
      <c r="D12" s="56"/>
      <c r="E12" s="57" t="s">
        <v>12</v>
      </c>
      <c r="F12" s="68">
        <f>SUM(F7:F11)</f>
        <v>84000</v>
      </c>
      <c r="G12" s="69" t="s">
        <v>27</v>
      </c>
      <c r="H12" s="70">
        <f>SUM(H7:H11)</f>
        <v>46650</v>
      </c>
      <c r="I12" s="58"/>
    </row>
    <row r="13" spans="1:11" s="45" customFormat="1" x14ac:dyDescent="0.3">
      <c r="A13" s="33"/>
      <c r="B13" s="33"/>
      <c r="C13" s="33"/>
      <c r="D13" s="33"/>
      <c r="E13" s="59"/>
      <c r="F13" s="59"/>
      <c r="I13" s="33"/>
      <c r="J13" s="33"/>
      <c r="K13" s="33"/>
    </row>
    <row r="14" spans="1:11" x14ac:dyDescent="0.3">
      <c r="B14" s="39" t="s">
        <v>25</v>
      </c>
      <c r="C14" s="60"/>
      <c r="D14" s="60"/>
      <c r="E14" s="60"/>
      <c r="F14" s="60"/>
      <c r="G14" s="61"/>
    </row>
    <row r="15" spans="1:11" x14ac:dyDescent="0.3">
      <c r="B15" s="39" t="s">
        <v>24</v>
      </c>
      <c r="C15" s="39"/>
      <c r="D15" s="39"/>
      <c r="E15" s="39"/>
      <c r="F15" s="39"/>
      <c r="G15" s="44"/>
    </row>
  </sheetData>
  <sheetProtection algorithmName="SHA-512" hashValue="F7hpbyfk5RnWn3+UthNoiypWvltfF9utdUeXxE6NMoaBnxEtMYuWuX/6WbggeATSM4MHqZIaX7XcQItFC2SIyg==" saltValue="tvPB4JqnQ21D4/UM3weTvQ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59BAF-E971-44F7-8789-F36FF2F524A4}">
  <dimension ref="A1:K13"/>
  <sheetViews>
    <sheetView topLeftCell="D1" zoomScaleNormal="100" zoomScaleSheetLayoutView="90" workbookViewId="0">
      <selection activeCell="E7" sqref="E7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30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31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56</v>
      </c>
      <c r="C7" s="71">
        <v>0.09</v>
      </c>
      <c r="D7" s="64">
        <v>1</v>
      </c>
      <c r="E7" s="49">
        <v>18500</v>
      </c>
      <c r="F7" s="67">
        <f>D7*E7</f>
        <v>18500</v>
      </c>
      <c r="G7" s="67">
        <f>C7*E7</f>
        <v>1665</v>
      </c>
      <c r="H7" s="67">
        <f>D7*G7</f>
        <v>1665</v>
      </c>
      <c r="I7" s="50"/>
      <c r="J7" s="44"/>
      <c r="K7" s="45"/>
    </row>
    <row r="8" spans="1:11" ht="58.5" customHeight="1" x14ac:dyDescent="0.3">
      <c r="A8" s="75">
        <v>2</v>
      </c>
      <c r="B8" s="72" t="s">
        <v>57</v>
      </c>
      <c r="C8" s="71">
        <v>0.9</v>
      </c>
      <c r="D8" s="64">
        <v>2</v>
      </c>
      <c r="E8" s="49">
        <v>24500</v>
      </c>
      <c r="F8" s="67">
        <f t="shared" ref="F8:F9" si="0">D8*E8</f>
        <v>49000</v>
      </c>
      <c r="G8" s="67">
        <f>C8*E8</f>
        <v>22050</v>
      </c>
      <c r="H8" s="67">
        <f t="shared" ref="H8:H9" si="1">D8*G8</f>
        <v>44100</v>
      </c>
      <c r="I8" s="52"/>
      <c r="J8" s="53"/>
      <c r="K8" s="45"/>
    </row>
    <row r="9" spans="1:11" ht="50.25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ref="G9" si="2">C9*E9</f>
        <v>5</v>
      </c>
      <c r="H9" s="67">
        <f t="shared" si="1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68500</v>
      </c>
      <c r="G10" s="69" t="s">
        <v>27</v>
      </c>
      <c r="H10" s="70">
        <f>SUM(H7:H9)</f>
        <v>45775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Ts1D7kgbGE8Lj5YPkkLIPQY6z3VhoRHbGbx3koHTr6UaCIQzvKIu7nQHCXOpLDq3AJvpQFxwNd7CfrP/hmde5g==" saltValue="WnXWE90eHRKSkO8dtFTOEA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2EA4-54A4-4ACC-A7F7-A64DCF730B1B}">
  <dimension ref="A1:K13"/>
  <sheetViews>
    <sheetView topLeftCell="C4" zoomScaleNormal="100" zoomScaleSheetLayoutView="90" workbookViewId="0">
      <selection activeCell="E9" sqref="E9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33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32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55</v>
      </c>
      <c r="C7" s="71">
        <v>0.09</v>
      </c>
      <c r="D7" s="64">
        <v>1</v>
      </c>
      <c r="E7" s="49">
        <v>7000</v>
      </c>
      <c r="F7" s="67">
        <f>D7*E7</f>
        <v>7000</v>
      </c>
      <c r="G7" s="67">
        <f>C7*E7</f>
        <v>630</v>
      </c>
      <c r="H7" s="67">
        <f>D7*G7</f>
        <v>630</v>
      </c>
      <c r="I7" s="50"/>
      <c r="J7" s="44"/>
      <c r="K7" s="45"/>
    </row>
    <row r="8" spans="1:11" ht="48" customHeight="1" x14ac:dyDescent="0.3">
      <c r="A8" s="75">
        <v>2</v>
      </c>
      <c r="B8" s="72" t="s">
        <v>53</v>
      </c>
      <c r="C8" s="71">
        <v>0.9</v>
      </c>
      <c r="D8" s="64">
        <v>2</v>
      </c>
      <c r="E8" s="49">
        <v>10500</v>
      </c>
      <c r="F8" s="67">
        <f t="shared" ref="F8:F9" si="0">D8*E8</f>
        <v>21000</v>
      </c>
      <c r="G8" s="67">
        <f t="shared" ref="G8:G9" si="1">C8*E8</f>
        <v>9450</v>
      </c>
      <c r="H8" s="67">
        <f t="shared" ref="H8:H9" si="2">D8*G8</f>
        <v>18900</v>
      </c>
      <c r="I8" s="52"/>
      <c r="J8" s="53"/>
      <c r="K8" s="45"/>
    </row>
    <row r="9" spans="1:11" ht="48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si="1"/>
        <v>5</v>
      </c>
      <c r="H9" s="67">
        <f t="shared" si="2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29000</v>
      </c>
      <c r="G10" s="69" t="s">
        <v>27</v>
      </c>
      <c r="H10" s="70">
        <f>SUM(H7:H9)</f>
        <v>19540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9/b3yA1GBooRhOsIUkhJxxhoVHKXGfuKPWmpI099QdKmsSmUnANih0Y1k50zpF5bJLbyL7EkL1Fh6m5HYERrxQ==" saltValue="A6xkD6ElHtjPyZlkgSwUJQ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D9C77-D7DE-4848-AA77-DE9496A0919A}">
  <dimension ref="A1:K13"/>
  <sheetViews>
    <sheetView topLeftCell="D1" zoomScaleNormal="100" zoomScaleSheetLayoutView="90" workbookViewId="0">
      <selection activeCell="E7" sqref="E7:E8"/>
    </sheetView>
  </sheetViews>
  <sheetFormatPr defaultColWidth="9.109375" defaultRowHeight="14.4" x14ac:dyDescent="0.3"/>
  <cols>
    <col min="1" max="1" width="6.44140625" style="33" customWidth="1"/>
    <col min="2" max="2" width="61.109375" style="33" customWidth="1"/>
    <col min="3" max="5" width="25.6640625" style="33" customWidth="1"/>
    <col min="6" max="6" width="28.109375" style="33" customWidth="1"/>
    <col min="7" max="7" width="24.88671875" style="45" customWidth="1"/>
    <col min="8" max="8" width="27.109375" style="45" customWidth="1"/>
    <col min="9" max="9" width="16.5546875" style="33" customWidth="1"/>
    <col min="10" max="12" width="14" style="33" customWidth="1"/>
    <col min="13" max="13" width="11.88671875" style="33" customWidth="1"/>
    <col min="14" max="14" width="13.44140625" style="33" customWidth="1"/>
    <col min="15" max="15" width="15.5546875" style="33" customWidth="1"/>
    <col min="16" max="16" width="16.109375" style="33" customWidth="1"/>
    <col min="17" max="21" width="15.6640625" style="33" customWidth="1"/>
    <col min="22" max="16384" width="9.109375" style="33"/>
  </cols>
  <sheetData>
    <row r="1" spans="1:11" x14ac:dyDescent="0.3">
      <c r="B1" s="86" t="s">
        <v>33</v>
      </c>
      <c r="C1" s="86"/>
      <c r="D1" s="86"/>
      <c r="E1" s="86"/>
      <c r="F1" s="86"/>
      <c r="G1" s="86"/>
      <c r="H1" s="34"/>
    </row>
    <row r="2" spans="1:11" x14ac:dyDescent="0.3">
      <c r="B2" s="35"/>
      <c r="C2" s="35"/>
      <c r="D2" s="35"/>
      <c r="E2" s="35"/>
      <c r="F2" s="35"/>
      <c r="G2" s="36"/>
      <c r="H2" s="37"/>
    </row>
    <row r="3" spans="1:11" x14ac:dyDescent="0.3">
      <c r="B3" s="87" t="s">
        <v>34</v>
      </c>
      <c r="C3" s="88"/>
      <c r="D3" s="88"/>
      <c r="E3" s="88"/>
      <c r="F3" s="88"/>
      <c r="G3" s="88"/>
      <c r="H3" s="38"/>
    </row>
    <row r="4" spans="1:11" ht="14.25" customHeight="1" x14ac:dyDescent="0.3">
      <c r="B4" s="39"/>
      <c r="C4" s="39"/>
      <c r="D4" s="39"/>
      <c r="E4" s="39"/>
      <c r="F4" s="39"/>
      <c r="G4" s="40"/>
      <c r="H4" s="41"/>
    </row>
    <row r="5" spans="1:11" ht="63" customHeight="1" x14ac:dyDescent="0.3">
      <c r="A5" s="89" t="s">
        <v>3</v>
      </c>
      <c r="B5" s="42" t="s">
        <v>0</v>
      </c>
      <c r="C5" s="42" t="s">
        <v>10</v>
      </c>
      <c r="D5" s="42" t="s">
        <v>8</v>
      </c>
      <c r="E5" s="42" t="s">
        <v>9</v>
      </c>
      <c r="F5" s="42" t="s">
        <v>13</v>
      </c>
      <c r="G5" s="42" t="s">
        <v>11</v>
      </c>
      <c r="H5" s="42" t="s">
        <v>14</v>
      </c>
      <c r="I5" s="43"/>
      <c r="J5" s="44"/>
      <c r="K5" s="45"/>
    </row>
    <row r="6" spans="1:11" ht="10.5" customHeight="1" x14ac:dyDescent="0.3">
      <c r="A6" s="90"/>
      <c r="B6" s="46">
        <v>1</v>
      </c>
      <c r="C6" s="46">
        <v>2</v>
      </c>
      <c r="D6" s="46">
        <v>3</v>
      </c>
      <c r="E6" s="46">
        <v>4</v>
      </c>
      <c r="F6" s="46">
        <v>5</v>
      </c>
      <c r="G6" s="46">
        <v>6</v>
      </c>
      <c r="H6" s="46">
        <v>7</v>
      </c>
      <c r="I6" s="39"/>
      <c r="J6" s="47"/>
      <c r="K6" s="45"/>
    </row>
    <row r="7" spans="1:11" ht="64.5" customHeight="1" x14ac:dyDescent="0.3">
      <c r="A7" s="74">
        <v>1</v>
      </c>
      <c r="B7" s="62" t="s">
        <v>55</v>
      </c>
      <c r="C7" s="71">
        <v>0.09</v>
      </c>
      <c r="D7" s="64">
        <v>1</v>
      </c>
      <c r="E7" s="49">
        <v>7000</v>
      </c>
      <c r="F7" s="67">
        <f>D7*E7</f>
        <v>7000</v>
      </c>
      <c r="G7" s="67">
        <f>C7*E7</f>
        <v>630</v>
      </c>
      <c r="H7" s="67">
        <f>D7*G7</f>
        <v>630</v>
      </c>
      <c r="I7" s="50"/>
      <c r="J7" s="44"/>
      <c r="K7" s="45"/>
    </row>
    <row r="8" spans="1:11" ht="48" customHeight="1" x14ac:dyDescent="0.3">
      <c r="A8" s="75">
        <v>2</v>
      </c>
      <c r="B8" s="72" t="s">
        <v>53</v>
      </c>
      <c r="C8" s="71">
        <v>0.9</v>
      </c>
      <c r="D8" s="64">
        <v>2</v>
      </c>
      <c r="E8" s="49">
        <v>10500</v>
      </c>
      <c r="F8" s="67">
        <f t="shared" ref="F8:F9" si="0">D8*E8</f>
        <v>21000</v>
      </c>
      <c r="G8" s="67">
        <f t="shared" ref="G8:G9" si="1">C8*E8</f>
        <v>9450</v>
      </c>
      <c r="H8" s="67">
        <f t="shared" ref="H8:H9" si="2">D8*G8</f>
        <v>18900</v>
      </c>
      <c r="I8" s="52"/>
      <c r="J8" s="53"/>
      <c r="K8" s="45"/>
    </row>
    <row r="9" spans="1:11" ht="48" customHeight="1" thickBot="1" x14ac:dyDescent="0.35">
      <c r="A9" s="74">
        <v>3</v>
      </c>
      <c r="B9" s="73" t="s">
        <v>6</v>
      </c>
      <c r="C9" s="71">
        <v>0.01</v>
      </c>
      <c r="D9" s="64">
        <v>2</v>
      </c>
      <c r="E9" s="49">
        <v>500</v>
      </c>
      <c r="F9" s="67">
        <f t="shared" si="0"/>
        <v>1000</v>
      </c>
      <c r="G9" s="67">
        <f t="shared" si="1"/>
        <v>5</v>
      </c>
      <c r="H9" s="67">
        <f t="shared" si="2"/>
        <v>10</v>
      </c>
      <c r="I9" s="39"/>
      <c r="J9" s="43"/>
      <c r="K9" s="45"/>
    </row>
    <row r="10" spans="1:11" ht="62.25" customHeight="1" thickBot="1" x14ac:dyDescent="0.35">
      <c r="A10" s="54"/>
      <c r="B10" s="55"/>
      <c r="C10" s="55"/>
      <c r="D10" s="56"/>
      <c r="E10" s="57" t="s">
        <v>12</v>
      </c>
      <c r="F10" s="68">
        <f>SUM(F7:F9)</f>
        <v>29000</v>
      </c>
      <c r="G10" s="69" t="s">
        <v>27</v>
      </c>
      <c r="H10" s="70">
        <f>SUM(H7:H9)</f>
        <v>19540</v>
      </c>
      <c r="I10" s="58"/>
    </row>
    <row r="11" spans="1:11" s="45" customFormat="1" x14ac:dyDescent="0.3">
      <c r="A11" s="33"/>
      <c r="B11" s="33"/>
      <c r="C11" s="33"/>
      <c r="D11" s="33"/>
      <c r="E11" s="59"/>
      <c r="F11" s="59"/>
      <c r="I11" s="33"/>
      <c r="J11" s="33"/>
      <c r="K11" s="33"/>
    </row>
    <row r="12" spans="1:11" x14ac:dyDescent="0.3">
      <c r="B12" s="39" t="s">
        <v>25</v>
      </c>
      <c r="C12" s="60"/>
      <c r="D12" s="60"/>
      <c r="E12" s="60"/>
      <c r="F12" s="60"/>
      <c r="G12" s="61"/>
    </row>
    <row r="13" spans="1:11" x14ac:dyDescent="0.3">
      <c r="B13" s="39" t="s">
        <v>24</v>
      </c>
      <c r="C13" s="39"/>
      <c r="D13" s="39"/>
      <c r="E13" s="39"/>
      <c r="F13" s="39"/>
      <c r="G13" s="44"/>
    </row>
  </sheetData>
  <sheetProtection algorithmName="SHA-512" hashValue="RS79pKdCTXi/Daan3WzhObwO31BHwpUbIVBUHMhkMCB6zfQlZbnpikINUTQdqKrCJWa6jqq5S8LEx49is1HbHw==" saltValue="13AqM7U9kLaHOr0Nmh6X7Q==" spinCount="100000" sheet="1" objects="1" scenarios="1"/>
  <protectedRanges>
    <protectedRange sqref="B1:B2 F3:F4" name="Range1_3"/>
  </protectedRanges>
  <mergeCells count="3">
    <mergeCell ref="B1:G1"/>
    <mergeCell ref="B3:G3"/>
    <mergeCell ref="A5:A6"/>
  </mergeCells>
  <pageMargins left="0.70866141732283472" right="0.70866141732283472" top="0.74803149606299213" bottom="0.74803149606299213" header="0.31496062992125984" footer="0.31496062992125984"/>
  <pageSetup paperSize="9" scale="80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C96652898B264E85C239B3201931F7" ma:contentTypeVersion="13" ma:contentTypeDescription="Create a new document." ma:contentTypeScope="" ma:versionID="9ee625b6df59abd796b09aeb0ce31d47">
  <xsd:schema xmlns:xsd="http://www.w3.org/2001/XMLSchema" xmlns:xs="http://www.w3.org/2001/XMLSchema" xmlns:p="http://schemas.microsoft.com/office/2006/metadata/properties" xmlns:ns3="e57f4751-f636-4365-a5e1-2c9980ce5dab" xmlns:ns4="0403847f-d67d-4a65-aae7-c739505c90a4" targetNamespace="http://schemas.microsoft.com/office/2006/metadata/properties" ma:root="true" ma:fieldsID="6e4f40970d07e04ca99bfc6847a2ba2c" ns3:_="" ns4:_="">
    <xsd:import namespace="e57f4751-f636-4365-a5e1-2c9980ce5dab"/>
    <xsd:import namespace="0403847f-d67d-4a65-aae7-c739505c90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f4751-f636-4365-a5e1-2c9980ce5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3847f-d67d-4a65-aae7-c739505c90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997152-6F50-406A-86AA-D86166EB2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f4751-f636-4365-a5e1-2c9980ce5dab"/>
    <ds:schemaRef ds:uri="0403847f-d67d-4a65-aae7-c739505c9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98D772-5AAD-40E4-9D0F-645790D856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E33C5-4892-4631-8323-A0F3E22D7903}">
  <ds:schemaRefs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0403847f-d67d-4a65-aae7-c739505c90a4"/>
    <ds:schemaRef ds:uri="http://schemas.openxmlformats.org/package/2006/metadata/core-properties"/>
    <ds:schemaRef ds:uri="http://schemas.microsoft.com/office/infopath/2007/PartnerControls"/>
    <ds:schemaRef ds:uri="e57f4751-f636-4365-a5e1-2c9980ce5d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HLD</vt:lpstr>
      <vt:lpstr>ESO</vt:lpstr>
      <vt:lpstr>GEN</vt:lpstr>
      <vt:lpstr>IGN</vt:lpstr>
      <vt:lpstr>KKJ</vt:lpstr>
      <vt:lpstr>VKJ</vt:lpstr>
      <vt:lpstr>REH</vt:lpstr>
      <vt:lpstr>EURAKRAS</vt:lpstr>
      <vt:lpstr>VVP</vt:lpstr>
      <vt:lpstr>VĖJO VATAS</vt:lpstr>
      <vt:lpstr>VĖJO GŪSIS </vt:lpstr>
      <vt:lpstr>GSC</vt:lpstr>
      <vt:lpstr>Gamybos optimizavimas</vt:lpstr>
      <vt:lpstr>EPRO</vt:lpstr>
      <vt:lpstr>Transporto valdymas</vt:lpstr>
      <vt:lpstr>EMA</vt:lpstr>
      <vt:lpstr>Ignitis Polska</vt:lpstr>
      <vt:lpstr>Ignitis Latvia</vt:lpstr>
      <vt:lpstr>Pomerania Invall</vt:lpstr>
      <vt:lpstr>Pasiūlymo kaina</vt:lpstr>
      <vt:lpstr>EMA!Print_Area</vt:lpstr>
      <vt:lpstr>EPRO!Print_Area</vt:lpstr>
      <vt:lpstr>ESO!Print_Area</vt:lpstr>
      <vt:lpstr>EURAKRAS!Print_Area</vt:lpstr>
      <vt:lpstr>'Gamybos optimizavimas'!Print_Area</vt:lpstr>
      <vt:lpstr>GEN!Print_Area</vt:lpstr>
      <vt:lpstr>GSC!Print_Area</vt:lpstr>
      <vt:lpstr>HLD!Print_Area</vt:lpstr>
      <vt:lpstr>IGN!Print_Area</vt:lpstr>
      <vt:lpstr>'Ignitis Latvia'!Print_Area</vt:lpstr>
      <vt:lpstr>'Ignitis Polska'!Print_Area</vt:lpstr>
      <vt:lpstr>KKJ!Print_Area</vt:lpstr>
      <vt:lpstr>'Pasiūlymo kaina'!Print_Area</vt:lpstr>
      <vt:lpstr>'Pomerania Invall'!Print_Area</vt:lpstr>
      <vt:lpstr>REH!Print_Area</vt:lpstr>
      <vt:lpstr>'Transporto valdymas'!Print_Area</vt:lpstr>
      <vt:lpstr>'VĖJO GŪSIS '!Print_Area</vt:lpstr>
      <vt:lpstr>'VĖJO VATAS'!Print_Area</vt:lpstr>
      <vt:lpstr>VKJ!Print_Area</vt:lpstr>
      <vt:lpstr>VVP!Print_Area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Brusokas</dc:creator>
  <cp:lastModifiedBy>Stalaucinskaite, Inga</cp:lastModifiedBy>
  <cp:lastPrinted>2016-04-29T06:00:27Z</cp:lastPrinted>
  <dcterms:created xsi:type="dcterms:W3CDTF">2015-04-30T07:04:42Z</dcterms:created>
  <dcterms:modified xsi:type="dcterms:W3CDTF">2021-07-25T11:26:00Z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Mindaugas.Brusokas@ignitis.lt</vt:lpwstr>
  </property>
  <property fmtid="{D5CDD505-2E9C-101B-9397-08002B2CF9AE}" pid="5" name="MSIP_Label_320c693d-44b7-4e16-b3dd-4fcd87401cf5_SetDate">
    <vt:lpwstr>2021-04-08T06:34:37.6586264Z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b65d4e1f-d94e-4bfd-94af-b6c31def0acf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Mindaugas.Brusokas@ignitis.lt</vt:lpwstr>
  </property>
  <property fmtid="{D5CDD505-2E9C-101B-9397-08002B2CF9AE}" pid="13" name="MSIP_Label_190751af-2442-49a7-b7b9-9f0bcce858c9_SetDate">
    <vt:lpwstr>2021-04-08T06:34:37.6586264Z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b65d4e1f-d94e-4bfd-94af-b6c31def0acf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  <property fmtid="{D5CDD505-2E9C-101B-9397-08002B2CF9AE}" pid="20" name="ContentTypeId">
    <vt:lpwstr>0x01010027C96652898B264E85C239B3201931F7</vt:lpwstr>
  </property>
</Properties>
</file>