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5360" windowHeight="8610"/>
  </bookViews>
  <sheets>
    <sheet name="Sheet1" sheetId="1" r:id="rId1"/>
  </sheets>
  <definedNames>
    <definedName name="_xlnm._FilterDatabase" localSheetId="0" hidden="1">Sheet1!$A$5:$J$123</definedName>
  </definedNames>
  <calcPr calcId="125725"/>
</workbook>
</file>

<file path=xl/calcChain.xml><?xml version="1.0" encoding="utf-8"?>
<calcChain xmlns="http://schemas.openxmlformats.org/spreadsheetml/2006/main">
  <c r="M7" i="1"/>
  <c r="N9"/>
  <c r="N121"/>
  <c r="N120"/>
  <c r="N119"/>
  <c r="N117"/>
  <c r="N116"/>
  <c r="N115"/>
  <c r="N114"/>
  <c r="N113"/>
  <c r="P113" s="1"/>
  <c r="N112"/>
  <c r="N111"/>
  <c r="N110"/>
  <c r="N109"/>
  <c r="P109" s="1"/>
  <c r="N108"/>
  <c r="N107"/>
  <c r="N106"/>
  <c r="N105"/>
  <c r="N104"/>
  <c r="N103"/>
  <c r="N102"/>
  <c r="N101"/>
  <c r="N100"/>
  <c r="N99"/>
  <c r="N98"/>
  <c r="N97"/>
  <c r="N96"/>
  <c r="N95"/>
  <c r="N94"/>
  <c r="N93"/>
  <c r="N92"/>
  <c r="N91"/>
  <c r="N90"/>
  <c r="N89"/>
  <c r="N88"/>
  <c r="N87"/>
  <c r="N86"/>
  <c r="N85"/>
  <c r="N84"/>
  <c r="N83"/>
  <c r="N82"/>
  <c r="N81"/>
  <c r="N80"/>
  <c r="N79"/>
  <c r="N78"/>
  <c r="N77"/>
  <c r="N76"/>
  <c r="N75"/>
  <c r="N74"/>
  <c r="N73"/>
  <c r="N72"/>
  <c r="N71"/>
  <c r="N70"/>
  <c r="N69"/>
  <c r="N68"/>
  <c r="N67"/>
  <c r="N66"/>
  <c r="N65"/>
  <c r="N64"/>
  <c r="N63"/>
  <c r="N62"/>
  <c r="N61"/>
  <c r="N60"/>
  <c r="N59"/>
  <c r="N58"/>
  <c r="N57"/>
  <c r="N56"/>
  <c r="N55"/>
  <c r="N54"/>
  <c r="N53"/>
  <c r="N52"/>
  <c r="N51"/>
  <c r="N50"/>
  <c r="N49"/>
  <c r="N48"/>
  <c r="N47"/>
  <c r="N46"/>
  <c r="N45"/>
  <c r="N44"/>
  <c r="N43"/>
  <c r="N42"/>
  <c r="N41"/>
  <c r="N40"/>
  <c r="N39"/>
  <c r="N38"/>
  <c r="N37"/>
  <c r="N36"/>
  <c r="N35"/>
  <c r="N34"/>
  <c r="N33"/>
  <c r="N32"/>
  <c r="N31"/>
  <c r="N30"/>
  <c r="N29"/>
  <c r="N28"/>
  <c r="N27"/>
  <c r="N26"/>
  <c r="N25"/>
  <c r="N24"/>
  <c r="N23"/>
  <c r="N22"/>
  <c r="N21"/>
  <c r="N20"/>
  <c r="N19"/>
  <c r="N18"/>
  <c r="N17"/>
  <c r="N16"/>
  <c r="N15"/>
  <c r="N14"/>
  <c r="N13"/>
  <c r="N12"/>
  <c r="N11"/>
  <c r="N10"/>
  <c r="M9"/>
  <c r="N8"/>
  <c r="M113" l="1"/>
  <c r="O8"/>
  <c r="P8"/>
  <c r="O16"/>
  <c r="P16"/>
  <c r="O20"/>
  <c r="P20"/>
  <c r="O32"/>
  <c r="P32"/>
  <c r="O48"/>
  <c r="P48"/>
  <c r="O60"/>
  <c r="P60"/>
  <c r="O68"/>
  <c r="P68"/>
  <c r="O76"/>
  <c r="P76"/>
  <c r="O92"/>
  <c r="P92"/>
  <c r="O100"/>
  <c r="P100"/>
  <c r="P120"/>
  <c r="O120"/>
  <c r="M8"/>
  <c r="M12"/>
  <c r="M16"/>
  <c r="M24"/>
  <c r="M32"/>
  <c r="M36"/>
  <c r="M40"/>
  <c r="M44"/>
  <c r="M48"/>
  <c r="M52"/>
  <c r="M56"/>
  <c r="M60"/>
  <c r="M64"/>
  <c r="M68"/>
  <c r="M72"/>
  <c r="M76"/>
  <c r="M80"/>
  <c r="M84"/>
  <c r="M88"/>
  <c r="M92"/>
  <c r="M96"/>
  <c r="M100"/>
  <c r="M104"/>
  <c r="M108"/>
  <c r="M120"/>
  <c r="O9"/>
  <c r="P9"/>
  <c r="O13"/>
  <c r="P13"/>
  <c r="O17"/>
  <c r="P17"/>
  <c r="O21"/>
  <c r="P21"/>
  <c r="O25"/>
  <c r="P25"/>
  <c r="O29"/>
  <c r="P29"/>
  <c r="O33"/>
  <c r="P33"/>
  <c r="O37"/>
  <c r="P37"/>
  <c r="O41"/>
  <c r="P41"/>
  <c r="O45"/>
  <c r="P45"/>
  <c r="O49"/>
  <c r="P49"/>
  <c r="O53"/>
  <c r="P53"/>
  <c r="O57"/>
  <c r="P57"/>
  <c r="O61"/>
  <c r="P61"/>
  <c r="O65"/>
  <c r="P65"/>
  <c r="O69"/>
  <c r="P69"/>
  <c r="O73"/>
  <c r="P73"/>
  <c r="O77"/>
  <c r="P77"/>
  <c r="O81"/>
  <c r="P81"/>
  <c r="O85"/>
  <c r="P85"/>
  <c r="O89"/>
  <c r="P89"/>
  <c r="O93"/>
  <c r="P93"/>
  <c r="O97"/>
  <c r="P97"/>
  <c r="O101"/>
  <c r="P101"/>
  <c r="O105"/>
  <c r="P105"/>
  <c r="P117"/>
  <c r="O117"/>
  <c r="P121"/>
  <c r="O121"/>
  <c r="M13"/>
  <c r="M17"/>
  <c r="M21"/>
  <c r="M25"/>
  <c r="M29"/>
  <c r="M33"/>
  <c r="M37"/>
  <c r="M41"/>
  <c r="M45"/>
  <c r="M49"/>
  <c r="M53"/>
  <c r="M57"/>
  <c r="M61"/>
  <c r="M65"/>
  <c r="M69"/>
  <c r="M73"/>
  <c r="M77"/>
  <c r="M81"/>
  <c r="M85"/>
  <c r="M89"/>
  <c r="M93"/>
  <c r="M97"/>
  <c r="M101"/>
  <c r="M105"/>
  <c r="M109"/>
  <c r="M116"/>
  <c r="M121"/>
  <c r="O24"/>
  <c r="P24"/>
  <c r="O40"/>
  <c r="P40"/>
  <c r="O56"/>
  <c r="P56"/>
  <c r="O72"/>
  <c r="P72"/>
  <c r="O84"/>
  <c r="P84"/>
  <c r="O104"/>
  <c r="P104"/>
  <c r="M28"/>
  <c r="P10"/>
  <c r="O10"/>
  <c r="P14"/>
  <c r="O14"/>
  <c r="P18"/>
  <c r="O18"/>
  <c r="P22"/>
  <c r="O22"/>
  <c r="P26"/>
  <c r="O26"/>
  <c r="P30"/>
  <c r="O30"/>
  <c r="P34"/>
  <c r="O34"/>
  <c r="P38"/>
  <c r="O38"/>
  <c r="P42"/>
  <c r="O42"/>
  <c r="P46"/>
  <c r="O46"/>
  <c r="P50"/>
  <c r="O50"/>
  <c r="P54"/>
  <c r="O54"/>
  <c r="P58"/>
  <c r="O58"/>
  <c r="P62"/>
  <c r="O62"/>
  <c r="P66"/>
  <c r="O66"/>
  <c r="P70"/>
  <c r="O70"/>
  <c r="P74"/>
  <c r="O74"/>
  <c r="P78"/>
  <c r="O78"/>
  <c r="P82"/>
  <c r="O82"/>
  <c r="P86"/>
  <c r="O86"/>
  <c r="P90"/>
  <c r="O90"/>
  <c r="P94"/>
  <c r="O94"/>
  <c r="P98"/>
  <c r="O98"/>
  <c r="P102"/>
  <c r="O102"/>
  <c r="P106"/>
  <c r="O106"/>
  <c r="N118"/>
  <c r="M118"/>
  <c r="N122"/>
  <c r="M122"/>
  <c r="M10"/>
  <c r="M14"/>
  <c r="M18"/>
  <c r="M22"/>
  <c r="M26"/>
  <c r="M30"/>
  <c r="M34"/>
  <c r="M38"/>
  <c r="M42"/>
  <c r="M46"/>
  <c r="M50"/>
  <c r="M54"/>
  <c r="M58"/>
  <c r="M62"/>
  <c r="M66"/>
  <c r="M70"/>
  <c r="M74"/>
  <c r="M78"/>
  <c r="M82"/>
  <c r="M86"/>
  <c r="M90"/>
  <c r="M94"/>
  <c r="M98"/>
  <c r="M102"/>
  <c r="M106"/>
  <c r="M111"/>
  <c r="M117"/>
  <c r="N7"/>
  <c r="N123" s="1"/>
  <c r="O12"/>
  <c r="P12"/>
  <c r="O28"/>
  <c r="P28"/>
  <c r="O36"/>
  <c r="P36"/>
  <c r="O44"/>
  <c r="P44"/>
  <c r="O52"/>
  <c r="P52"/>
  <c r="O64"/>
  <c r="P64"/>
  <c r="O80"/>
  <c r="P80"/>
  <c r="O88"/>
  <c r="P88"/>
  <c r="O96"/>
  <c r="P96"/>
  <c r="O108"/>
  <c r="P108"/>
  <c r="P116"/>
  <c r="O116"/>
  <c r="M20"/>
  <c r="P11"/>
  <c r="O11"/>
  <c r="P15"/>
  <c r="O15"/>
  <c r="P19"/>
  <c r="O19"/>
  <c r="P23"/>
  <c r="O23"/>
  <c r="P27"/>
  <c r="O27"/>
  <c r="P31"/>
  <c r="O31"/>
  <c r="P35"/>
  <c r="O35"/>
  <c r="P39"/>
  <c r="O39"/>
  <c r="P43"/>
  <c r="O43"/>
  <c r="P47"/>
  <c r="O47"/>
  <c r="P51"/>
  <c r="O51"/>
  <c r="P55"/>
  <c r="O55"/>
  <c r="P59"/>
  <c r="O59"/>
  <c r="P63"/>
  <c r="O63"/>
  <c r="P67"/>
  <c r="O67"/>
  <c r="P71"/>
  <c r="O71"/>
  <c r="P75"/>
  <c r="O75"/>
  <c r="P79"/>
  <c r="O79"/>
  <c r="P83"/>
  <c r="O83"/>
  <c r="P87"/>
  <c r="O87"/>
  <c r="P91"/>
  <c r="O91"/>
  <c r="P95"/>
  <c r="O95"/>
  <c r="P99"/>
  <c r="O99"/>
  <c r="P103"/>
  <c r="O103"/>
  <c r="P107"/>
  <c r="O107"/>
  <c r="O111"/>
  <c r="P111"/>
  <c r="O119"/>
  <c r="P119"/>
  <c r="M11"/>
  <c r="M15"/>
  <c r="M19"/>
  <c r="M23"/>
  <c r="M27"/>
  <c r="M31"/>
  <c r="M35"/>
  <c r="M39"/>
  <c r="M43"/>
  <c r="M47"/>
  <c r="M51"/>
  <c r="M55"/>
  <c r="M59"/>
  <c r="M63"/>
  <c r="M67"/>
  <c r="M71"/>
  <c r="M75"/>
  <c r="M79"/>
  <c r="M83"/>
  <c r="M87"/>
  <c r="M91"/>
  <c r="M95"/>
  <c r="M99"/>
  <c r="M103"/>
  <c r="M107"/>
  <c r="M112"/>
  <c r="M119"/>
  <c r="P115"/>
  <c r="O115"/>
  <c r="M115"/>
  <c r="P114"/>
  <c r="O114"/>
  <c r="M114"/>
  <c r="O113"/>
  <c r="O112"/>
  <c r="P112"/>
  <c r="P110"/>
  <c r="O110"/>
  <c r="M110"/>
  <c r="O109"/>
  <c r="O123" l="1"/>
  <c r="P123"/>
  <c r="O118"/>
  <c r="P118"/>
  <c r="P7"/>
  <c r="O7"/>
  <c r="O122"/>
  <c r="P122"/>
</calcChain>
</file>

<file path=xl/sharedStrings.xml><?xml version="1.0" encoding="utf-8"?>
<sst xmlns="http://schemas.openxmlformats.org/spreadsheetml/2006/main" count="1052" uniqueCount="519">
  <si>
    <t>Pirkimo dalies Nr.</t>
  </si>
  <si>
    <t>Pirkimo dalies pavadinimas</t>
  </si>
  <si>
    <t>BVPŽ kodas</t>
  </si>
  <si>
    <t>Specifikacija</t>
  </si>
  <si>
    <t>Fasuotė, mato vienetas</t>
  </si>
  <si>
    <t>Preliminarus vnt. (fasuočių) kiekis</t>
  </si>
  <si>
    <t>Maksimalus vnt. (fasuočių) kiekis</t>
  </si>
  <si>
    <t>1</t>
  </si>
  <si>
    <t>1-5</t>
  </si>
  <si>
    <t>Tinkamas mikrobiologijai</t>
  </si>
  <si>
    <t>500 g</t>
  </si>
  <si>
    <t>1-8</t>
  </si>
  <si>
    <t>100 g</t>
  </si>
  <si>
    <t>1-10</t>
  </si>
  <si>
    <t>1-2</t>
  </si>
  <si>
    <t>1-4</t>
  </si>
  <si>
    <t>1-6</t>
  </si>
  <si>
    <t>5-20</t>
  </si>
  <si>
    <t>10-100</t>
  </si>
  <si>
    <t>10-60</t>
  </si>
  <si>
    <t>10-50</t>
  </si>
  <si>
    <t>1-3</t>
  </si>
  <si>
    <t>5-15</t>
  </si>
  <si>
    <t>2-10</t>
  </si>
  <si>
    <t>2-30</t>
  </si>
  <si>
    <t>Chloramfenikolis</t>
  </si>
  <si>
    <t>50 g</t>
  </si>
  <si>
    <t>Amonio chloridas</t>
  </si>
  <si>
    <t>Amonio geležies(III) citratas</t>
  </si>
  <si>
    <t>Arabinozė-L(+)</t>
  </si>
  <si>
    <t>Argininas-L(monohidrochloridas)</t>
  </si>
  <si>
    <t>10 g</t>
  </si>
  <si>
    <t>Bromtimolio mėlis</t>
  </si>
  <si>
    <t>25 g</t>
  </si>
  <si>
    <t>33696300-8</t>
  </si>
  <si>
    <t>Standartinis tirpalas buteliukuose</t>
  </si>
  <si>
    <t>250 ml</t>
  </si>
  <si>
    <t>KCl 3 mol/l tirpalas su AgCl</t>
  </si>
  <si>
    <t>Tirpalas, skirtas pH-metro elektrodų užpildymui</t>
  </si>
  <si>
    <t xml:space="preserve">L-cistinas </t>
  </si>
  <si>
    <t>L-Cysteino hidrochlorido monohidratas</t>
  </si>
  <si>
    <t>Citrinų rūgštis</t>
  </si>
  <si>
    <t>1000 ml</t>
  </si>
  <si>
    <t>500 ml</t>
  </si>
  <si>
    <t>10-30</t>
  </si>
  <si>
    <t>Druskos rūgštis (konc.)</t>
  </si>
  <si>
    <t>Galaktozė-D(+)</t>
  </si>
  <si>
    <t>Geležies(III) chloridas</t>
  </si>
  <si>
    <t>Geležies sulfato heptahidratas    FeSO4 x 7H2O</t>
  </si>
  <si>
    <t>Glicerinas</t>
  </si>
  <si>
    <t>Jodas kristalinis</t>
  </si>
  <si>
    <t>250 g</t>
  </si>
  <si>
    <t>Kalcio chloridas</t>
  </si>
  <si>
    <t>Kalio hidroksidas</t>
  </si>
  <si>
    <t>Kalio jodidas</t>
  </si>
  <si>
    <t>132</t>
  </si>
  <si>
    <t>133</t>
  </si>
  <si>
    <t>Krakmolas tirpus</t>
  </si>
  <si>
    <t>134</t>
  </si>
  <si>
    <t>Ksilozė</t>
  </si>
  <si>
    <t>135</t>
  </si>
  <si>
    <t>Laktozė</t>
  </si>
  <si>
    <t>Maltozė</t>
  </si>
  <si>
    <t>Manitol-D</t>
  </si>
  <si>
    <t>140</t>
  </si>
  <si>
    <t>5 g</t>
  </si>
  <si>
    <t>Natrio azidas</t>
  </si>
  <si>
    <t>142</t>
  </si>
  <si>
    <t>Natrio chloridas</t>
  </si>
  <si>
    <t>1000 g</t>
  </si>
  <si>
    <t>143</t>
  </si>
  <si>
    <t>144</t>
  </si>
  <si>
    <t>Natrio hidrofosfato dihidratas(Na2HPO4x2H2O)</t>
  </si>
  <si>
    <t>Natrio dihidrofosfatas (NaH2PO4)</t>
  </si>
  <si>
    <t>146</t>
  </si>
  <si>
    <t>Natrio hidrokarbonatas</t>
  </si>
  <si>
    <t>147</t>
  </si>
  <si>
    <t>Natrio hidroksidas</t>
  </si>
  <si>
    <t>148</t>
  </si>
  <si>
    <t>Natrio karbonatas</t>
  </si>
  <si>
    <t>149</t>
  </si>
  <si>
    <t>Natrio sulfitas</t>
  </si>
  <si>
    <t>151</t>
  </si>
  <si>
    <t>Natrio tiosulfatas(Na2S2O3)</t>
  </si>
  <si>
    <t>5-10</t>
  </si>
  <si>
    <t>154</t>
  </si>
  <si>
    <t>Ramnozė</t>
  </si>
  <si>
    <t>155</t>
  </si>
  <si>
    <t>Sacharozė</t>
  </si>
  <si>
    <t>156</t>
  </si>
  <si>
    <t>Salicinas-D</t>
  </si>
  <si>
    <t>157</t>
  </si>
  <si>
    <t>Sorbitolis-D</t>
  </si>
  <si>
    <t>Urea (šlapalas)</t>
  </si>
  <si>
    <t>Triptonas</t>
  </si>
  <si>
    <t>161</t>
  </si>
  <si>
    <t>Trehalozė-D(+)</t>
  </si>
  <si>
    <t>19520000-7</t>
  </si>
  <si>
    <t>vnt.</t>
  </si>
  <si>
    <t>1000-5000</t>
  </si>
  <si>
    <t xml:space="preserve">Buteliai stikliniai-250ml </t>
  </si>
  <si>
    <t>33793000-5</t>
  </si>
  <si>
    <t>Stikliniai,  graduoti, užsukami, autoklavuojami, kamščiai mėlyni.</t>
  </si>
  <si>
    <t xml:space="preserve">Buteliai stikliniai-500ml </t>
  </si>
  <si>
    <t>Stikliniai, graduoti, užsukami, autoklavuojami, kamščiai mėlyni.</t>
  </si>
  <si>
    <t>Stikliniai cilindrai-500ml</t>
  </si>
  <si>
    <t>Stikliniai, graduoti, autoklavuojami, su stikline apačia stovėjimui.</t>
  </si>
  <si>
    <t>Mėgintuvėliai stikliniai 180x20 mm</t>
  </si>
  <si>
    <t>33192500-7</t>
  </si>
  <si>
    <t>Mikrobiologijai, apvaliu dugnu, be briaunos, borosilikatiniai, chemiškai švarūs, atsparūs kaitinimui</t>
  </si>
  <si>
    <t>Mėgintuvėliai stikliniai 150x16x0,6-0,7 mm</t>
  </si>
  <si>
    <t>Mėgintuvėliai stikliniai 100x16x0,5-0,7 mm</t>
  </si>
  <si>
    <t>100-300</t>
  </si>
  <si>
    <t>Gaubteliai tinkantys mėgintuvėliams 16 mm diametro</t>
  </si>
  <si>
    <t>44618000-5</t>
  </si>
  <si>
    <t>Tinkantys mėgintuvėliams 16 mm diametro, metaliniai, atsparūs kaitinimui, užsifiksuojantys, be rankenėlės.</t>
  </si>
  <si>
    <t>100-1000</t>
  </si>
  <si>
    <t>Mėgintuvėliai stikliniai 180x18x0,7-0,8 mm</t>
  </si>
  <si>
    <t>Gaubteliai tinkantys mėgintuvėliams 18 mm diametro</t>
  </si>
  <si>
    <t>Tinkantys mėgintuvėliams 18 mm diametro, metaliniai, atsparūs kaitinimui, užsifiksuojantys.</t>
  </si>
  <si>
    <t>179</t>
  </si>
  <si>
    <t>Gaubteliai tinkantys mėgintuvėliams 13 mm diametro</t>
  </si>
  <si>
    <t>Tinkantys mėgintuvėliams 13 mm diametro, autoklavuojami.</t>
  </si>
  <si>
    <t>180</t>
  </si>
  <si>
    <t>Plėvelė Parafilm "M" laboratorinė</t>
  </si>
  <si>
    <t xml:space="preserve"> 1 rulonas/ 1 vnt.</t>
  </si>
  <si>
    <t>181</t>
  </si>
  <si>
    <t>100-500</t>
  </si>
  <si>
    <t>182</t>
  </si>
  <si>
    <t>Trišakiai žarnelių sujungėjai, 6mm</t>
  </si>
  <si>
    <t>Y formos 6.0 mm bendro pločio, stikliniai arba plastikiniai</t>
  </si>
  <si>
    <t>183</t>
  </si>
  <si>
    <t>Trišakiai žarnelių sujungėjai, 8mm</t>
  </si>
  <si>
    <t>Y formos 8.0 mm bendro pločio, stikliniai arba plastikiniai</t>
  </si>
  <si>
    <t>184</t>
  </si>
  <si>
    <t>19510000-4</t>
  </si>
  <si>
    <t>185</t>
  </si>
  <si>
    <t>Bachilai vienkartiniai</t>
  </si>
  <si>
    <t>18143000-3</t>
  </si>
  <si>
    <t>187</t>
  </si>
  <si>
    <t>Chalatai vienkartiniai</t>
  </si>
  <si>
    <t>188</t>
  </si>
  <si>
    <t>Kepuraitės vienkartinės</t>
  </si>
  <si>
    <t>Neaustinės medžiagos, su elastiniu kraštu.</t>
  </si>
  <si>
    <t>189</t>
  </si>
  <si>
    <t>Rankovės vienkartinės</t>
  </si>
  <si>
    <t>Rankas iki alkūnių dengiančios  medžiaginės vienkartinės rankovės, su tampriu medžiaginiu rankogaliu, atsparios skysčiams ir mechaniniam poveikiui.</t>
  </si>
  <si>
    <t>10-350</t>
  </si>
  <si>
    <t>190</t>
  </si>
  <si>
    <t>18424300-0</t>
  </si>
  <si>
    <t>1 pak. /100 vnt.</t>
  </si>
  <si>
    <t>191</t>
  </si>
  <si>
    <t>193</t>
  </si>
  <si>
    <t>195</t>
  </si>
  <si>
    <t>197</t>
  </si>
  <si>
    <t>200</t>
  </si>
  <si>
    <t>203</t>
  </si>
  <si>
    <t>Chirurginės veido kaukės</t>
  </si>
  <si>
    <t>1000-3000</t>
  </si>
  <si>
    <t>Aliuminio folija</t>
  </si>
  <si>
    <t>44174000-0</t>
  </si>
  <si>
    <t>100-200</t>
  </si>
  <si>
    <t>33696500-0</t>
  </si>
  <si>
    <t>Neslerio reagentas</t>
  </si>
  <si>
    <t>42122500-5</t>
  </si>
  <si>
    <t>Amoniako gamybai aptikti, supakuotas po 100 ml.</t>
  </si>
  <si>
    <t>Stikleliai dengiamieji, 22x22 mm</t>
  </si>
  <si>
    <t>327</t>
  </si>
  <si>
    <t>10</t>
  </si>
  <si>
    <t>4</t>
  </si>
  <si>
    <t>328</t>
  </si>
  <si>
    <t>329</t>
  </si>
  <si>
    <t>330</t>
  </si>
  <si>
    <t>331</t>
  </si>
  <si>
    <t>332</t>
  </si>
  <si>
    <t>333</t>
  </si>
  <si>
    <t>334</t>
  </si>
  <si>
    <t>335</t>
  </si>
  <si>
    <t>336</t>
  </si>
  <si>
    <t>337</t>
  </si>
  <si>
    <t>352</t>
  </si>
  <si>
    <t>REIKALAVIMAI:</t>
  </si>
  <si>
    <t>____________________________________________________</t>
  </si>
  <si>
    <t>(tiekėjo arba jo įgalioto asmens vardas, pavardė, parašas*)</t>
  </si>
  <si>
    <t>Prijuostė polietileninė, 81 x 164 cm</t>
  </si>
  <si>
    <t>1 pak. / 100 vnt.</t>
  </si>
  <si>
    <t>300</t>
  </si>
  <si>
    <t>500</t>
  </si>
  <si>
    <t>50</t>
  </si>
  <si>
    <t>Reguliuojama slėgių talpa (nuo 1-25 ml), 3 vožtuvų.</t>
  </si>
  <si>
    <t>16</t>
  </si>
  <si>
    <t>17</t>
  </si>
  <si>
    <t>12</t>
  </si>
  <si>
    <t>100-5000</t>
  </si>
  <si>
    <t>194</t>
  </si>
  <si>
    <t>Stikliniai cilindrai-100ml</t>
  </si>
  <si>
    <t>Stikliniai cilindrai-250ml</t>
  </si>
  <si>
    <t>2-4</t>
  </si>
  <si>
    <t>9</t>
  </si>
  <si>
    <t>178</t>
  </si>
  <si>
    <t>204</t>
  </si>
  <si>
    <t>205</t>
  </si>
  <si>
    <t>206</t>
  </si>
  <si>
    <t>207</t>
  </si>
  <si>
    <t>Vienkartinės plastikinės pipetės, 10ml</t>
  </si>
  <si>
    <t>38437100-8</t>
  </si>
  <si>
    <t>10 ml tūrio, graduotos, vienkartinės, sterilios, su vatos filtru, lengvai atplėšiamoje pakuotėje, supakuotos po 15-25.  Privalo turėti kokybės sertifikatą.</t>
  </si>
  <si>
    <t>500-1500</t>
  </si>
  <si>
    <t>162</t>
  </si>
  <si>
    <t>163</t>
  </si>
  <si>
    <t>168</t>
  </si>
  <si>
    <t>2,3,5-Triphenyltetrazoliumchlorid (TTC)</t>
  </si>
  <si>
    <t>Guminės kriaušė (silikoninė arba lateksinė)</t>
  </si>
  <si>
    <t xml:space="preserve">pH buferis 
10,00 ± 0,02 </t>
  </si>
  <si>
    <t>pH buferis 
4,00 ± 0,02</t>
  </si>
  <si>
    <t xml:space="preserve">pH buferis 
6,00 ± 0,02 </t>
  </si>
  <si>
    <t xml:space="preserve">pH buferis 
7,00 ± 0,02 </t>
  </si>
  <si>
    <t xml:space="preserve">pH buferis 
8,00 ± 0,02 </t>
  </si>
  <si>
    <t>Atsparūs skysčiams ir mechaniniam poveikiui, neslystantys, L dydžio.</t>
  </si>
  <si>
    <t>Neaustinės medžiagos, nesterilūs. Dydis S, M, L.</t>
  </si>
  <si>
    <t xml:space="preserve">Pirštinės vienkartinės lateksinės </t>
  </si>
  <si>
    <t>Vienkartinės lateksinės pirštinės, be pudros, nesterilios, S, M, L dydžio. Supakuota po 100 vnt.</t>
  </si>
  <si>
    <t>295mm pločio, 150m ilgio, 12µ storio aliuminio folija. Rulonas.</t>
  </si>
  <si>
    <t>Prijuostė 81x164 dydžio, polietileninė, vienkartinė</t>
  </si>
  <si>
    <t>164</t>
  </si>
  <si>
    <t>165</t>
  </si>
  <si>
    <t>166</t>
  </si>
  <si>
    <t>169</t>
  </si>
  <si>
    <t>170</t>
  </si>
  <si>
    <t>172</t>
  </si>
  <si>
    <t>173</t>
  </si>
  <si>
    <t>176</t>
  </si>
  <si>
    <t>177</t>
  </si>
  <si>
    <t>212</t>
  </si>
  <si>
    <t>213</t>
  </si>
  <si>
    <t>Kalio dihidrofosfatas
(KH2PO4)</t>
  </si>
  <si>
    <t>Kalio hidrofosfatas
(K2HPO4)</t>
  </si>
  <si>
    <t>Ornitinomonohidro
chloridas-L</t>
  </si>
  <si>
    <t>Gamintojas ir gamintojo katalogo Nr., gamintojo fasuotė</t>
  </si>
  <si>
    <t>Medicininės, dvipusės, vienkartinės, su gumelėmis.</t>
  </si>
  <si>
    <t>1 pak. /50 vnt</t>
  </si>
  <si>
    <t>Pirštinės vienkartinės lateksinės S, M, L dydžio</t>
  </si>
  <si>
    <t>Vienkartinės lateksinės pirštinės, be pudros, nesterilios. Supakuota po 100 vnt.</t>
  </si>
  <si>
    <t>Pirštinės vienkartinės nitrilinės S, M, L dydžio</t>
  </si>
  <si>
    <t>Vienkartinės nitrilinės pirštinės, be pudros, nesterilios. Supakuota po 100 vnt.</t>
  </si>
  <si>
    <t>2000-8400</t>
  </si>
  <si>
    <t>Lėkštelės  svėrimui, 100 ml</t>
  </si>
  <si>
    <t>Plastikinės, nesterilios, 100 ml talpos.</t>
  </si>
  <si>
    <t xml:space="preserve">Semtuvėlis birioms medžiagoms su šaukštu </t>
  </si>
  <si>
    <t>Ilgis - 185 mm, kaušelio talpa 65 ml.</t>
  </si>
  <si>
    <t>Parafilmas M</t>
  </si>
  <si>
    <t>10 cm pločio, ne mažiau 37 m ilgio.</t>
  </si>
  <si>
    <t>Purkštuvas skysčiams  (pulverizatorius), 1000 ml</t>
  </si>
  <si>
    <t>Plastikinis, 1000 ml talpos, neskaidrus, su įrodymais, kad atsparus dezinfekantams ir etilo alkoholiui.</t>
  </si>
  <si>
    <t>Puodelis graduotas, plastikinis</t>
  </si>
  <si>
    <t>Polipropileninis (PP), autoklavuojamas, aukštis 169 mm, skersmuo 117 mm, skaidrus, graduotas, padala 10 mm, su rankenėle, talpa 1000 ml.</t>
  </si>
  <si>
    <t>Indelis šlapimo mėginių paėmimui, 60 ml</t>
  </si>
  <si>
    <t>Sterilus, su etikete, polipropileninis (PP), 40x60 mm diametro, 60 ml talpos, su užsukamu raudonu dangteliu, individualiai supakuotas.</t>
  </si>
  <si>
    <t>Pincetai plastikiniai</t>
  </si>
  <si>
    <t>Vienkartiniai, plastikiniai, užapvalintais galais, paėmimo paviršius plokščias, su dantukais, ilgis 9-12 cm.</t>
  </si>
  <si>
    <t>4-8</t>
  </si>
  <si>
    <t>Cinko sulfatas, heptahidratas</t>
  </si>
  <si>
    <t xml:space="preserve">33696300-8 </t>
  </si>
  <si>
    <t>An. Gr., ZnSO4*7H2O, molekulinė masė: 287,6, santykinis tankis 1,97, sufasuota po 5 ar 10 kg.</t>
  </si>
  <si>
    <t xml:space="preserve"> 1 kg</t>
  </si>
  <si>
    <t>5-60</t>
  </si>
  <si>
    <t>Dietilo eteris</t>
  </si>
  <si>
    <t>Analitiškai grynas, min. 99,7 %, sufasuota po 1 litrą.</t>
  </si>
  <si>
    <t>1 litras</t>
  </si>
  <si>
    <t>Natrio šarmas</t>
  </si>
  <si>
    <t>Analitiškai grynas, min. 99%, sufasuota po 1 kg.</t>
  </si>
  <si>
    <t>Formaldehidas</t>
  </si>
  <si>
    <t>Analitiškai grynas, sufasuota po 500 ml.</t>
  </si>
  <si>
    <t>Glicerolis</t>
  </si>
  <si>
    <t>Analitiškai grynas, min. 99%, sufasuota po 500 ml.</t>
  </si>
  <si>
    <t>1 flak. /100 ml</t>
  </si>
  <si>
    <t>2-8</t>
  </si>
  <si>
    <t>Druskos rūgšis</t>
  </si>
  <si>
    <t>Laboratorinių indų plovimui</t>
  </si>
  <si>
    <t>2,5 l  / 1vnt.</t>
  </si>
  <si>
    <t xml:space="preserve">Dažų rinkinys dažymui Gramo būdu, 4x250 ml </t>
  </si>
  <si>
    <t>Į rinkinio sudėtį įeina Kristal violetas, Liugolis, Safraninas, Blankintojas po 250 ml. (Rinkinys x 4 flakonai x 250 ml).</t>
  </si>
  <si>
    <t>1 rink. (4 flak. x 250 ml)</t>
  </si>
  <si>
    <t>Spiritinė lemputė, 100 ml</t>
  </si>
  <si>
    <t>Pagaminta iš stiklo, su dangteliu, kurio vidinis paviršius šlifuotas, su dagčiu, 100 ml talpos.</t>
  </si>
  <si>
    <t>Stikleliai objektiniai  su matiniu lauku, 76x26 mm</t>
  </si>
  <si>
    <t>76x26 mm, su matiniu lauku, švarūs, perskirti popieriniais lapeliais.</t>
  </si>
  <si>
    <t>1 stikl./ 1 vnt.</t>
  </si>
  <si>
    <t>1000-7600</t>
  </si>
  <si>
    <t>Stikleliai objektiniai be matinio lauko, 76x26 mm</t>
  </si>
  <si>
    <t>76x26 mm, be matinio lauko.</t>
  </si>
  <si>
    <t>1000-4800</t>
  </si>
  <si>
    <t>Stikleliai dengiamieji, 18x18 mm</t>
  </si>
  <si>
    <t>18 x 18 mm dydžio, 0,13-0,16 mm storio, supakuoti  į plastikines dėžutes.</t>
  </si>
  <si>
    <t>1000-8000</t>
  </si>
  <si>
    <t>22x22 mm</t>
  </si>
  <si>
    <t>1000-9100</t>
  </si>
  <si>
    <t>Stikleliai dengiamieji, 24x50 mm</t>
  </si>
  <si>
    <t xml:space="preserve">24x50 mm </t>
  </si>
  <si>
    <t>Stiklinis laboratorinis indas pipečių nukenksminimui,  2000 ml</t>
  </si>
  <si>
    <t>Duran stiklinė, borosilikatinio stiklo, graduota, su snapeliu, aukšta, 2000 ml, d-120 mm, h-240 mm, supakuota po 10 vnt.</t>
  </si>
  <si>
    <t>Stiklinis laboratorinis indas pipečių nukenksminimui,  3000 ml</t>
  </si>
  <si>
    <t>Lašintuvas stiklinis su pipete</t>
  </si>
  <si>
    <t>100 ml talpos.</t>
  </si>
  <si>
    <t>Butelis tamsinto stiklo, 100 ml</t>
  </si>
  <si>
    <t>Stiklinė, 100 ml, graduota</t>
  </si>
  <si>
    <t>Graduota, borosilikatinė, su snapeliu, padalos vertė 20 ml, aukštis 70-80 mm, atspari plovimo priemonėms.</t>
  </si>
  <si>
    <t>Špateliai Drigalski iš Durano stiklo, 16 cm ilgio</t>
  </si>
  <si>
    <t>Špateliai iš 3,5 mm skersmens Durano stiklo, apie 16 cm ilgio, išlenktu stačiu kampu, apie 3 cm nuo vieno galo ir išlyginto galuose.</t>
  </si>
  <si>
    <t>Stikliniai buteliukai su užsukamais dangteliais</t>
  </si>
  <si>
    <t>Aukštis apie 80 mm, plokščio dugnelio diametras apie 25 mm, užsukamo kamštelio diametras apie 25 mm, kamštelis baltos spalvos, plastikinis. Daugkartinio naudojimo, autoklavuojami.</t>
  </si>
  <si>
    <t xml:space="preserve">Erlenmejerio kolba </t>
  </si>
  <si>
    <t>100 ml talpos, borosilikatinio stiklo, su užsukamu kamščiu, su balstos spalvos gradavimu.</t>
  </si>
  <si>
    <t>Durano indai 3 litrų talpos su  filtrais ir jungtimis, skirta vandens filtravimo sistemoms.</t>
  </si>
  <si>
    <t>Talpa 3 l, maksimalus išorinis diametras 170 mm, aukštis 295 mm, vidinis kaklelio diametras 60 mm. Sienelės storos, atsparios vakuumui. Plastikinės PP jungtys. Carl Roth  E580.1 arba tapatus.</t>
  </si>
  <si>
    <t>Durano indai 5 litrų talpos su silikoniniu kamščiu, filtrais ir jungtimis, skirta vandens filtravimo sistemoms.</t>
  </si>
  <si>
    <t xml:space="preserve">Talpa 5 l, maksimalus išorinis diametras 185 mm, aukštis 360 mm, vidinis kaklelio diametras 60 mm. Sienelės storos, atsparios vakuumui. Plastikinės PP jungtys. Carl Roth  E580.1 arba tapatus. </t>
  </si>
  <si>
    <t xml:space="preserve">Silikoninis kamštis, tinkamas   5 litrų talpos Durano indui </t>
  </si>
  <si>
    <t xml:space="preserve"> Sandarus silikoninis kamštis, apatinis skersmuo 60 mm, viršutinis - 70 mm. To paties tiekėjo kaip ir Durano indas.</t>
  </si>
  <si>
    <t>Filtras-tarpinė tinkama vandens filtravimo sistemai</t>
  </si>
  <si>
    <t>Jungtis su filtru tarp vakuuminio siurblio ir Duran butelio 0,20µm PTFE Midisart 2000 Sartorius Stedim Typ 17805 arba tapatus.</t>
  </si>
  <si>
    <t>39221110-1</t>
  </si>
  <si>
    <t>Porcelianinis laboratorinis indas su rankena ir snapeliu</t>
  </si>
  <si>
    <t>Apie 12 cm aukščio ir 7 cm diametro, su rankena ir snapeliu įrankių laikymui.</t>
  </si>
  <si>
    <t>39223100-2</t>
  </si>
  <si>
    <t>Šaukšteliai mėginių svėrimui</t>
  </si>
  <si>
    <t>Nerūdijančio plieno, autoklavuojami, dvipusiai, viena pusė išgaubta, kita plokščia, šaukštelio galai iki 5 mm pločio, ilgis iki 18 cm.</t>
  </si>
  <si>
    <t>39241200-5</t>
  </si>
  <si>
    <t>Žirklės buitinės, 18 cm</t>
  </si>
  <si>
    <t>18 cm ilgio, vienas galas smailas, kitas užapvalintas. Nerūdijančio plieno, tinkamos apdeginimui liepsna.</t>
  </si>
  <si>
    <t>5-7</t>
  </si>
  <si>
    <t>Filtrai membraniniai, 0,45 µm, balti</t>
  </si>
  <si>
    <t>1 filtras /1 vnt.</t>
  </si>
  <si>
    <t>50000-101000</t>
  </si>
  <si>
    <t>Pastiprintas membraninis filtras, celiuliozės esterių mišinio, prieš 0,45 µm membraninę filtraciją</t>
  </si>
  <si>
    <t>1 pak. /100 filtrų</t>
  </si>
  <si>
    <t>Aseptinė polisulfininė (autoklavuojama) filtravimo sistema ir laikiklis 47 mm diametro filtrams</t>
  </si>
  <si>
    <t>42671100-1</t>
  </si>
  <si>
    <t>Metaliniai,  tinkami sterilizavimui 180°C, stačiakampiai, 50-60 vietų, 70 mm aukščio, tinkami mėgintuvėliams 16 x 150-200 mm.</t>
  </si>
  <si>
    <t>141</t>
  </si>
  <si>
    <t>210</t>
  </si>
  <si>
    <t>247</t>
  </si>
  <si>
    <t>248</t>
  </si>
  <si>
    <t>249</t>
  </si>
  <si>
    <t>252</t>
  </si>
  <si>
    <t>253</t>
  </si>
  <si>
    <t>255</t>
  </si>
  <si>
    <t>256</t>
  </si>
  <si>
    <t>257</t>
  </si>
  <si>
    <t>258</t>
  </si>
  <si>
    <t>259</t>
  </si>
  <si>
    <t>298</t>
  </si>
  <si>
    <t>299</t>
  </si>
  <si>
    <t>301</t>
  </si>
  <si>
    <t>302</t>
  </si>
  <si>
    <t>303</t>
  </si>
  <si>
    <t>304</t>
  </si>
  <si>
    <t>305</t>
  </si>
  <si>
    <t>324</t>
  </si>
  <si>
    <t>325</t>
  </si>
  <si>
    <t>326</t>
  </si>
  <si>
    <t>350</t>
  </si>
  <si>
    <t>351</t>
  </si>
  <si>
    <t>359</t>
  </si>
  <si>
    <t>360</t>
  </si>
  <si>
    <t>361</t>
  </si>
  <si>
    <t>196.1</t>
  </si>
  <si>
    <t>196.2</t>
  </si>
  <si>
    <t>196.3</t>
  </si>
  <si>
    <t>196.4</t>
  </si>
  <si>
    <t>196.5</t>
  </si>
  <si>
    <t>214</t>
  </si>
  <si>
    <t>339.1</t>
  </si>
  <si>
    <t>339.3</t>
  </si>
  <si>
    <t>339.4</t>
  </si>
  <si>
    <t>339.5</t>
  </si>
  <si>
    <t>Tiekėjas</t>
  </si>
  <si>
    <t>Tiekėjo siūlomos prekės techninių reikalavimų reikšmė (tiekėjas turi nurodyti tikslius dydžius, medžiagas, išmatavimus ir pan.)</t>
  </si>
  <si>
    <t>PVM (%)</t>
  </si>
  <si>
    <t>Suma Eur be PVM (maks. kiekiui)</t>
  </si>
  <si>
    <t>Vnt. kaina Eur,  be PVM</t>
  </si>
  <si>
    <t>Vnt. kaina Eur, su PVM</t>
  </si>
  <si>
    <t>Suma, Eur su PVM (maks. kiekiui)</t>
  </si>
  <si>
    <t xml:space="preserve">PVM suma Eur, (maks. kiekiui) </t>
  </si>
  <si>
    <t>2. Kiekvienai pirkimo daliai pasiūlymus gali pateikti skirtingi tiekėjai.</t>
  </si>
  <si>
    <t>Sterilūs, 47-50 mm diametro,0,45 µm,  akelių dydžio, su tinkleliu, balti, nitroceliulioziniai (filtrai gali būti pagaminti ir iš MCE maišytų (nitratų ir acetatų) celiuliozės esterių), su nurodytu efekt., supakuoti po vieną.</t>
  </si>
  <si>
    <t>REAGENTŲ IR PRIEMONIŲ, SKIRTŲ MIKROBIOLOGINIAMS TYRIMAMS ATLIKTI, PIRKIMAS (SAK-7/2016)</t>
  </si>
  <si>
    <t>13=11*1,21</t>
  </si>
  <si>
    <t>16=14*1,21</t>
  </si>
  <si>
    <t>15=14*0,21</t>
  </si>
  <si>
    <t>14=10*11</t>
  </si>
  <si>
    <t xml:space="preserve"> </t>
  </si>
  <si>
    <t>VISO:</t>
  </si>
  <si>
    <t>2 priedo 1 lentelė</t>
  </si>
  <si>
    <t>Plotis 10±0,5 cm, ilgis 40±5 m</t>
  </si>
  <si>
    <t>O.Žuravliovo įmonė "Avsista"</t>
  </si>
  <si>
    <t>www.wenk-labtec.com 9414080      įpak 100vnt</t>
  </si>
  <si>
    <t>www.wenk-labtec.com 9414051    įpak 50vnt</t>
  </si>
  <si>
    <t>www.wenk-labtec.com 9414041    įpak 100vnt</t>
  </si>
  <si>
    <t>www.wenk-labtec.com 6263193     įpak 200vnt</t>
  </si>
  <si>
    <t>www.wenk-latec.com 6265697    įpak 100vnt</t>
  </si>
  <si>
    <t>www.wenk-labtec.com 9405238      įpak 100vnt</t>
  </si>
  <si>
    <t>www.vitlab.de 104199      įpak 1vnt</t>
  </si>
  <si>
    <t>www.wenk-labtec.com 9170002    įpak 1vnt</t>
  </si>
  <si>
    <t>www.vitlab.de 80467        įpak 1vnt</t>
  </si>
  <si>
    <t>www.vitlab.de 80466        įpak 1vnt</t>
  </si>
  <si>
    <t>www.technosklo.com 632422020180 įpak 100vnt</t>
  </si>
  <si>
    <t>www.technosklo.com 632422016150 įpak 100vnt</t>
  </si>
  <si>
    <t>www.technosklo.com 63242201600 įpak 100vnt</t>
  </si>
  <si>
    <t>www.technosklo.com 632422018180 įpak 100vnt</t>
  </si>
  <si>
    <t xml:space="preserve">www.acros.com 227920250 </t>
  </si>
  <si>
    <t>http://www.acros.com/DesktopModules/Acros_Search_Results/Acros_Search_Results.aspx?search_type=CatalogSearch&amp;SearchString=chloramphenicol</t>
  </si>
  <si>
    <t>www.chempur.pl chem*111372607*100g</t>
  </si>
  <si>
    <t>www.lach-ner.com 30011-CP0-G0100-1</t>
  </si>
  <si>
    <t xml:space="preserve">www.acros.com A/8300/46  </t>
  </si>
  <si>
    <t xml:space="preserve">www.acros.com 403250250 </t>
  </si>
  <si>
    <t>www.acros.com 173600050</t>
  </si>
  <si>
    <t>www.acros.com BP376-100</t>
  </si>
  <si>
    <t>www.chempur.pl chem*115382101*500g</t>
  </si>
  <si>
    <t>www.chempur.pl chem*115752837*1l</t>
  </si>
  <si>
    <t>www.acros.com 150611000</t>
  </si>
  <si>
    <t>www.chempur.pl chem*119041804*500g</t>
  </si>
  <si>
    <t>www.chempur.pl chem*119028407*100g</t>
  </si>
  <si>
    <t>www.chempur.pl chem*114433204*500ml</t>
  </si>
  <si>
    <t>www.chempur.pl chem*114912407*250g</t>
  </si>
  <si>
    <t>www.chempur.pl chem*428783303*100g</t>
  </si>
  <si>
    <t>www.chempur.pl chem*117420202*500g</t>
  </si>
  <si>
    <t>www.chempur.pl chem*117421000*500g</t>
  </si>
  <si>
    <t>www.chempur.pl chem*117468009*500g</t>
  </si>
  <si>
    <t>www.chempur.pl chem*117431609*500g</t>
  </si>
  <si>
    <t>chem*117898206*100g</t>
  </si>
  <si>
    <t>www.acros.com 141001000</t>
  </si>
  <si>
    <t>www.acros.com   L/0250/53</t>
  </si>
  <si>
    <t>www.acros.com 329911000</t>
  </si>
  <si>
    <t xml:space="preserve">www.acros.com M/2400/53 </t>
  </si>
  <si>
    <t>www.lach-ner.com 40009-AP0-G0100-1</t>
  </si>
  <si>
    <t>www.chempur.com chem*117941206*1kg</t>
  </si>
  <si>
    <t>www.chempur.pl chem*117992801*500g</t>
  </si>
  <si>
    <t>www.chempur.com chem*117991808*500g</t>
  </si>
  <si>
    <t>www.chdempur.pl chem*118105307*500g</t>
  </si>
  <si>
    <t>www.chempur.pl chem*118109252*500g</t>
  </si>
  <si>
    <t>www.chempur.pl chem*118105602*500g</t>
  </si>
  <si>
    <t>www.chempur.pl chem*chem*118081006*100g</t>
  </si>
  <si>
    <t>www.chempur.pl chem*118095802*500g</t>
  </si>
  <si>
    <t>www.acros.com BP389-100</t>
  </si>
  <si>
    <t>www.acros.com 174080250</t>
  </si>
  <si>
    <t>www.chempur.pl chem*117720907*500g</t>
  </si>
  <si>
    <t>www.acros.com 132590050</t>
  </si>
  <si>
    <t>www.acros.com 132731000</t>
  </si>
  <si>
    <t>www.lach-ner.com 40096-AP0-G1000-1</t>
  </si>
  <si>
    <t>www.acros.com BP9726-500</t>
  </si>
  <si>
    <t>www.acros.com309870250</t>
  </si>
  <si>
    <t>www.acros.comT/3700/45</t>
  </si>
  <si>
    <t>www.chemland.pl 08-275.202.22</t>
  </si>
  <si>
    <t>www.chemland.pl 08-275.202.23</t>
  </si>
  <si>
    <t>www.vitlab.de 161010</t>
  </si>
  <si>
    <t>www.wenk-labtec.com 9106103</t>
  </si>
  <si>
    <t>www.wenk-labtec.com 9230826</t>
  </si>
  <si>
    <t>www.wenk-labtec.com 9230828</t>
  </si>
  <si>
    <t>www.wenk-labtec.com 9230823</t>
  </si>
  <si>
    <t>www.glasscolabs.com 139.202.05</t>
  </si>
  <si>
    <t>www.glasscolabs.com 139.202.7</t>
  </si>
  <si>
    <t>www.glasscolabs.com 139.202.06</t>
  </si>
  <si>
    <t>www.cpachem.com PH004</t>
  </si>
  <si>
    <t>www.cpachem.com PH107</t>
  </si>
  <si>
    <t>www.cpachem.com PH106</t>
  </si>
  <si>
    <t>www.cpachem.com PH108</t>
  </si>
  <si>
    <t>www.wenk-labtec.com 9041874</t>
  </si>
  <si>
    <t>www.wenk-labtec.com 9405165</t>
  </si>
  <si>
    <t>www.wenk-labtec.com 9263528</t>
  </si>
  <si>
    <t>www.vitlab.de 40293</t>
  </si>
  <si>
    <t>www.wenk-labtec.com 9005269      įpak 100vnt</t>
  </si>
  <si>
    <t>Plastikinis, 850 ml talpos, neskaidrus, su įrodymais, kad atsparus dezinfekantams ir etilo alkoholiui.</t>
  </si>
  <si>
    <t>www.vitlab.de 53610</t>
  </si>
  <si>
    <t>www.vitlab.de 442081</t>
  </si>
  <si>
    <t>www.wenk-labtec.com 6258714 5pak. 500vnt</t>
  </si>
  <si>
    <t>www.vitlab.de 68099</t>
  </si>
  <si>
    <t>www.chempur.pl chem*112657501*1kg</t>
  </si>
  <si>
    <t>www.chempur.pl chem*113842106*1l</t>
  </si>
  <si>
    <t>www.chempur.pl chem*118109252*1kg</t>
  </si>
  <si>
    <t>www.chempur.pl chem*424321733*500ml</t>
  </si>
  <si>
    <t>www.chempur.pl chem*116947602*100ml</t>
  </si>
  <si>
    <t>www.chempur.pl</t>
  </si>
  <si>
    <t>www.chempur.pl chem*524912407*250ml chem*116950753*250ml</t>
  </si>
  <si>
    <t>www.hirschmannlab.de 8209101</t>
  </si>
  <si>
    <t>www.hirschmannlab.de 8200101</t>
  </si>
  <si>
    <t>www.duran-group.com 234002455</t>
  </si>
  <si>
    <t>www.hirschmannlab.de8000102</t>
  </si>
  <si>
    <t>www.hirschmannlab.de8000104</t>
  </si>
  <si>
    <t>www.hirschmannlab.de8000119</t>
  </si>
  <si>
    <t>www.duran-group.com 2111663</t>
  </si>
  <si>
    <t>www.duran-group.com 2111668</t>
  </si>
  <si>
    <t>www.duran-group.com 2327024</t>
  </si>
  <si>
    <t>www.chemland.pl 08-275.202.61</t>
  </si>
  <si>
    <t>www.chemland.pl 08-230.202.03</t>
  </si>
  <si>
    <t>www.chemland.pl08-075.202.02</t>
  </si>
  <si>
    <t>www.duran-group.com 1092676+</t>
  </si>
  <si>
    <t>www.wenk-labtec.com 9150811</t>
  </si>
  <si>
    <t>www.wenk-labtec.com 9204233</t>
  </si>
  <si>
    <t>Sterilūs, 47-50 mm diametro,0,45 µm,  akelių dydžio, su tinkleliu, balti, nitroceliulioziniai (filtrai gali būti pagaminti ir iš MCE maišytų (nitratų ir acetatų) celiuliozės esterių), su nurodytu efekt., supakuoti po 100vnt.</t>
  </si>
  <si>
    <t>www.wenk-labtec.com 9951016</t>
  </si>
  <si>
    <t>www.duran-group.com 25710545</t>
  </si>
  <si>
    <t>www.wenk-labtec.com9193848</t>
  </si>
  <si>
    <t>www.jizerska-porcelanka.com 641332241301</t>
  </si>
  <si>
    <t>www.cpachem.com PH010</t>
  </si>
  <si>
    <t>www.wenk-labtec.com 6241628</t>
  </si>
  <si>
    <t>www.duran-group.com 21194685</t>
  </si>
  <si>
    <t>www.duran-group.com 21194735</t>
  </si>
  <si>
    <t>wenk-labtec.com 9230560</t>
  </si>
  <si>
    <t>wenk-labtec.com 9051471</t>
  </si>
  <si>
    <r>
      <t>Mes siūlome šias prekes</t>
    </r>
    <r>
      <rPr>
        <i/>
        <sz val="8"/>
        <color theme="1"/>
        <rFont val="Times New Roman"/>
        <family val="1"/>
        <charset val="204"/>
      </rPr>
      <t xml:space="preserve">, </t>
    </r>
    <r>
      <rPr>
        <sz val="8"/>
        <color theme="1"/>
        <rFont val="Times New Roman"/>
        <family val="1"/>
        <charset val="204"/>
      </rPr>
      <t>kurios visiškai atitinka pirkimo sąlygose nurodytus reikalavimus ir jų kaina yra tokia:</t>
    </r>
  </si>
  <si>
    <r>
      <t>RW06 047 00 tipo arba tapatus. Celiuliozės esterio mišinio. Filtro diametras 47 mm, porų dydis 0,5 µm, Vandens filtravimo pajėgumas 150 mL/min./cm2, proteinų sulaikymas 80 µg/cm</t>
    </r>
    <r>
      <rPr>
        <vertAlign val="superscript"/>
        <sz val="8"/>
        <color indexed="8"/>
        <rFont val="Times New Roman"/>
        <family val="1"/>
        <charset val="204"/>
      </rPr>
      <t>2</t>
    </r>
    <r>
      <rPr>
        <sz val="8"/>
        <color indexed="8"/>
        <rFont val="Times New Roman"/>
        <family val="1"/>
        <charset val="204"/>
      </rPr>
      <t xml:space="preserve">. </t>
    </r>
  </si>
  <si>
    <r>
      <t xml:space="preserve"> Polisulfoninis piltuvas, dangtelis, surinkimo indas ir dangtelis; polipropileninis laikiklis ir filtro tvirtinimo tinklelis; silikoninis kamštis. Filtro diametras 47 mm, filtravimo plotas 13,8 cm</t>
    </r>
    <r>
      <rPr>
        <vertAlign val="superscript"/>
        <sz val="8"/>
        <color indexed="8"/>
        <rFont val="Times New Roman"/>
        <family val="1"/>
        <charset val="204"/>
      </rPr>
      <t>2</t>
    </r>
    <r>
      <rPr>
        <sz val="8"/>
        <color indexed="8"/>
        <rFont val="Times New Roman"/>
        <family val="1"/>
        <charset val="204"/>
      </rPr>
      <t xml:space="preserve">, piltuvo talpa 250 ml. "Sterifil" tipo arba tapatus. </t>
    </r>
  </si>
  <si>
    <r>
      <t>Mėgintuvėlių laikiklis, nerūdijančio plieno, vielinis, tinkamas sterilizavimui 180</t>
    </r>
    <r>
      <rPr>
        <b/>
        <vertAlign val="superscript"/>
        <sz val="8"/>
        <color indexed="8"/>
        <rFont val="Times New Roman"/>
        <family val="1"/>
        <charset val="204"/>
      </rPr>
      <t>o</t>
    </r>
    <r>
      <rPr>
        <b/>
        <sz val="8"/>
        <color indexed="8"/>
        <rFont val="Times New Roman"/>
        <family val="1"/>
        <charset val="204"/>
      </rPr>
      <t xml:space="preserve">C </t>
    </r>
  </si>
  <si>
    <r>
      <t xml:space="preserve">1. Pasiūlymai perkamai prekei privalo būti pateikti atsižvelgiant prekių specifikacijoje </t>
    </r>
    <r>
      <rPr>
        <b/>
        <sz val="8"/>
        <color theme="1"/>
        <rFont val="Times New Roman"/>
        <family val="1"/>
        <charset val="204"/>
      </rPr>
      <t>(1 lentelė)</t>
    </r>
    <r>
      <rPr>
        <sz val="8"/>
        <color theme="1"/>
        <rFont val="Times New Roman"/>
        <family val="1"/>
        <charset val="204"/>
      </rPr>
      <t xml:space="preserve"> nurodyto eiliškumo!</t>
    </r>
  </si>
  <si>
    <r>
      <t xml:space="preserve">  3. Siūlomų prekių kaina turi būti paskaičiuota </t>
    </r>
    <r>
      <rPr>
        <b/>
        <sz val="8"/>
        <color theme="1"/>
        <rFont val="Times New Roman"/>
        <family val="1"/>
        <charset val="204"/>
      </rPr>
      <t>maksimaliems prekių kiekiams</t>
    </r>
    <r>
      <rPr>
        <sz val="8"/>
        <color theme="1"/>
        <rFont val="Times New Roman"/>
        <family val="1"/>
        <charset val="204"/>
      </rPr>
      <t>.</t>
    </r>
  </si>
  <si>
    <r>
      <t xml:space="preserve">*Pastaba. </t>
    </r>
    <r>
      <rPr>
        <sz val="8"/>
        <color theme="1"/>
        <rFont val="Times New Roman"/>
        <family val="1"/>
        <charset val="204"/>
      </rPr>
      <t>Jeigu perkančioji organizacija pirkimą atlieka CVP IS priemonėmis, šis dokumentas teikiamas pasirašytas saugiu elektroniniu parašu. Tais atvejais, kai pirkimo dokumentuose nustatyta, kad visas pasiūlymas pasirašomas saugiu elektroniniu parašu, šio dokumento atskirai pasirašyti neprivaloma</t>
    </r>
  </si>
  <si>
    <t>Bendra pasiūlymo kaina su PVM 134 019,33 Eur.</t>
  </si>
  <si>
    <t>Į šią sumą įeina visos išlaidos ir visi mokesčiai, taip pat ir PVM, kuris sudaro 23 259,55 Eur.</t>
  </si>
</sst>
</file>

<file path=xl/styles.xml><?xml version="1.0" encoding="utf-8"?>
<styleSheet xmlns="http://schemas.openxmlformats.org/spreadsheetml/2006/main">
  <numFmts count="1">
    <numFmt numFmtId="43" formatCode="_-* #,##0.00\ _€_-;\-* #,##0.00\ _€_-;_-* &quot;-&quot;??\ _€_-;_-@_-"/>
  </numFmts>
  <fonts count="24">
    <font>
      <sz val="11"/>
      <color theme="1"/>
      <name val="Calibri"/>
      <family val="2"/>
      <charset val="186"/>
      <scheme val="minor"/>
    </font>
    <font>
      <sz val="10"/>
      <name val="Arial"/>
      <family val="2"/>
      <charset val="186"/>
    </font>
    <font>
      <sz val="10"/>
      <color theme="1"/>
      <name val="Times New Roman"/>
      <family val="1"/>
      <charset val="186"/>
    </font>
    <font>
      <sz val="11"/>
      <color indexed="8"/>
      <name val="Calibri"/>
      <family val="2"/>
      <charset val="186"/>
    </font>
    <font>
      <sz val="10"/>
      <color indexed="8"/>
      <name val="MS Sans Serif"/>
      <family val="2"/>
      <charset val="186"/>
    </font>
    <font>
      <sz val="11"/>
      <color theme="1"/>
      <name val="Calibri"/>
      <family val="2"/>
      <charset val="186"/>
      <scheme val="minor"/>
    </font>
    <font>
      <u/>
      <sz val="11"/>
      <color theme="10"/>
      <name val="Calibri"/>
      <family val="2"/>
      <charset val="186"/>
      <scheme val="minor"/>
    </font>
    <font>
      <sz val="10"/>
      <name val="Arial"/>
      <family val="2"/>
      <charset val="238"/>
    </font>
    <font>
      <sz val="8"/>
      <color theme="1"/>
      <name val="Times New Roman"/>
      <family val="1"/>
      <charset val="186"/>
    </font>
    <font>
      <sz val="8"/>
      <color theme="1"/>
      <name val="Times New Roman"/>
      <family val="1"/>
      <charset val="204"/>
    </font>
    <font>
      <i/>
      <sz val="8"/>
      <color theme="1"/>
      <name val="Times New Roman"/>
      <family val="1"/>
      <charset val="204"/>
    </font>
    <font>
      <sz val="8"/>
      <name val="Times New Roman"/>
      <family val="1"/>
      <charset val="204"/>
    </font>
    <font>
      <b/>
      <sz val="8"/>
      <color theme="1"/>
      <name val="Times New Roman"/>
      <family val="1"/>
      <charset val="204"/>
    </font>
    <font>
      <b/>
      <sz val="8"/>
      <name val="Times New Roman"/>
      <family val="1"/>
      <charset val="204"/>
    </font>
    <font>
      <b/>
      <sz val="8"/>
      <color indexed="8"/>
      <name val="Times New Roman"/>
      <family val="1"/>
      <charset val="204"/>
    </font>
    <font>
      <b/>
      <sz val="8"/>
      <color rgb="FF000000"/>
      <name val="Times New Roman"/>
      <family val="1"/>
      <charset val="204"/>
    </font>
    <font>
      <b/>
      <sz val="8"/>
      <color indexed="63"/>
      <name val="Times New Roman"/>
      <family val="1"/>
      <charset val="204"/>
    </font>
    <font>
      <sz val="8"/>
      <color indexed="8"/>
      <name val="Times New Roman"/>
      <family val="1"/>
      <charset val="204"/>
    </font>
    <font>
      <u/>
      <sz val="8"/>
      <name val="Times New Roman"/>
      <family val="1"/>
      <charset val="204"/>
    </font>
    <font>
      <u/>
      <sz val="8"/>
      <color theme="10"/>
      <name val="Times New Roman"/>
      <family val="1"/>
      <charset val="204"/>
    </font>
    <font>
      <sz val="8"/>
      <color indexed="63"/>
      <name val="Times New Roman"/>
      <family val="1"/>
      <charset val="204"/>
    </font>
    <font>
      <sz val="8"/>
      <color rgb="FF000000"/>
      <name val="Times New Roman"/>
      <family val="1"/>
      <charset val="204"/>
    </font>
    <font>
      <vertAlign val="superscript"/>
      <sz val="8"/>
      <color indexed="8"/>
      <name val="Times New Roman"/>
      <family val="1"/>
      <charset val="204"/>
    </font>
    <font>
      <b/>
      <vertAlign val="superscript"/>
      <sz val="8"/>
      <color indexed="8"/>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3">
    <xf numFmtId="0" fontId="0"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4" fillId="0" borderId="0"/>
    <xf numFmtId="43" fontId="5" fillId="0" borderId="0" applyFont="0" applyFill="0" applyBorder="0" applyAlignment="0" applyProtection="0"/>
    <xf numFmtId="0" fontId="6" fillId="0" borderId="0" applyNumberFormat="0" applyFill="0" applyBorder="0" applyAlignment="0" applyProtection="0"/>
    <xf numFmtId="0" fontId="7" fillId="0" borderId="0"/>
  </cellStyleXfs>
  <cellXfs count="143">
    <xf numFmtId="0" fontId="0" fillId="0" borderId="0" xfId="0"/>
    <xf numFmtId="0" fontId="2" fillId="0" borderId="0" xfId="0" applyFont="1" applyBorder="1"/>
    <xf numFmtId="0" fontId="2" fillId="3" borderId="0" xfId="0" applyFont="1" applyFill="1" applyBorder="1"/>
    <xf numFmtId="0" fontId="2" fillId="0" borderId="0" xfId="0" applyFont="1" applyFill="1" applyBorder="1"/>
    <xf numFmtId="0" fontId="8" fillId="0" borderId="0" xfId="0" applyFont="1" applyBorder="1"/>
    <xf numFmtId="0" fontId="8" fillId="3" borderId="0" xfId="0" applyFont="1" applyFill="1" applyBorder="1"/>
    <xf numFmtId="0" fontId="8" fillId="0" borderId="0" xfId="0" applyFont="1" applyFill="1" applyBorder="1"/>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11" fillId="3" borderId="0" xfId="0" applyFont="1" applyFill="1" applyBorder="1" applyAlignment="1">
      <alignment horizontal="center" vertical="center" wrapText="1"/>
    </xf>
    <xf numFmtId="49" fontId="9" fillId="0" borderId="0" xfId="0" applyNumberFormat="1" applyFont="1" applyBorder="1" applyAlignment="1">
      <alignment horizontal="center" vertical="center"/>
    </xf>
    <xf numFmtId="0" fontId="9" fillId="0" borderId="0" xfId="0" applyFont="1" applyBorder="1" applyAlignment="1">
      <alignment horizontal="center"/>
    </xf>
    <xf numFmtId="0" fontId="9" fillId="0" borderId="0" xfId="0" applyFont="1" applyBorder="1"/>
    <xf numFmtId="0" fontId="12" fillId="0" borderId="0" xfId="0" applyFont="1" applyBorder="1" applyAlignment="1">
      <alignment horizontal="center"/>
    </xf>
    <xf numFmtId="0" fontId="12" fillId="0" borderId="0" xfId="0" applyFont="1" applyBorder="1" applyAlignment="1">
      <alignment horizontal="center" vertical="center"/>
    </xf>
    <xf numFmtId="0" fontId="11" fillId="3" borderId="0" xfId="0" applyFont="1" applyFill="1" applyBorder="1" applyAlignment="1">
      <alignment horizontal="center" wrapText="1"/>
    </xf>
    <xf numFmtId="49" fontId="13" fillId="2" borderId="1" xfId="1" applyNumberFormat="1" applyFont="1" applyFill="1" applyBorder="1" applyAlignment="1">
      <alignment horizontal="center" vertical="center" wrapText="1"/>
    </xf>
    <xf numFmtId="49" fontId="14" fillId="2" borderId="1" xfId="1" applyNumberFormat="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 xfId="1"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49" fontId="16" fillId="2" borderId="1" xfId="1" applyNumberFormat="1" applyFont="1" applyFill="1" applyBorder="1" applyAlignment="1" applyProtection="1">
      <alignment horizontal="center" vertical="center" wrapText="1"/>
    </xf>
    <xf numFmtId="2" fontId="13" fillId="2" borderId="1" xfId="1" applyNumberFormat="1" applyFont="1" applyFill="1" applyBorder="1" applyAlignment="1" applyProtection="1">
      <alignment horizontal="center" vertical="center" wrapText="1"/>
      <protection locked="0"/>
    </xf>
    <xf numFmtId="1" fontId="16" fillId="2" borderId="1" xfId="1" applyNumberFormat="1" applyFont="1" applyFill="1" applyBorder="1" applyAlignment="1" applyProtection="1">
      <alignment horizontal="center" vertical="center" wrapText="1"/>
      <protection locked="0"/>
    </xf>
    <xf numFmtId="2" fontId="14" fillId="2" borderId="1" xfId="1" applyNumberFormat="1" applyFont="1" applyFill="1" applyBorder="1" applyAlignment="1" applyProtection="1">
      <alignment horizontal="center" vertical="center" wrapText="1"/>
      <protection locked="0"/>
    </xf>
    <xf numFmtId="2" fontId="14" fillId="2" borderId="1" xfId="2" applyNumberFormat="1" applyFont="1" applyFill="1" applyBorder="1" applyAlignment="1" applyProtection="1">
      <alignment horizontal="center" vertical="center" wrapText="1"/>
      <protection locked="0"/>
    </xf>
    <xf numFmtId="49" fontId="9" fillId="7" borderId="1" xfId="0" applyNumberFormat="1" applyFont="1" applyFill="1" applyBorder="1" applyAlignment="1">
      <alignment horizontal="center" vertical="center"/>
    </xf>
    <xf numFmtId="49" fontId="11" fillId="7"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49" fontId="11" fillId="7" borderId="1" xfId="0" applyNumberFormat="1" applyFont="1" applyFill="1" applyBorder="1" applyAlignment="1" applyProtection="1">
      <alignment horizontal="center" vertical="center" wrapText="1"/>
      <protection locked="0"/>
    </xf>
    <xf numFmtId="1"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2" fontId="11" fillId="0" borderId="1" xfId="0" applyNumberFormat="1" applyFont="1" applyFill="1" applyBorder="1" applyAlignment="1" applyProtection="1">
      <alignment horizontal="center" vertical="center" wrapText="1"/>
      <protection locked="0"/>
    </xf>
    <xf numFmtId="49" fontId="9" fillId="0" borderId="1" xfId="0" applyNumberFormat="1" applyFont="1" applyBorder="1" applyAlignment="1">
      <alignment horizontal="center" vertical="center"/>
    </xf>
    <xf numFmtId="1" fontId="13" fillId="0" borderId="1" xfId="0" applyNumberFormat="1" applyFont="1" applyFill="1" applyBorder="1" applyAlignment="1" applyProtection="1">
      <alignment horizontal="center" vertical="center"/>
      <protection locked="0"/>
    </xf>
    <xf numFmtId="0" fontId="14" fillId="0" borderId="1" xfId="0" applyFont="1" applyFill="1" applyBorder="1" applyAlignment="1">
      <alignment horizontal="center" vertical="top" wrapText="1"/>
    </xf>
    <xf numFmtId="0" fontId="11" fillId="3" borderId="0" xfId="0" applyFont="1" applyFill="1" applyAlignment="1">
      <alignment horizontal="center" wrapText="1"/>
    </xf>
    <xf numFmtId="0" fontId="17"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2" fillId="0" borderId="1" xfId="0" applyNumberFormat="1" applyFont="1" applyBorder="1" applyAlignment="1">
      <alignment horizontal="center" vertical="center"/>
    </xf>
    <xf numFmtId="2" fontId="13" fillId="3" borderId="1" xfId="0" applyNumberFormat="1"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49" fontId="13" fillId="3" borderId="1" xfId="0" applyNumberFormat="1" applyFont="1" applyFill="1" applyBorder="1" applyAlignment="1" applyProtection="1">
      <alignment horizontal="center" vertical="center" wrapText="1"/>
      <protection locked="0"/>
    </xf>
    <xf numFmtId="49" fontId="12" fillId="3" borderId="1"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 xfId="0"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3" fillId="3" borderId="1" xfId="0" applyNumberFormat="1" applyFont="1" applyFill="1" applyBorder="1" applyAlignment="1" applyProtection="1">
      <alignment horizontal="center" vertical="center" wrapText="1"/>
    </xf>
    <xf numFmtId="0" fontId="14" fillId="3"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2" fontId="14" fillId="3" borderId="1" xfId="0" applyNumberFormat="1" applyFont="1" applyFill="1" applyBorder="1" applyAlignment="1">
      <alignment horizontal="center" vertical="center" wrapText="1"/>
    </xf>
    <xf numFmtId="49" fontId="13" fillId="0" borderId="1" xfId="0" applyNumberFormat="1" applyFont="1" applyFill="1" applyBorder="1" applyAlignment="1" applyProtection="1">
      <alignment horizontal="center" vertical="center" wrapText="1"/>
    </xf>
    <xf numFmtId="49" fontId="11" fillId="4" borderId="1" xfId="2"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3" fillId="3" borderId="0" xfId="0" applyNumberFormat="1"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protection locked="0"/>
    </xf>
    <xf numFmtId="49" fontId="11" fillId="3" borderId="0" xfId="0" applyNumberFormat="1" applyFont="1" applyFill="1" applyBorder="1" applyAlignment="1" applyProtection="1">
      <alignment horizontal="center" vertical="center" wrapText="1"/>
    </xf>
    <xf numFmtId="0" fontId="9" fillId="0" borderId="0" xfId="0" applyFont="1" applyAlignment="1">
      <alignment horizontal="center" wrapText="1"/>
    </xf>
    <xf numFmtId="0" fontId="12" fillId="0" borderId="0" xfId="0" applyFont="1" applyAlignment="1">
      <alignment horizontal="center"/>
    </xf>
    <xf numFmtId="0" fontId="9" fillId="0" borderId="0" xfId="0" applyFont="1" applyAlignment="1">
      <alignment horizontal="center" vertical="center" wrapText="1"/>
    </xf>
    <xf numFmtId="49" fontId="12" fillId="0" borderId="0" xfId="0" applyNumberFormat="1" applyFont="1" applyBorder="1" applyAlignment="1">
      <alignment horizontal="center" vertical="center"/>
    </xf>
    <xf numFmtId="0" fontId="9" fillId="0" borderId="0" xfId="0" applyFont="1" applyAlignment="1">
      <alignment horizontal="center"/>
    </xf>
    <xf numFmtId="0" fontId="9" fillId="0" borderId="0" xfId="0" applyFont="1" applyAlignment="1">
      <alignment horizontal="center" wrapText="1"/>
    </xf>
    <xf numFmtId="0" fontId="21" fillId="0" borderId="0" xfId="0" applyFont="1" applyAlignment="1">
      <alignment horizontal="center" wrapText="1"/>
    </xf>
    <xf numFmtId="0" fontId="11" fillId="0" borderId="1" xfId="0" applyFont="1" applyFill="1" applyBorder="1" applyAlignment="1" applyProtection="1">
      <alignment vertical="top" wrapText="1"/>
      <protection locked="0"/>
    </xf>
    <xf numFmtId="0" fontId="17" fillId="0" borderId="1" xfId="0" applyFont="1" applyBorder="1" applyAlignment="1">
      <alignment vertical="top" wrapText="1"/>
    </xf>
    <xf numFmtId="0" fontId="11" fillId="3" borderId="1" xfId="0" applyFont="1" applyFill="1" applyBorder="1" applyAlignment="1">
      <alignment vertical="top" wrapText="1"/>
    </xf>
    <xf numFmtId="0" fontId="13" fillId="0" borderId="1" xfId="0" applyFont="1" applyFill="1" applyBorder="1" applyAlignment="1" applyProtection="1">
      <alignment vertical="top"/>
      <protection locked="0"/>
    </xf>
    <xf numFmtId="49" fontId="16" fillId="2" borderId="1" xfId="1" applyNumberFormat="1" applyFont="1" applyFill="1" applyBorder="1" applyAlignment="1" applyProtection="1">
      <alignment vertical="top" wrapText="1"/>
    </xf>
    <xf numFmtId="0" fontId="9" fillId="5" borderId="1" xfId="0" applyFont="1" applyFill="1" applyBorder="1" applyAlignment="1">
      <alignment vertical="top"/>
    </xf>
    <xf numFmtId="43" fontId="9" fillId="5" borderId="1" xfId="10" applyFont="1" applyFill="1" applyBorder="1" applyAlignment="1">
      <alignment vertical="top"/>
    </xf>
    <xf numFmtId="0" fontId="17" fillId="2" borderId="1" xfId="0" applyFont="1" applyFill="1" applyBorder="1" applyAlignment="1">
      <alignment vertical="top" wrapText="1"/>
    </xf>
    <xf numFmtId="49" fontId="13" fillId="2" borderId="1" xfId="0" applyNumberFormat="1" applyFont="1" applyFill="1" applyBorder="1" applyAlignment="1" applyProtection="1">
      <alignment vertical="top" wrapText="1"/>
    </xf>
    <xf numFmtId="0" fontId="12" fillId="0" borderId="1" xfId="0" applyFont="1" applyBorder="1" applyAlignment="1">
      <alignment vertical="top"/>
    </xf>
    <xf numFmtId="0" fontId="17" fillId="3" borderId="1" xfId="1" applyFont="1" applyFill="1" applyBorder="1" applyAlignment="1" applyProtection="1">
      <alignment vertical="top" wrapText="1"/>
      <protection locked="0"/>
    </xf>
    <xf numFmtId="0" fontId="11" fillId="3" borderId="0" xfId="0" applyFont="1" applyFill="1" applyAlignment="1">
      <alignment vertical="top" wrapText="1"/>
    </xf>
    <xf numFmtId="0" fontId="17" fillId="0" borderId="1" xfId="0" applyFont="1" applyFill="1" applyBorder="1" applyAlignment="1">
      <alignment vertical="top" wrapText="1"/>
    </xf>
    <xf numFmtId="49" fontId="13" fillId="0" borderId="1" xfId="0" applyNumberFormat="1" applyFont="1" applyFill="1" applyBorder="1" applyAlignment="1" applyProtection="1">
      <alignment vertical="top" wrapText="1"/>
      <protection locked="0"/>
    </xf>
    <xf numFmtId="0" fontId="11" fillId="0" borderId="1" xfId="0" applyFont="1" applyBorder="1" applyAlignment="1">
      <alignment vertical="top" wrapText="1"/>
    </xf>
    <xf numFmtId="0" fontId="17" fillId="2" borderId="1" xfId="1" applyFont="1" applyFill="1" applyBorder="1" applyAlignment="1" applyProtection="1">
      <alignment vertical="top" wrapText="1"/>
      <protection locked="0"/>
    </xf>
    <xf numFmtId="0" fontId="11" fillId="3" borderId="1" xfId="1" applyFont="1" applyFill="1" applyBorder="1" applyAlignment="1" applyProtection="1">
      <alignment vertical="top" wrapText="1"/>
      <protection locked="0"/>
    </xf>
    <xf numFmtId="2" fontId="17" fillId="2" borderId="1" xfId="0" applyNumberFormat="1" applyFont="1" applyFill="1" applyBorder="1" applyAlignment="1">
      <alignment vertical="top" wrapText="1"/>
    </xf>
    <xf numFmtId="2" fontId="11" fillId="3" borderId="1" xfId="0" applyNumberFormat="1" applyFont="1" applyFill="1" applyBorder="1" applyAlignment="1">
      <alignment vertical="top" wrapText="1"/>
    </xf>
    <xf numFmtId="2" fontId="11" fillId="0" borderId="1" xfId="0" applyNumberFormat="1" applyFont="1" applyFill="1" applyBorder="1" applyAlignment="1">
      <alignment vertical="top" wrapText="1"/>
    </xf>
    <xf numFmtId="49" fontId="13" fillId="3" borderId="1" xfId="0" applyNumberFormat="1" applyFont="1" applyFill="1" applyBorder="1" applyAlignment="1">
      <alignment vertical="top" wrapText="1"/>
    </xf>
    <xf numFmtId="2" fontId="18" fillId="3" borderId="1" xfId="11" applyNumberFormat="1" applyFont="1" applyFill="1" applyBorder="1" applyAlignment="1">
      <alignment vertical="top" wrapText="1"/>
    </xf>
    <xf numFmtId="49" fontId="13" fillId="3" borderId="1" xfId="0" applyNumberFormat="1" applyFont="1" applyFill="1" applyBorder="1" applyAlignment="1" applyProtection="1">
      <alignment vertical="top" wrapText="1"/>
      <protection locked="0"/>
    </xf>
    <xf numFmtId="49" fontId="11" fillId="3" borderId="1" xfId="0" applyNumberFormat="1" applyFont="1" applyFill="1" applyBorder="1" applyAlignment="1" applyProtection="1">
      <alignment vertical="top" wrapText="1"/>
      <protection locked="0"/>
    </xf>
    <xf numFmtId="0" fontId="18" fillId="3" borderId="1" xfId="11" applyFont="1" applyFill="1" applyBorder="1" applyAlignment="1">
      <alignment vertical="top" wrapText="1"/>
    </xf>
    <xf numFmtId="0" fontId="19" fillId="3" borderId="1" xfId="11" applyFont="1" applyFill="1" applyBorder="1" applyAlignment="1">
      <alignment vertical="top" wrapText="1"/>
    </xf>
    <xf numFmtId="0" fontId="12" fillId="3" borderId="1" xfId="0" applyFont="1" applyFill="1" applyBorder="1" applyAlignment="1">
      <alignment vertical="top"/>
    </xf>
    <xf numFmtId="0" fontId="11" fillId="3" borderId="0" xfId="12" applyFont="1" applyFill="1" applyAlignment="1">
      <alignment vertical="top" wrapText="1"/>
    </xf>
    <xf numFmtId="49" fontId="11" fillId="3" borderId="1" xfId="0" applyNumberFormat="1" applyFont="1" applyFill="1" applyBorder="1" applyAlignment="1">
      <alignment vertical="top" wrapText="1"/>
    </xf>
    <xf numFmtId="0" fontId="13" fillId="3" borderId="1" xfId="0" applyFont="1" applyFill="1" applyBorder="1" applyAlignment="1" applyProtection="1">
      <alignment vertical="top" wrapText="1"/>
      <protection locked="0"/>
    </xf>
    <xf numFmtId="0" fontId="11" fillId="3" borderId="1" xfId="0" applyFont="1" applyFill="1" applyBorder="1" applyAlignment="1" applyProtection="1">
      <alignment vertical="top" wrapText="1"/>
      <protection locked="0"/>
    </xf>
    <xf numFmtId="0" fontId="13" fillId="3" borderId="1" xfId="0" applyFont="1" applyFill="1" applyBorder="1" applyAlignment="1">
      <alignment vertical="top" wrapText="1"/>
    </xf>
    <xf numFmtId="0" fontId="18" fillId="3" borderId="0" xfId="11" applyFont="1" applyFill="1" applyAlignment="1">
      <alignment vertical="top" wrapText="1"/>
    </xf>
    <xf numFmtId="49" fontId="13" fillId="0" borderId="1" xfId="0" applyNumberFormat="1" applyFont="1" applyFill="1" applyBorder="1" applyAlignment="1">
      <alignment vertical="top" wrapText="1"/>
    </xf>
    <xf numFmtId="0" fontId="13" fillId="0" borderId="1" xfId="0" applyFont="1" applyFill="1" applyBorder="1" applyAlignment="1">
      <alignment vertical="top" wrapText="1"/>
    </xf>
    <xf numFmtId="0" fontId="11" fillId="0" borderId="1" xfId="0" applyFont="1" applyFill="1" applyBorder="1" applyAlignment="1">
      <alignment vertical="top" wrapText="1"/>
    </xf>
    <xf numFmtId="2" fontId="20" fillId="2" borderId="1" xfId="0" applyNumberFormat="1" applyFont="1" applyFill="1" applyBorder="1" applyAlignment="1">
      <alignment vertical="top" wrapText="1"/>
    </xf>
    <xf numFmtId="0" fontId="13" fillId="0" borderId="1" xfId="0" applyFont="1" applyFill="1" applyBorder="1" applyAlignment="1" applyProtection="1">
      <alignment vertical="top" wrapText="1"/>
      <protection locked="0"/>
    </xf>
    <xf numFmtId="0" fontId="17" fillId="3" borderId="1" xfId="0" applyFont="1" applyFill="1" applyBorder="1" applyAlignment="1">
      <alignment vertical="top" wrapText="1"/>
    </xf>
    <xf numFmtId="0" fontId="9" fillId="3" borderId="1" xfId="0" applyFont="1" applyFill="1" applyBorder="1" applyAlignment="1">
      <alignment vertical="top" wrapText="1"/>
    </xf>
    <xf numFmtId="0" fontId="18" fillId="3" borderId="1" xfId="11" applyFont="1" applyFill="1" applyBorder="1" applyAlignment="1" applyProtection="1">
      <alignment vertical="top" wrapText="1"/>
      <protection locked="0"/>
    </xf>
    <xf numFmtId="1" fontId="11" fillId="0" borderId="1" xfId="3" applyNumberFormat="1" applyFont="1" applyFill="1" applyBorder="1" applyAlignment="1">
      <alignment vertical="top" wrapText="1"/>
    </xf>
    <xf numFmtId="0" fontId="11" fillId="0" borderId="1" xfId="3" applyFont="1" applyFill="1" applyBorder="1" applyAlignment="1">
      <alignment vertical="top" wrapText="1"/>
    </xf>
    <xf numFmtId="49" fontId="14" fillId="2" borderId="1" xfId="0" applyNumberFormat="1" applyFont="1" applyFill="1" applyBorder="1" applyAlignment="1" applyProtection="1">
      <alignment vertical="top" wrapText="1"/>
    </xf>
    <xf numFmtId="1" fontId="14" fillId="2" borderId="1" xfId="0" applyNumberFormat="1" applyFont="1" applyFill="1" applyBorder="1" applyAlignment="1" applyProtection="1">
      <alignment vertical="top" wrapText="1"/>
    </xf>
    <xf numFmtId="2" fontId="17" fillId="3" borderId="1" xfId="0" applyNumberFormat="1" applyFont="1" applyFill="1" applyBorder="1" applyAlignment="1">
      <alignment vertical="top" wrapText="1"/>
    </xf>
    <xf numFmtId="0" fontId="17" fillId="3" borderId="1" xfId="9" applyFont="1" applyFill="1" applyBorder="1" applyAlignment="1">
      <alignment vertical="top" wrapText="1"/>
    </xf>
    <xf numFmtId="1" fontId="11" fillId="3" borderId="1" xfId="0" applyNumberFormat="1" applyFont="1" applyFill="1" applyBorder="1" applyAlignment="1">
      <alignment vertical="top" wrapText="1"/>
    </xf>
    <xf numFmtId="49" fontId="17" fillId="3" borderId="1" xfId="0" applyNumberFormat="1" applyFont="1" applyFill="1" applyBorder="1" applyAlignment="1">
      <alignment vertical="top" wrapText="1"/>
    </xf>
    <xf numFmtId="0" fontId="17" fillId="3" borderId="1" xfId="0" applyFont="1" applyFill="1" applyBorder="1" applyAlignment="1" applyProtection="1">
      <alignment vertical="top" wrapText="1"/>
      <protection locked="0"/>
    </xf>
    <xf numFmtId="49" fontId="17" fillId="3" borderId="1" xfId="0" applyNumberFormat="1" applyFont="1" applyFill="1" applyBorder="1" applyAlignment="1" applyProtection="1">
      <alignment vertical="top" wrapText="1"/>
      <protection locked="0"/>
    </xf>
    <xf numFmtId="49" fontId="14" fillId="0" borderId="1" xfId="0" applyNumberFormat="1" applyFont="1" applyFill="1" applyBorder="1" applyAlignment="1" applyProtection="1">
      <alignment vertical="top" wrapText="1"/>
    </xf>
    <xf numFmtId="1" fontId="14" fillId="0" borderId="1" xfId="0" applyNumberFormat="1" applyFont="1" applyFill="1" applyBorder="1" applyAlignment="1" applyProtection="1">
      <alignment vertical="top" wrapText="1"/>
    </xf>
    <xf numFmtId="0" fontId="21" fillId="0" borderId="0" xfId="0" applyFont="1" applyAlignment="1">
      <alignment vertical="top" wrapText="1"/>
    </xf>
    <xf numFmtId="2" fontId="17" fillId="0" borderId="1" xfId="0" applyNumberFormat="1" applyFont="1" applyFill="1" applyBorder="1" applyAlignment="1">
      <alignment vertical="top" wrapText="1"/>
    </xf>
    <xf numFmtId="0" fontId="19" fillId="3" borderId="0" xfId="11" applyFont="1" applyFill="1" applyAlignment="1">
      <alignment vertical="top" wrapText="1"/>
    </xf>
    <xf numFmtId="0" fontId="17" fillId="4" borderId="1" xfId="2" applyFont="1" applyFill="1" applyBorder="1" applyAlignment="1">
      <alignment vertical="top" wrapText="1"/>
    </xf>
    <xf numFmtId="0" fontId="11" fillId="4" borderId="1" xfId="2" applyFont="1" applyFill="1" applyBorder="1" applyAlignment="1">
      <alignment vertical="top" wrapText="1"/>
    </xf>
    <xf numFmtId="49" fontId="17" fillId="4" borderId="1" xfId="2" applyNumberFormat="1" applyFont="1" applyFill="1" applyBorder="1" applyAlignment="1">
      <alignment vertical="top" wrapText="1"/>
    </xf>
    <xf numFmtId="1" fontId="17" fillId="4" borderId="1" xfId="2" applyNumberFormat="1" applyFont="1" applyFill="1" applyBorder="1" applyAlignment="1">
      <alignment vertical="top" wrapText="1"/>
    </xf>
    <xf numFmtId="0" fontId="9" fillId="4" borderId="1" xfId="0" applyFont="1" applyFill="1" applyBorder="1" applyAlignment="1">
      <alignment vertical="top"/>
    </xf>
    <xf numFmtId="0" fontId="12" fillId="4" borderId="1" xfId="0" applyFont="1" applyFill="1" applyBorder="1" applyAlignment="1">
      <alignment vertical="top"/>
    </xf>
    <xf numFmtId="43" fontId="9" fillId="4" borderId="1" xfId="0" applyNumberFormat="1" applyFont="1" applyFill="1" applyBorder="1" applyAlignment="1">
      <alignment vertical="top"/>
    </xf>
    <xf numFmtId="4" fontId="9" fillId="5" borderId="1" xfId="0" applyNumberFormat="1" applyFont="1" applyFill="1" applyBorder="1" applyAlignment="1">
      <alignment vertical="top"/>
    </xf>
    <xf numFmtId="4" fontId="9" fillId="4" borderId="1" xfId="0" applyNumberFormat="1" applyFont="1" applyFill="1" applyBorder="1" applyAlignment="1">
      <alignment vertical="top"/>
    </xf>
    <xf numFmtId="0" fontId="11" fillId="3" borderId="2" xfId="0" applyFont="1" applyFill="1" applyBorder="1" applyAlignment="1">
      <alignment vertical="top" wrapText="1"/>
    </xf>
    <xf numFmtId="0" fontId="11" fillId="3" borderId="3" xfId="2" applyFont="1" applyFill="1" applyBorder="1" applyAlignment="1">
      <alignment horizontal="center" vertical="center" wrapText="1"/>
    </xf>
    <xf numFmtId="0" fontId="12" fillId="0" borderId="0" xfId="0" applyFont="1" applyAlignment="1">
      <alignment horizontal="left"/>
    </xf>
    <xf numFmtId="0" fontId="9" fillId="0" borderId="0" xfId="0" applyFont="1" applyAlignment="1">
      <alignment horizontal="left"/>
    </xf>
    <xf numFmtId="0" fontId="9" fillId="0" borderId="0" xfId="0" applyFont="1" applyAlignment="1">
      <alignment horizontal="left" wrapText="1"/>
    </xf>
  </cellXfs>
  <cellStyles count="13">
    <cellStyle name="0,0_x000d__x000a_NA_x000d__x000a_" xfId="5"/>
    <cellStyle name="Normal 10" xfId="7"/>
    <cellStyle name="Normal 11" xfId="4"/>
    <cellStyle name="Normal 2" xfId="1"/>
    <cellStyle name="Normal 2 2" xfId="6"/>
    <cellStyle name="Normal 2_2011 01 21 Mikrobiol skyr specifikacija is Virbalienes 02 26" xfId="8"/>
    <cellStyle name="Normal 3" xfId="2"/>
    <cellStyle name="Normal 6" xfId="3"/>
    <cellStyle name="Normal_Sheet1" xfId="9"/>
    <cellStyle name="Normalny 3" xfId="12"/>
    <cellStyle name="Гиперссылка" xfId="11" builtinId="8"/>
    <cellStyle name="Обычный" xfId="0" builtinId="0"/>
    <cellStyle name="Финансовый" xfId="10" builtinId="3"/>
  </cellStyles>
  <dxfs count="0"/>
  <tableStyles count="0" defaultTableStyle="TableStyleMedium9" defaultPivotStyle="PivotStyleLight16"/>
  <colors>
    <mruColors>
      <color rgb="FF3399FF"/>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hempur.pl/" TargetMode="External"/><Relationship Id="rId13" Type="http://schemas.openxmlformats.org/officeDocument/2006/relationships/hyperlink" Target="http://www.acros.com/" TargetMode="External"/><Relationship Id="rId18" Type="http://schemas.openxmlformats.org/officeDocument/2006/relationships/hyperlink" Target="http://www.wenk-labtec.com/" TargetMode="External"/><Relationship Id="rId26" Type="http://schemas.openxmlformats.org/officeDocument/2006/relationships/hyperlink" Target="http://www.hirschmannlab.de8000102/" TargetMode="External"/><Relationship Id="rId3" Type="http://schemas.openxmlformats.org/officeDocument/2006/relationships/hyperlink" Target="http://www.acros.com/DesktopModules/Acros_Search_Results/Acros_Search_Results.aspx?search_type=CatalogSearch&amp;SearchString=chloramphenicol" TargetMode="External"/><Relationship Id="rId21" Type="http://schemas.openxmlformats.org/officeDocument/2006/relationships/hyperlink" Target="http://www.vitlab.de/" TargetMode="External"/><Relationship Id="rId34" Type="http://schemas.openxmlformats.org/officeDocument/2006/relationships/hyperlink" Target="http://www.wenk-labtec.com9193848/" TargetMode="External"/><Relationship Id="rId7" Type="http://schemas.openxmlformats.org/officeDocument/2006/relationships/hyperlink" Target="http://www.chempur.pl/" TargetMode="External"/><Relationship Id="rId12" Type="http://schemas.openxmlformats.org/officeDocument/2006/relationships/hyperlink" Target="http://www.acros.com/" TargetMode="External"/><Relationship Id="rId17" Type="http://schemas.openxmlformats.org/officeDocument/2006/relationships/hyperlink" Target="http://www.glasscolabs.com/" TargetMode="External"/><Relationship Id="rId25" Type="http://schemas.openxmlformats.org/officeDocument/2006/relationships/hyperlink" Target="http://www.hirschmannlab.de8000102/" TargetMode="External"/><Relationship Id="rId33" Type="http://schemas.openxmlformats.org/officeDocument/2006/relationships/hyperlink" Target="http://www.wenk-labtec.com/" TargetMode="External"/><Relationship Id="rId2" Type="http://schemas.openxmlformats.org/officeDocument/2006/relationships/hyperlink" Target="http://www.acros.com/" TargetMode="External"/><Relationship Id="rId16" Type="http://schemas.openxmlformats.org/officeDocument/2006/relationships/hyperlink" Target="http://www.vitlab.de161010/" TargetMode="External"/><Relationship Id="rId20" Type="http://schemas.openxmlformats.org/officeDocument/2006/relationships/hyperlink" Target="http://www.vitlab.de/" TargetMode="External"/><Relationship Id="rId29" Type="http://schemas.openxmlformats.org/officeDocument/2006/relationships/hyperlink" Target="http://www.chemland.pl08-075.202.02/" TargetMode="External"/><Relationship Id="rId1" Type="http://schemas.openxmlformats.org/officeDocument/2006/relationships/hyperlink" Target="http://www.technosklo.com/" TargetMode="External"/><Relationship Id="rId6" Type="http://schemas.openxmlformats.org/officeDocument/2006/relationships/hyperlink" Target="http://www.chempur.pl/" TargetMode="External"/><Relationship Id="rId11" Type="http://schemas.openxmlformats.org/officeDocument/2006/relationships/hyperlink" Target="http://www.acros.com/" TargetMode="External"/><Relationship Id="rId24" Type="http://schemas.openxmlformats.org/officeDocument/2006/relationships/hyperlink" Target="http://www.hirschmannlab.de/" TargetMode="External"/><Relationship Id="rId32" Type="http://schemas.openxmlformats.org/officeDocument/2006/relationships/hyperlink" Target="http://www.wenk-labtec.com/" TargetMode="External"/><Relationship Id="rId5" Type="http://schemas.openxmlformats.org/officeDocument/2006/relationships/hyperlink" Target="http://www.chempur.pl/" TargetMode="External"/><Relationship Id="rId15" Type="http://schemas.openxmlformats.org/officeDocument/2006/relationships/hyperlink" Target="http://www.acros.comt/3700/45" TargetMode="External"/><Relationship Id="rId23" Type="http://schemas.openxmlformats.org/officeDocument/2006/relationships/hyperlink" Target="http://www.hirschmannlab.de/" TargetMode="External"/><Relationship Id="rId28" Type="http://schemas.openxmlformats.org/officeDocument/2006/relationships/hyperlink" Target="http://www.hirschmannlab.de8000119/" TargetMode="External"/><Relationship Id="rId10" Type="http://schemas.openxmlformats.org/officeDocument/2006/relationships/hyperlink" Target="http://www.acros.com/" TargetMode="External"/><Relationship Id="rId19" Type="http://schemas.openxmlformats.org/officeDocument/2006/relationships/hyperlink" Target="http://www.wenk-labtec.com9405165/" TargetMode="External"/><Relationship Id="rId31" Type="http://schemas.openxmlformats.org/officeDocument/2006/relationships/hyperlink" Target="http://www.wenk-labtec.com/" TargetMode="External"/><Relationship Id="rId4" Type="http://schemas.openxmlformats.org/officeDocument/2006/relationships/hyperlink" Target="http://www.chempur.pl/" TargetMode="External"/><Relationship Id="rId9" Type="http://schemas.openxmlformats.org/officeDocument/2006/relationships/hyperlink" Target="http://www.acros.com/" TargetMode="External"/><Relationship Id="rId14" Type="http://schemas.openxmlformats.org/officeDocument/2006/relationships/hyperlink" Target="http://www.acros.com309870250/" TargetMode="External"/><Relationship Id="rId22" Type="http://schemas.openxmlformats.org/officeDocument/2006/relationships/hyperlink" Target="http://www.vitlab.de/" TargetMode="External"/><Relationship Id="rId27" Type="http://schemas.openxmlformats.org/officeDocument/2006/relationships/hyperlink" Target="http://www.hirschmannlab.de8000104/" TargetMode="External"/><Relationship Id="rId30" Type="http://schemas.openxmlformats.org/officeDocument/2006/relationships/hyperlink" Target="http://www.wenk-labtec.com/" TargetMode="External"/><Relationship Id="rId35"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136"/>
  <sheetViews>
    <sheetView tabSelected="1" zoomScale="90" zoomScaleNormal="90" zoomScaleSheetLayoutView="66" workbookViewId="0">
      <pane ySplit="6" topLeftCell="A10" activePane="bottomLeft" state="frozen"/>
      <selection pane="bottomLeft" activeCell="B2" sqref="B2"/>
    </sheetView>
  </sheetViews>
  <sheetFormatPr defaultColWidth="9.140625" defaultRowHeight="12.75"/>
  <cols>
    <col min="1" max="1" width="9.7109375" style="69" customWidth="1"/>
    <col min="2" max="2" width="34.7109375" style="7" customWidth="1"/>
    <col min="3" max="3" width="17.42578125" style="8" customWidth="1"/>
    <col min="4" max="4" width="17.42578125" style="7" customWidth="1"/>
    <col min="5" max="5" width="20.85546875" style="7" customWidth="1"/>
    <col min="6" max="6" width="26" style="9" customWidth="1"/>
    <col min="7" max="7" width="11.85546875" style="7" customWidth="1"/>
    <col min="8" max="8" width="6.85546875" style="7" customWidth="1"/>
    <col min="9" max="9" width="6.85546875" style="10" customWidth="1"/>
    <col min="10" max="10" width="6.28515625" style="7" customWidth="1"/>
    <col min="11" max="11" width="6.85546875" style="11" customWidth="1"/>
    <col min="12" max="12" width="6.5703125" style="11" customWidth="1"/>
    <col min="13" max="13" width="9.28515625" style="11" customWidth="1"/>
    <col min="14" max="14" width="11.5703125" style="12" customWidth="1"/>
    <col min="15" max="15" width="12.42578125" style="12" customWidth="1"/>
    <col min="16" max="16" width="11.42578125" style="12" customWidth="1"/>
    <col min="17" max="17" width="9.140625" style="4"/>
    <col min="18" max="16384" width="9.140625" style="1"/>
  </cols>
  <sheetData>
    <row r="1" spans="1:16">
      <c r="A1" s="141" t="s">
        <v>510</v>
      </c>
    </row>
    <row r="2" spans="1:16" ht="15" customHeight="1">
      <c r="A2" s="13"/>
      <c r="B2" s="13"/>
      <c r="C2" s="13"/>
      <c r="D2" s="14"/>
      <c r="E2" s="14"/>
      <c r="F2" s="15"/>
      <c r="G2" s="13"/>
      <c r="H2" s="13"/>
      <c r="I2" s="13"/>
      <c r="J2" s="13"/>
      <c r="O2" s="12" t="s">
        <v>393</v>
      </c>
    </row>
    <row r="3" spans="1:16" ht="15" customHeight="1">
      <c r="A3" s="14"/>
      <c r="B3" s="14"/>
      <c r="C3" s="14"/>
      <c r="D3" s="14" t="s">
        <v>386</v>
      </c>
      <c r="E3" s="14"/>
      <c r="G3" s="14"/>
      <c r="H3" s="14"/>
      <c r="I3" s="13"/>
      <c r="J3" s="13"/>
    </row>
    <row r="5" spans="1:16" ht="119.25" customHeight="1">
      <c r="A5" s="16" t="s">
        <v>0</v>
      </c>
      <c r="B5" s="17" t="s">
        <v>1</v>
      </c>
      <c r="C5" s="18" t="s">
        <v>2</v>
      </c>
      <c r="D5" s="19" t="s">
        <v>3</v>
      </c>
      <c r="E5" s="20" t="s">
        <v>376</v>
      </c>
      <c r="F5" s="21" t="s">
        <v>238</v>
      </c>
      <c r="G5" s="22" t="s">
        <v>377</v>
      </c>
      <c r="H5" s="18" t="s">
        <v>4</v>
      </c>
      <c r="I5" s="23" t="s">
        <v>5</v>
      </c>
      <c r="J5" s="23" t="s">
        <v>6</v>
      </c>
      <c r="K5" s="24" t="s">
        <v>380</v>
      </c>
      <c r="L5" s="25" t="s">
        <v>378</v>
      </c>
      <c r="M5" s="26" t="s">
        <v>381</v>
      </c>
      <c r="N5" s="26" t="s">
        <v>379</v>
      </c>
      <c r="O5" s="26" t="s">
        <v>383</v>
      </c>
      <c r="P5" s="27" t="s">
        <v>382</v>
      </c>
    </row>
    <row r="6" spans="1:16" ht="21.75" customHeight="1">
      <c r="A6" s="28" t="s">
        <v>7</v>
      </c>
      <c r="B6" s="29">
        <v>2</v>
      </c>
      <c r="C6" s="29">
        <v>3</v>
      </c>
      <c r="D6" s="29">
        <v>4</v>
      </c>
      <c r="E6" s="29">
        <v>5</v>
      </c>
      <c r="F6" s="30">
        <v>6</v>
      </c>
      <c r="G6" s="29">
        <v>7</v>
      </c>
      <c r="H6" s="31">
        <v>8</v>
      </c>
      <c r="I6" s="29" t="s">
        <v>198</v>
      </c>
      <c r="J6" s="28">
        <v>10</v>
      </c>
      <c r="K6" s="28">
        <v>11</v>
      </c>
      <c r="L6" s="28">
        <v>12</v>
      </c>
      <c r="M6" s="28" t="s">
        <v>387</v>
      </c>
      <c r="N6" s="28" t="s">
        <v>390</v>
      </c>
      <c r="O6" s="28" t="s">
        <v>389</v>
      </c>
      <c r="P6" s="28" t="s">
        <v>388</v>
      </c>
    </row>
    <row r="7" spans="1:16" ht="45" customHeight="1">
      <c r="A7" s="32">
        <v>1</v>
      </c>
      <c r="B7" s="33" t="s">
        <v>137</v>
      </c>
      <c r="C7" s="73" t="s">
        <v>138</v>
      </c>
      <c r="D7" s="74" t="s">
        <v>218</v>
      </c>
      <c r="E7" s="74" t="s">
        <v>395</v>
      </c>
      <c r="F7" s="75" t="s">
        <v>396</v>
      </c>
      <c r="G7" s="74" t="s">
        <v>218</v>
      </c>
      <c r="H7" s="73" t="s">
        <v>98</v>
      </c>
      <c r="I7" s="76" t="s">
        <v>112</v>
      </c>
      <c r="J7" s="77" t="s">
        <v>186</v>
      </c>
      <c r="K7" s="78">
        <v>0.05</v>
      </c>
      <c r="L7" s="78">
        <v>21</v>
      </c>
      <c r="M7" s="78">
        <f>ROUND(K7*1.21,2)</f>
        <v>0.06</v>
      </c>
      <c r="N7" s="79">
        <f>J7*K7</f>
        <v>15</v>
      </c>
      <c r="O7" s="136">
        <f>N7*0.21</f>
        <v>3.15</v>
      </c>
      <c r="P7" s="136">
        <f>N7*1.21</f>
        <v>18.149999999999999</v>
      </c>
    </row>
    <row r="8" spans="1:16" ht="46.15" customHeight="1">
      <c r="A8" s="32">
        <v>2</v>
      </c>
      <c r="B8" s="35" t="s">
        <v>140</v>
      </c>
      <c r="C8" s="73" t="s">
        <v>138</v>
      </c>
      <c r="D8" s="74" t="s">
        <v>219</v>
      </c>
      <c r="E8" s="74" t="s">
        <v>395</v>
      </c>
      <c r="F8" s="75" t="s">
        <v>397</v>
      </c>
      <c r="G8" s="74" t="s">
        <v>219</v>
      </c>
      <c r="H8" s="73" t="s">
        <v>98</v>
      </c>
      <c r="I8" s="76" t="s">
        <v>161</v>
      </c>
      <c r="J8" s="77" t="s">
        <v>155</v>
      </c>
      <c r="K8" s="78">
        <v>0.77</v>
      </c>
      <c r="L8" s="78">
        <v>21</v>
      </c>
      <c r="M8" s="78">
        <f t="shared" ref="M8:M71" si="0">ROUND(K8*1.21,2)</f>
        <v>0.93</v>
      </c>
      <c r="N8" s="79">
        <f t="shared" ref="N8:N71" si="1">J8*K8</f>
        <v>154</v>
      </c>
      <c r="O8" s="136">
        <f t="shared" ref="O8:O71" si="2">N8*0.21</f>
        <v>32.339999999999996</v>
      </c>
      <c r="P8" s="136">
        <f t="shared" ref="P8:P71" si="3">N8*1.21</f>
        <v>186.34</v>
      </c>
    </row>
    <row r="9" spans="1:16" ht="46.15" customHeight="1">
      <c r="A9" s="32">
        <v>3</v>
      </c>
      <c r="B9" s="33" t="s">
        <v>142</v>
      </c>
      <c r="C9" s="73" t="s">
        <v>138</v>
      </c>
      <c r="D9" s="74" t="s">
        <v>143</v>
      </c>
      <c r="E9" s="74" t="s">
        <v>395</v>
      </c>
      <c r="F9" s="75" t="s">
        <v>398</v>
      </c>
      <c r="G9" s="74" t="s">
        <v>143</v>
      </c>
      <c r="H9" s="73" t="s">
        <v>98</v>
      </c>
      <c r="I9" s="76" t="s">
        <v>127</v>
      </c>
      <c r="J9" s="77" t="s">
        <v>187</v>
      </c>
      <c r="K9" s="78">
        <v>0.05</v>
      </c>
      <c r="L9" s="78">
        <v>21</v>
      </c>
      <c r="M9" s="78">
        <f t="shared" si="0"/>
        <v>0.06</v>
      </c>
      <c r="N9" s="79">
        <f t="shared" si="1"/>
        <v>25</v>
      </c>
      <c r="O9" s="136">
        <f t="shared" si="2"/>
        <v>5.25</v>
      </c>
      <c r="P9" s="136">
        <f t="shared" si="3"/>
        <v>30.25</v>
      </c>
    </row>
    <row r="10" spans="1:16" ht="67.5" customHeight="1">
      <c r="A10" s="36" t="s">
        <v>169</v>
      </c>
      <c r="B10" s="34" t="s">
        <v>145</v>
      </c>
      <c r="C10" s="80" t="s">
        <v>138</v>
      </c>
      <c r="D10" s="74" t="s">
        <v>146</v>
      </c>
      <c r="E10" s="74" t="s">
        <v>395</v>
      </c>
      <c r="F10" s="75" t="s">
        <v>399</v>
      </c>
      <c r="G10" s="74" t="s">
        <v>146</v>
      </c>
      <c r="H10" s="74" t="s">
        <v>98</v>
      </c>
      <c r="I10" s="81" t="s">
        <v>147</v>
      </c>
      <c r="J10" s="82">
        <v>350</v>
      </c>
      <c r="K10" s="78">
        <v>0.71</v>
      </c>
      <c r="L10" s="78">
        <v>21</v>
      </c>
      <c r="M10" s="78">
        <f t="shared" si="0"/>
        <v>0.86</v>
      </c>
      <c r="N10" s="79">
        <f t="shared" si="1"/>
        <v>248.5</v>
      </c>
      <c r="O10" s="136">
        <f t="shared" si="2"/>
        <v>52.184999999999995</v>
      </c>
      <c r="P10" s="136">
        <f t="shared" si="3"/>
        <v>300.685</v>
      </c>
    </row>
    <row r="11" spans="1:16" ht="39.75" customHeight="1">
      <c r="A11" s="37">
        <v>5</v>
      </c>
      <c r="B11" s="38" t="s">
        <v>184</v>
      </c>
      <c r="C11" s="73" t="s">
        <v>138</v>
      </c>
      <c r="D11" s="83" t="s">
        <v>223</v>
      </c>
      <c r="E11" s="74" t="s">
        <v>395</v>
      </c>
      <c r="F11" s="84" t="s">
        <v>400</v>
      </c>
      <c r="G11" s="83" t="s">
        <v>223</v>
      </c>
      <c r="H11" s="85" t="s">
        <v>185</v>
      </c>
      <c r="I11" s="86" t="s">
        <v>13</v>
      </c>
      <c r="J11" s="77" t="s">
        <v>168</v>
      </c>
      <c r="K11" s="78">
        <v>8.25</v>
      </c>
      <c r="L11" s="78">
        <v>21</v>
      </c>
      <c r="M11" s="78">
        <f t="shared" si="0"/>
        <v>9.98</v>
      </c>
      <c r="N11" s="79">
        <f t="shared" si="1"/>
        <v>82.5</v>
      </c>
      <c r="O11" s="136">
        <f t="shared" si="2"/>
        <v>17.324999999999999</v>
      </c>
      <c r="P11" s="136">
        <f t="shared" si="3"/>
        <v>99.825000000000003</v>
      </c>
    </row>
    <row r="12" spans="1:16" ht="46.5" customHeight="1">
      <c r="A12" s="37">
        <v>6</v>
      </c>
      <c r="B12" s="41" t="s">
        <v>220</v>
      </c>
      <c r="C12" s="73" t="s">
        <v>149</v>
      </c>
      <c r="D12" s="87" t="s">
        <v>221</v>
      </c>
      <c r="E12" s="74" t="s">
        <v>395</v>
      </c>
      <c r="F12" s="75" t="s">
        <v>401</v>
      </c>
      <c r="G12" s="87" t="s">
        <v>221</v>
      </c>
      <c r="H12" s="73" t="s">
        <v>150</v>
      </c>
      <c r="I12" s="76" t="s">
        <v>20</v>
      </c>
      <c r="J12" s="77" t="s">
        <v>188</v>
      </c>
      <c r="K12" s="78">
        <v>10.029999999999999</v>
      </c>
      <c r="L12" s="78">
        <v>21</v>
      </c>
      <c r="M12" s="78">
        <f t="shared" si="0"/>
        <v>12.14</v>
      </c>
      <c r="N12" s="79">
        <f t="shared" si="1"/>
        <v>501.49999999999994</v>
      </c>
      <c r="O12" s="136">
        <f t="shared" si="2"/>
        <v>105.31499999999998</v>
      </c>
      <c r="P12" s="136">
        <f t="shared" si="3"/>
        <v>606.81499999999994</v>
      </c>
    </row>
    <row r="13" spans="1:16" ht="39.75" customHeight="1">
      <c r="A13" s="37">
        <v>7</v>
      </c>
      <c r="B13" s="41" t="s">
        <v>212</v>
      </c>
      <c r="C13" s="73" t="s">
        <v>135</v>
      </c>
      <c r="D13" s="88" t="s">
        <v>189</v>
      </c>
      <c r="E13" s="74" t="s">
        <v>395</v>
      </c>
      <c r="F13" s="89" t="s">
        <v>402</v>
      </c>
      <c r="G13" s="88" t="s">
        <v>189</v>
      </c>
      <c r="H13" s="73" t="s">
        <v>98</v>
      </c>
      <c r="I13" s="86" t="s">
        <v>15</v>
      </c>
      <c r="J13" s="77" t="s">
        <v>169</v>
      </c>
      <c r="K13" s="78">
        <v>4.1399999999999997</v>
      </c>
      <c r="L13" s="78">
        <v>21</v>
      </c>
      <c r="M13" s="78">
        <f t="shared" si="0"/>
        <v>5.01</v>
      </c>
      <c r="N13" s="79">
        <f t="shared" si="1"/>
        <v>16.559999999999999</v>
      </c>
      <c r="O13" s="136">
        <f t="shared" si="2"/>
        <v>3.4775999999999998</v>
      </c>
      <c r="P13" s="136">
        <f t="shared" si="3"/>
        <v>20.037599999999998</v>
      </c>
    </row>
    <row r="14" spans="1:16" ht="55.9" customHeight="1">
      <c r="A14" s="42" t="s">
        <v>192</v>
      </c>
      <c r="B14" s="43" t="s">
        <v>124</v>
      </c>
      <c r="C14" s="90" t="s">
        <v>97</v>
      </c>
      <c r="D14" s="91" t="s">
        <v>394</v>
      </c>
      <c r="E14" s="74" t="s">
        <v>395</v>
      </c>
      <c r="F14" s="84" t="s">
        <v>403</v>
      </c>
      <c r="G14" s="91" t="s">
        <v>394</v>
      </c>
      <c r="H14" s="92" t="s">
        <v>125</v>
      </c>
      <c r="I14" s="93" t="s">
        <v>21</v>
      </c>
      <c r="J14" s="82">
        <v>3</v>
      </c>
      <c r="K14" s="78">
        <v>20.22</v>
      </c>
      <c r="L14" s="78">
        <v>21</v>
      </c>
      <c r="M14" s="78">
        <f t="shared" si="0"/>
        <v>24.47</v>
      </c>
      <c r="N14" s="79">
        <f t="shared" si="1"/>
        <v>60.66</v>
      </c>
      <c r="O14" s="136">
        <f t="shared" si="2"/>
        <v>12.738599999999998</v>
      </c>
      <c r="P14" s="136">
        <f t="shared" si="3"/>
        <v>73.398599999999988</v>
      </c>
    </row>
    <row r="15" spans="1:16" ht="36" customHeight="1">
      <c r="A15" s="42" t="s">
        <v>190</v>
      </c>
      <c r="B15" s="45" t="s">
        <v>129</v>
      </c>
      <c r="C15" s="92" t="s">
        <v>97</v>
      </c>
      <c r="D15" s="87" t="s">
        <v>130</v>
      </c>
      <c r="E15" s="74" t="s">
        <v>395</v>
      </c>
      <c r="F15" s="89" t="s">
        <v>405</v>
      </c>
      <c r="G15" s="87" t="s">
        <v>130</v>
      </c>
      <c r="H15" s="73" t="s">
        <v>98</v>
      </c>
      <c r="I15" s="93" t="s">
        <v>44</v>
      </c>
      <c r="J15" s="82">
        <v>30</v>
      </c>
      <c r="K15" s="78">
        <v>0.69</v>
      </c>
      <c r="L15" s="78">
        <v>21</v>
      </c>
      <c r="M15" s="78">
        <f t="shared" si="0"/>
        <v>0.83</v>
      </c>
      <c r="N15" s="79">
        <f t="shared" si="1"/>
        <v>20.7</v>
      </c>
      <c r="O15" s="136">
        <f t="shared" si="2"/>
        <v>4.3469999999999995</v>
      </c>
      <c r="P15" s="136">
        <f t="shared" si="3"/>
        <v>25.046999999999997</v>
      </c>
    </row>
    <row r="16" spans="1:16" ht="47.25" customHeight="1">
      <c r="A16" s="42" t="s">
        <v>191</v>
      </c>
      <c r="B16" s="45" t="s">
        <v>132</v>
      </c>
      <c r="C16" s="92" t="s">
        <v>97</v>
      </c>
      <c r="D16" s="87" t="s">
        <v>133</v>
      </c>
      <c r="E16" s="74" t="s">
        <v>395</v>
      </c>
      <c r="F16" s="89" t="s">
        <v>404</v>
      </c>
      <c r="G16" s="87" t="s">
        <v>133</v>
      </c>
      <c r="H16" s="73" t="s">
        <v>98</v>
      </c>
      <c r="I16" s="93" t="s">
        <v>44</v>
      </c>
      <c r="J16" s="82">
        <v>30</v>
      </c>
      <c r="K16" s="78">
        <v>0.77</v>
      </c>
      <c r="L16" s="78">
        <v>21</v>
      </c>
      <c r="M16" s="78">
        <f t="shared" si="0"/>
        <v>0.93</v>
      </c>
      <c r="N16" s="79">
        <f t="shared" si="1"/>
        <v>23.1</v>
      </c>
      <c r="O16" s="136">
        <f t="shared" si="2"/>
        <v>4.851</v>
      </c>
      <c r="P16" s="136">
        <f t="shared" si="3"/>
        <v>27.951000000000001</v>
      </c>
    </row>
    <row r="17" spans="1:17" ht="48" customHeight="1">
      <c r="A17" s="42" t="s">
        <v>55</v>
      </c>
      <c r="B17" s="45" t="s">
        <v>107</v>
      </c>
      <c r="C17" s="92" t="s">
        <v>108</v>
      </c>
      <c r="D17" s="92" t="s">
        <v>109</v>
      </c>
      <c r="E17" s="74" t="s">
        <v>395</v>
      </c>
      <c r="F17" s="94" t="s">
        <v>406</v>
      </c>
      <c r="G17" s="92" t="s">
        <v>109</v>
      </c>
      <c r="H17" s="73" t="s">
        <v>98</v>
      </c>
      <c r="I17" s="95" t="s">
        <v>116</v>
      </c>
      <c r="J17" s="82">
        <v>1000</v>
      </c>
      <c r="K17" s="78">
        <v>0.21</v>
      </c>
      <c r="L17" s="78">
        <v>21</v>
      </c>
      <c r="M17" s="78">
        <f t="shared" si="0"/>
        <v>0.25</v>
      </c>
      <c r="N17" s="79">
        <f t="shared" si="1"/>
        <v>210</v>
      </c>
      <c r="O17" s="136">
        <f t="shared" si="2"/>
        <v>44.1</v>
      </c>
      <c r="P17" s="136">
        <f t="shared" si="3"/>
        <v>254.1</v>
      </c>
    </row>
    <row r="18" spans="1:17" ht="45" customHeight="1">
      <c r="A18" s="42" t="s">
        <v>56</v>
      </c>
      <c r="B18" s="45" t="s">
        <v>110</v>
      </c>
      <c r="C18" s="92" t="s">
        <v>108</v>
      </c>
      <c r="D18" s="92" t="s">
        <v>109</v>
      </c>
      <c r="E18" s="74" t="s">
        <v>395</v>
      </c>
      <c r="F18" s="91" t="s">
        <v>407</v>
      </c>
      <c r="G18" s="92" t="s">
        <v>109</v>
      </c>
      <c r="H18" s="73" t="s">
        <v>98</v>
      </c>
      <c r="I18" s="86" t="s">
        <v>193</v>
      </c>
      <c r="J18" s="82">
        <v>5000</v>
      </c>
      <c r="K18" s="78">
        <v>0.19</v>
      </c>
      <c r="L18" s="78">
        <v>21</v>
      </c>
      <c r="M18" s="78">
        <f t="shared" si="0"/>
        <v>0.23</v>
      </c>
      <c r="N18" s="79">
        <f t="shared" si="1"/>
        <v>950</v>
      </c>
      <c r="O18" s="136">
        <f t="shared" si="2"/>
        <v>199.5</v>
      </c>
      <c r="P18" s="136">
        <f t="shared" si="3"/>
        <v>1149.5</v>
      </c>
    </row>
    <row r="19" spans="1:17" ht="55.5" customHeight="1">
      <c r="A19" s="42" t="s">
        <v>58</v>
      </c>
      <c r="B19" s="45" t="s">
        <v>111</v>
      </c>
      <c r="C19" s="92" t="s">
        <v>108</v>
      </c>
      <c r="D19" s="92" t="s">
        <v>109</v>
      </c>
      <c r="E19" s="74" t="s">
        <v>395</v>
      </c>
      <c r="F19" s="91" t="s">
        <v>408</v>
      </c>
      <c r="G19" s="92" t="s">
        <v>109</v>
      </c>
      <c r="H19" s="73" t="s">
        <v>98</v>
      </c>
      <c r="I19" s="86" t="s">
        <v>112</v>
      </c>
      <c r="J19" s="82">
        <v>300</v>
      </c>
      <c r="K19" s="78">
        <v>0.14000000000000001</v>
      </c>
      <c r="L19" s="78">
        <v>21</v>
      </c>
      <c r="M19" s="78">
        <f t="shared" si="0"/>
        <v>0.17</v>
      </c>
      <c r="N19" s="79">
        <f t="shared" si="1"/>
        <v>42.000000000000007</v>
      </c>
      <c r="O19" s="136">
        <f t="shared" si="2"/>
        <v>8.82</v>
      </c>
      <c r="P19" s="136">
        <f t="shared" si="3"/>
        <v>50.820000000000007</v>
      </c>
    </row>
    <row r="20" spans="1:17" ht="58.5" customHeight="1">
      <c r="A20" s="42" t="s">
        <v>60</v>
      </c>
      <c r="B20" s="45" t="s">
        <v>117</v>
      </c>
      <c r="C20" s="92" t="s">
        <v>108</v>
      </c>
      <c r="D20" s="92" t="s">
        <v>109</v>
      </c>
      <c r="E20" s="74" t="s">
        <v>395</v>
      </c>
      <c r="F20" s="91" t="s">
        <v>409</v>
      </c>
      <c r="G20" s="92" t="s">
        <v>109</v>
      </c>
      <c r="H20" s="73" t="s">
        <v>98</v>
      </c>
      <c r="I20" s="86" t="s">
        <v>116</v>
      </c>
      <c r="J20" s="82">
        <v>1000</v>
      </c>
      <c r="K20" s="78">
        <v>0.23</v>
      </c>
      <c r="L20" s="78">
        <v>21</v>
      </c>
      <c r="M20" s="78">
        <f t="shared" si="0"/>
        <v>0.28000000000000003</v>
      </c>
      <c r="N20" s="79">
        <f t="shared" si="1"/>
        <v>230</v>
      </c>
      <c r="O20" s="136">
        <f t="shared" si="2"/>
        <v>48.3</v>
      </c>
      <c r="P20" s="136">
        <f t="shared" si="3"/>
        <v>278.3</v>
      </c>
    </row>
    <row r="21" spans="1:17" s="2" customFormat="1" ht="27" customHeight="1">
      <c r="A21" s="47" t="s">
        <v>64</v>
      </c>
      <c r="B21" s="48" t="s">
        <v>25</v>
      </c>
      <c r="C21" s="96" t="s">
        <v>34</v>
      </c>
      <c r="D21" s="75" t="s">
        <v>9</v>
      </c>
      <c r="E21" s="74" t="s">
        <v>395</v>
      </c>
      <c r="F21" s="97" t="s">
        <v>410</v>
      </c>
      <c r="G21" s="98" t="s">
        <v>411</v>
      </c>
      <c r="H21" s="75" t="s">
        <v>26</v>
      </c>
      <c r="I21" s="95" t="s">
        <v>8</v>
      </c>
      <c r="J21" s="99">
        <v>5</v>
      </c>
      <c r="K21" s="78">
        <v>57.75</v>
      </c>
      <c r="L21" s="78">
        <v>21</v>
      </c>
      <c r="M21" s="78">
        <f t="shared" si="0"/>
        <v>69.88</v>
      </c>
      <c r="N21" s="79">
        <f t="shared" si="1"/>
        <v>288.75</v>
      </c>
      <c r="O21" s="136">
        <f t="shared" si="2"/>
        <v>60.637499999999996</v>
      </c>
      <c r="P21" s="136">
        <f t="shared" si="3"/>
        <v>349.38749999999999</v>
      </c>
      <c r="Q21" s="5"/>
    </row>
    <row r="22" spans="1:17" s="2" customFormat="1" ht="43.9" customHeight="1">
      <c r="A22" s="47" t="s">
        <v>339</v>
      </c>
      <c r="B22" s="49" t="s">
        <v>27</v>
      </c>
      <c r="C22" s="96" t="s">
        <v>34</v>
      </c>
      <c r="D22" s="75" t="s">
        <v>9</v>
      </c>
      <c r="E22" s="74" t="s">
        <v>395</v>
      </c>
      <c r="F22" s="100" t="s">
        <v>412</v>
      </c>
      <c r="G22" s="75" t="s">
        <v>9</v>
      </c>
      <c r="H22" s="75" t="s">
        <v>12</v>
      </c>
      <c r="I22" s="95">
        <v>1</v>
      </c>
      <c r="J22" s="99">
        <v>1</v>
      </c>
      <c r="K22" s="78">
        <v>1.22</v>
      </c>
      <c r="L22" s="78">
        <v>21</v>
      </c>
      <c r="M22" s="78">
        <f t="shared" si="0"/>
        <v>1.48</v>
      </c>
      <c r="N22" s="79">
        <f t="shared" si="1"/>
        <v>1.22</v>
      </c>
      <c r="O22" s="136">
        <f t="shared" si="2"/>
        <v>0.25619999999999998</v>
      </c>
      <c r="P22" s="136">
        <f t="shared" si="3"/>
        <v>1.4762</v>
      </c>
      <c r="Q22" s="5"/>
    </row>
    <row r="23" spans="1:17" s="2" customFormat="1" ht="33.6" customHeight="1">
      <c r="A23" s="47" t="s">
        <v>67</v>
      </c>
      <c r="B23" s="49" t="s">
        <v>28</v>
      </c>
      <c r="C23" s="96" t="s">
        <v>34</v>
      </c>
      <c r="D23" s="75" t="s">
        <v>9</v>
      </c>
      <c r="E23" s="74" t="s">
        <v>395</v>
      </c>
      <c r="F23" s="101" t="s">
        <v>413</v>
      </c>
      <c r="G23" s="75" t="s">
        <v>9</v>
      </c>
      <c r="H23" s="75" t="s">
        <v>12</v>
      </c>
      <c r="I23" s="95" t="s">
        <v>14</v>
      </c>
      <c r="J23" s="102">
        <v>2</v>
      </c>
      <c r="K23" s="78">
        <v>11.52</v>
      </c>
      <c r="L23" s="78">
        <v>21</v>
      </c>
      <c r="M23" s="78">
        <f t="shared" si="0"/>
        <v>13.94</v>
      </c>
      <c r="N23" s="79">
        <f t="shared" si="1"/>
        <v>23.04</v>
      </c>
      <c r="O23" s="136">
        <f t="shared" si="2"/>
        <v>4.8384</v>
      </c>
      <c r="P23" s="136">
        <f t="shared" si="3"/>
        <v>27.878399999999999</v>
      </c>
      <c r="Q23" s="5"/>
    </row>
    <row r="24" spans="1:17" s="2" customFormat="1" ht="26.45" customHeight="1">
      <c r="A24" s="47" t="s">
        <v>70</v>
      </c>
      <c r="B24" s="49" t="s">
        <v>29</v>
      </c>
      <c r="C24" s="96" t="s">
        <v>34</v>
      </c>
      <c r="D24" s="75" t="s">
        <v>9</v>
      </c>
      <c r="E24" s="74" t="s">
        <v>395</v>
      </c>
      <c r="F24" s="75" t="s">
        <v>410</v>
      </c>
      <c r="G24" s="75" t="s">
        <v>9</v>
      </c>
      <c r="H24" s="75" t="s">
        <v>26</v>
      </c>
      <c r="I24" s="95">
        <v>1</v>
      </c>
      <c r="J24" s="102">
        <v>1</v>
      </c>
      <c r="K24" s="78">
        <v>57.75</v>
      </c>
      <c r="L24" s="78">
        <v>21</v>
      </c>
      <c r="M24" s="78">
        <f t="shared" si="0"/>
        <v>69.88</v>
      </c>
      <c r="N24" s="79">
        <f t="shared" si="1"/>
        <v>57.75</v>
      </c>
      <c r="O24" s="136">
        <f t="shared" si="2"/>
        <v>12.1275</v>
      </c>
      <c r="P24" s="136">
        <f t="shared" si="3"/>
        <v>69.877499999999998</v>
      </c>
      <c r="Q24" s="5"/>
    </row>
    <row r="25" spans="1:17" s="2" customFormat="1" ht="39.75" customHeight="1">
      <c r="A25" s="47" t="s">
        <v>71</v>
      </c>
      <c r="B25" s="50" t="s">
        <v>30</v>
      </c>
      <c r="C25" s="96" t="s">
        <v>34</v>
      </c>
      <c r="D25" s="75" t="s">
        <v>9</v>
      </c>
      <c r="E25" s="74" t="s">
        <v>395</v>
      </c>
      <c r="F25" s="75" t="s">
        <v>414</v>
      </c>
      <c r="G25" s="75" t="s">
        <v>9</v>
      </c>
      <c r="H25" s="103" t="s">
        <v>31</v>
      </c>
      <c r="I25" s="95" t="s">
        <v>8</v>
      </c>
      <c r="J25" s="102">
        <v>5</v>
      </c>
      <c r="K25" s="78">
        <v>4.8899999999999997</v>
      </c>
      <c r="L25" s="78">
        <v>21</v>
      </c>
      <c r="M25" s="78">
        <f t="shared" si="0"/>
        <v>5.92</v>
      </c>
      <c r="N25" s="79">
        <f t="shared" si="1"/>
        <v>24.45</v>
      </c>
      <c r="O25" s="136">
        <f t="shared" si="2"/>
        <v>5.1345000000000001</v>
      </c>
      <c r="P25" s="136">
        <f t="shared" si="3"/>
        <v>29.584499999999998</v>
      </c>
      <c r="Q25" s="5"/>
    </row>
    <row r="26" spans="1:17" s="2" customFormat="1" ht="29.25" customHeight="1">
      <c r="A26" s="47" t="s">
        <v>74</v>
      </c>
      <c r="B26" s="49" t="s">
        <v>32</v>
      </c>
      <c r="C26" s="96" t="s">
        <v>34</v>
      </c>
      <c r="D26" s="75" t="s">
        <v>9</v>
      </c>
      <c r="E26" s="74" t="s">
        <v>395</v>
      </c>
      <c r="F26" s="75" t="s">
        <v>415</v>
      </c>
      <c r="G26" s="75" t="s">
        <v>9</v>
      </c>
      <c r="H26" s="75" t="s">
        <v>33</v>
      </c>
      <c r="I26" s="93">
        <v>1</v>
      </c>
      <c r="J26" s="104">
        <v>1</v>
      </c>
      <c r="K26" s="78">
        <v>65.58</v>
      </c>
      <c r="L26" s="78">
        <v>21</v>
      </c>
      <c r="M26" s="78">
        <f t="shared" si="0"/>
        <v>79.349999999999994</v>
      </c>
      <c r="N26" s="79">
        <f t="shared" si="1"/>
        <v>65.58</v>
      </c>
      <c r="O26" s="136">
        <f t="shared" si="2"/>
        <v>13.771799999999999</v>
      </c>
      <c r="P26" s="136">
        <f t="shared" si="3"/>
        <v>79.351799999999997</v>
      </c>
      <c r="Q26" s="5"/>
    </row>
    <row r="27" spans="1:17" s="2" customFormat="1" ht="28.9" customHeight="1">
      <c r="A27" s="47" t="s">
        <v>76</v>
      </c>
      <c r="B27" s="44" t="s">
        <v>39</v>
      </c>
      <c r="C27" s="96" t="s">
        <v>34</v>
      </c>
      <c r="D27" s="75" t="s">
        <v>9</v>
      </c>
      <c r="E27" s="74" t="s">
        <v>395</v>
      </c>
      <c r="F27" s="84" t="s">
        <v>416</v>
      </c>
      <c r="G27" s="75" t="s">
        <v>9</v>
      </c>
      <c r="H27" s="75" t="s">
        <v>31</v>
      </c>
      <c r="I27" s="95" t="s">
        <v>14</v>
      </c>
      <c r="J27" s="104">
        <v>2</v>
      </c>
      <c r="K27" s="78">
        <v>30.62</v>
      </c>
      <c r="L27" s="78">
        <v>21</v>
      </c>
      <c r="M27" s="78">
        <f t="shared" si="0"/>
        <v>37.049999999999997</v>
      </c>
      <c r="N27" s="79">
        <f t="shared" si="1"/>
        <v>61.24</v>
      </c>
      <c r="O27" s="136">
        <f t="shared" si="2"/>
        <v>12.8604</v>
      </c>
      <c r="P27" s="136">
        <f t="shared" si="3"/>
        <v>74.100399999999993</v>
      </c>
      <c r="Q27" s="5"/>
    </row>
    <row r="28" spans="1:17" s="2" customFormat="1" ht="42.75" customHeight="1">
      <c r="A28" s="47" t="s">
        <v>78</v>
      </c>
      <c r="B28" s="44" t="s">
        <v>40</v>
      </c>
      <c r="C28" s="96" t="s">
        <v>34</v>
      </c>
      <c r="D28" s="75" t="s">
        <v>9</v>
      </c>
      <c r="E28" s="74" t="s">
        <v>395</v>
      </c>
      <c r="F28" s="84" t="s">
        <v>417</v>
      </c>
      <c r="G28" s="75" t="s">
        <v>9</v>
      </c>
      <c r="H28" s="75" t="s">
        <v>33</v>
      </c>
      <c r="I28" s="95" t="s">
        <v>14</v>
      </c>
      <c r="J28" s="104">
        <v>2</v>
      </c>
      <c r="K28" s="78">
        <v>28.27</v>
      </c>
      <c r="L28" s="78">
        <v>21</v>
      </c>
      <c r="M28" s="78">
        <f t="shared" si="0"/>
        <v>34.21</v>
      </c>
      <c r="N28" s="79">
        <f t="shared" si="1"/>
        <v>56.54</v>
      </c>
      <c r="O28" s="136">
        <f t="shared" si="2"/>
        <v>11.8734</v>
      </c>
      <c r="P28" s="136">
        <f t="shared" si="3"/>
        <v>68.413399999999996</v>
      </c>
      <c r="Q28" s="5"/>
    </row>
    <row r="29" spans="1:17" s="2" customFormat="1" ht="28.5" customHeight="1">
      <c r="A29" s="47" t="s">
        <v>80</v>
      </c>
      <c r="B29" s="49" t="s">
        <v>41</v>
      </c>
      <c r="C29" s="96" t="s">
        <v>34</v>
      </c>
      <c r="D29" s="75" t="s">
        <v>9</v>
      </c>
      <c r="E29" s="74" t="s">
        <v>395</v>
      </c>
      <c r="F29" s="75" t="s">
        <v>418</v>
      </c>
      <c r="G29" s="75" t="s">
        <v>9</v>
      </c>
      <c r="H29" s="75" t="s">
        <v>10</v>
      </c>
      <c r="I29" s="93" t="s">
        <v>21</v>
      </c>
      <c r="J29" s="104">
        <v>3</v>
      </c>
      <c r="K29" s="78">
        <v>2.84</v>
      </c>
      <c r="L29" s="78">
        <v>21</v>
      </c>
      <c r="M29" s="78">
        <f t="shared" si="0"/>
        <v>3.44</v>
      </c>
      <c r="N29" s="79">
        <f t="shared" si="1"/>
        <v>8.52</v>
      </c>
      <c r="O29" s="136">
        <f t="shared" si="2"/>
        <v>1.7891999999999999</v>
      </c>
      <c r="P29" s="136">
        <f t="shared" si="3"/>
        <v>10.309199999999999</v>
      </c>
      <c r="Q29" s="5"/>
    </row>
    <row r="30" spans="1:17" s="2" customFormat="1" ht="40.15" customHeight="1">
      <c r="A30" s="47" t="s">
        <v>82</v>
      </c>
      <c r="B30" s="49" t="s">
        <v>45</v>
      </c>
      <c r="C30" s="96" t="s">
        <v>34</v>
      </c>
      <c r="D30" s="75" t="s">
        <v>9</v>
      </c>
      <c r="E30" s="74" t="s">
        <v>395</v>
      </c>
      <c r="F30" s="100" t="s">
        <v>419</v>
      </c>
      <c r="G30" s="75" t="s">
        <v>9</v>
      </c>
      <c r="H30" s="75" t="s">
        <v>42</v>
      </c>
      <c r="I30" s="95" t="s">
        <v>14</v>
      </c>
      <c r="J30" s="104">
        <v>2</v>
      </c>
      <c r="K30" s="78">
        <v>1.77</v>
      </c>
      <c r="L30" s="78">
        <v>21</v>
      </c>
      <c r="M30" s="78">
        <f t="shared" si="0"/>
        <v>2.14</v>
      </c>
      <c r="N30" s="79">
        <f t="shared" si="1"/>
        <v>3.54</v>
      </c>
      <c r="O30" s="136">
        <f t="shared" si="2"/>
        <v>0.74339999999999995</v>
      </c>
      <c r="P30" s="136">
        <f t="shared" si="3"/>
        <v>4.2834000000000003</v>
      </c>
      <c r="Q30" s="5"/>
    </row>
    <row r="31" spans="1:17" s="2" customFormat="1" ht="34.5" customHeight="1">
      <c r="A31" s="47" t="s">
        <v>85</v>
      </c>
      <c r="B31" s="49" t="s">
        <v>46</v>
      </c>
      <c r="C31" s="96" t="s">
        <v>34</v>
      </c>
      <c r="D31" s="75" t="s">
        <v>9</v>
      </c>
      <c r="E31" s="74" t="s">
        <v>395</v>
      </c>
      <c r="F31" s="84" t="s">
        <v>420</v>
      </c>
      <c r="G31" s="75" t="s">
        <v>9</v>
      </c>
      <c r="H31" s="75" t="s">
        <v>26</v>
      </c>
      <c r="I31" s="93">
        <v>1</v>
      </c>
      <c r="J31" s="104">
        <v>1</v>
      </c>
      <c r="K31" s="78">
        <v>35.14</v>
      </c>
      <c r="L31" s="78">
        <v>21</v>
      </c>
      <c r="M31" s="78">
        <f t="shared" si="0"/>
        <v>42.52</v>
      </c>
      <c r="N31" s="79">
        <f t="shared" si="1"/>
        <v>35.14</v>
      </c>
      <c r="O31" s="136">
        <f t="shared" si="2"/>
        <v>7.3793999999999995</v>
      </c>
      <c r="P31" s="136">
        <f t="shared" si="3"/>
        <v>42.519399999999997</v>
      </c>
      <c r="Q31" s="5"/>
    </row>
    <row r="32" spans="1:17" s="2" customFormat="1" ht="45" customHeight="1">
      <c r="A32" s="47" t="s">
        <v>87</v>
      </c>
      <c r="B32" s="49" t="s">
        <v>47</v>
      </c>
      <c r="C32" s="96" t="s">
        <v>34</v>
      </c>
      <c r="D32" s="75" t="s">
        <v>9</v>
      </c>
      <c r="E32" s="74" t="s">
        <v>395</v>
      </c>
      <c r="F32" s="105" t="s">
        <v>421</v>
      </c>
      <c r="G32" s="75" t="s">
        <v>9</v>
      </c>
      <c r="H32" s="75" t="s">
        <v>10</v>
      </c>
      <c r="I32" s="93">
        <v>1</v>
      </c>
      <c r="J32" s="104">
        <v>1</v>
      </c>
      <c r="K32" s="78">
        <v>11.52</v>
      </c>
      <c r="L32" s="78">
        <v>21</v>
      </c>
      <c r="M32" s="78">
        <f t="shared" si="0"/>
        <v>13.94</v>
      </c>
      <c r="N32" s="79">
        <f t="shared" si="1"/>
        <v>11.52</v>
      </c>
      <c r="O32" s="136">
        <f t="shared" si="2"/>
        <v>2.4192</v>
      </c>
      <c r="P32" s="136">
        <f t="shared" si="3"/>
        <v>13.9392</v>
      </c>
      <c r="Q32" s="5"/>
    </row>
    <row r="33" spans="1:17" s="2" customFormat="1" ht="54" customHeight="1">
      <c r="A33" s="47" t="s">
        <v>89</v>
      </c>
      <c r="B33" s="49" t="s">
        <v>48</v>
      </c>
      <c r="C33" s="96" t="s">
        <v>34</v>
      </c>
      <c r="D33" s="75" t="s">
        <v>9</v>
      </c>
      <c r="E33" s="74" t="s">
        <v>395</v>
      </c>
      <c r="F33" s="105" t="s">
        <v>422</v>
      </c>
      <c r="G33" s="75" t="s">
        <v>9</v>
      </c>
      <c r="H33" s="75" t="s">
        <v>12</v>
      </c>
      <c r="I33" s="93">
        <v>1</v>
      </c>
      <c r="J33" s="104">
        <v>1</v>
      </c>
      <c r="K33" s="78">
        <v>1.57</v>
      </c>
      <c r="L33" s="78">
        <v>21</v>
      </c>
      <c r="M33" s="78">
        <f t="shared" si="0"/>
        <v>1.9</v>
      </c>
      <c r="N33" s="79">
        <f t="shared" si="1"/>
        <v>1.57</v>
      </c>
      <c r="O33" s="136">
        <f t="shared" si="2"/>
        <v>0.32969999999999999</v>
      </c>
      <c r="P33" s="136">
        <f t="shared" si="3"/>
        <v>1.8996999999999999</v>
      </c>
      <c r="Q33" s="5"/>
    </row>
    <row r="34" spans="1:17" s="2" customFormat="1" ht="45.6" customHeight="1">
      <c r="A34" s="47" t="s">
        <v>91</v>
      </c>
      <c r="B34" s="49" t="s">
        <v>49</v>
      </c>
      <c r="C34" s="96" t="s">
        <v>34</v>
      </c>
      <c r="D34" s="75" t="s">
        <v>9</v>
      </c>
      <c r="E34" s="74" t="s">
        <v>395</v>
      </c>
      <c r="F34" s="75" t="s">
        <v>423</v>
      </c>
      <c r="G34" s="75" t="s">
        <v>9</v>
      </c>
      <c r="H34" s="75" t="s">
        <v>43</v>
      </c>
      <c r="I34" s="106" t="s">
        <v>24</v>
      </c>
      <c r="J34" s="107">
        <v>30</v>
      </c>
      <c r="K34" s="78">
        <v>3.25</v>
      </c>
      <c r="L34" s="78">
        <v>21</v>
      </c>
      <c r="M34" s="78">
        <f t="shared" si="0"/>
        <v>3.93</v>
      </c>
      <c r="N34" s="79">
        <f t="shared" si="1"/>
        <v>97.5</v>
      </c>
      <c r="O34" s="136">
        <f t="shared" si="2"/>
        <v>20.474999999999998</v>
      </c>
      <c r="P34" s="136">
        <f t="shared" si="3"/>
        <v>117.97499999999999</v>
      </c>
      <c r="Q34" s="5"/>
    </row>
    <row r="35" spans="1:17" s="2" customFormat="1" ht="46.15" customHeight="1">
      <c r="A35" s="47" t="s">
        <v>95</v>
      </c>
      <c r="B35" s="49" t="s">
        <v>50</v>
      </c>
      <c r="C35" s="96" t="s">
        <v>34</v>
      </c>
      <c r="D35" s="75" t="s">
        <v>9</v>
      </c>
      <c r="E35" s="74" t="s">
        <v>395</v>
      </c>
      <c r="F35" s="97" t="s">
        <v>424</v>
      </c>
      <c r="G35" s="75" t="s">
        <v>9</v>
      </c>
      <c r="H35" s="75" t="s">
        <v>51</v>
      </c>
      <c r="I35" s="93" t="s">
        <v>13</v>
      </c>
      <c r="J35" s="104">
        <v>10</v>
      </c>
      <c r="K35" s="78">
        <v>39.57</v>
      </c>
      <c r="L35" s="78">
        <v>21</v>
      </c>
      <c r="M35" s="78">
        <f t="shared" si="0"/>
        <v>47.88</v>
      </c>
      <c r="N35" s="79">
        <f t="shared" si="1"/>
        <v>395.7</v>
      </c>
      <c r="O35" s="136">
        <f t="shared" si="2"/>
        <v>83.096999999999994</v>
      </c>
      <c r="P35" s="136">
        <f t="shared" si="3"/>
        <v>478.79699999999997</v>
      </c>
      <c r="Q35" s="5"/>
    </row>
    <row r="36" spans="1:17" s="2" customFormat="1" ht="35.450000000000003" customHeight="1">
      <c r="A36" s="47" t="s">
        <v>208</v>
      </c>
      <c r="B36" s="49" t="s">
        <v>52</v>
      </c>
      <c r="C36" s="96" t="s">
        <v>34</v>
      </c>
      <c r="D36" s="75" t="s">
        <v>9</v>
      </c>
      <c r="E36" s="74" t="s">
        <v>395</v>
      </c>
      <c r="F36" s="75" t="s">
        <v>425</v>
      </c>
      <c r="G36" s="75" t="s">
        <v>9</v>
      </c>
      <c r="H36" s="75" t="s">
        <v>12</v>
      </c>
      <c r="I36" s="93">
        <v>1</v>
      </c>
      <c r="J36" s="104">
        <v>1</v>
      </c>
      <c r="K36" s="78">
        <v>1.28</v>
      </c>
      <c r="L36" s="78">
        <v>21</v>
      </c>
      <c r="M36" s="78">
        <f t="shared" si="0"/>
        <v>1.55</v>
      </c>
      <c r="N36" s="79">
        <f t="shared" si="1"/>
        <v>1.28</v>
      </c>
      <c r="O36" s="136">
        <f t="shared" si="2"/>
        <v>0.26879999999999998</v>
      </c>
      <c r="P36" s="136">
        <f t="shared" si="3"/>
        <v>1.5488</v>
      </c>
      <c r="Q36" s="5"/>
    </row>
    <row r="37" spans="1:17" s="2" customFormat="1" ht="38.450000000000003" customHeight="1">
      <c r="A37" s="47" t="s">
        <v>209</v>
      </c>
      <c r="B37" s="49" t="s">
        <v>235</v>
      </c>
      <c r="C37" s="96" t="s">
        <v>34</v>
      </c>
      <c r="D37" s="75" t="s">
        <v>9</v>
      </c>
      <c r="E37" s="74" t="s">
        <v>395</v>
      </c>
      <c r="F37" s="75" t="s">
        <v>426</v>
      </c>
      <c r="G37" s="75" t="s">
        <v>9</v>
      </c>
      <c r="H37" s="75" t="s">
        <v>10</v>
      </c>
      <c r="I37" s="93" t="s">
        <v>21</v>
      </c>
      <c r="J37" s="104">
        <v>3</v>
      </c>
      <c r="K37" s="78">
        <v>6.52</v>
      </c>
      <c r="L37" s="78">
        <v>21</v>
      </c>
      <c r="M37" s="78">
        <f t="shared" si="0"/>
        <v>7.89</v>
      </c>
      <c r="N37" s="79">
        <f t="shared" si="1"/>
        <v>19.559999999999999</v>
      </c>
      <c r="O37" s="136">
        <f t="shared" si="2"/>
        <v>4.1075999999999997</v>
      </c>
      <c r="P37" s="136">
        <f t="shared" si="3"/>
        <v>23.667599999999997</v>
      </c>
      <c r="Q37" s="5"/>
    </row>
    <row r="38" spans="1:17" s="2" customFormat="1" ht="33" customHeight="1">
      <c r="A38" s="47" t="s">
        <v>224</v>
      </c>
      <c r="B38" s="49" t="s">
        <v>236</v>
      </c>
      <c r="C38" s="96" t="s">
        <v>34</v>
      </c>
      <c r="D38" s="75" t="s">
        <v>9</v>
      </c>
      <c r="E38" s="74" t="s">
        <v>395</v>
      </c>
      <c r="F38" s="75" t="s">
        <v>427</v>
      </c>
      <c r="G38" s="75" t="s">
        <v>9</v>
      </c>
      <c r="H38" s="75" t="s">
        <v>10</v>
      </c>
      <c r="I38" s="93" t="s">
        <v>21</v>
      </c>
      <c r="J38" s="104">
        <v>3</v>
      </c>
      <c r="K38" s="78">
        <v>7.78</v>
      </c>
      <c r="L38" s="78">
        <v>21</v>
      </c>
      <c r="M38" s="78">
        <f t="shared" si="0"/>
        <v>9.41</v>
      </c>
      <c r="N38" s="79">
        <f t="shared" si="1"/>
        <v>23.34</v>
      </c>
      <c r="O38" s="136">
        <f t="shared" si="2"/>
        <v>4.9013999999999998</v>
      </c>
      <c r="P38" s="136">
        <f t="shared" si="3"/>
        <v>28.241399999999999</v>
      </c>
      <c r="Q38" s="5"/>
    </row>
    <row r="39" spans="1:17" s="2" customFormat="1" ht="35.450000000000003" customHeight="1">
      <c r="A39" s="47" t="s">
        <v>225</v>
      </c>
      <c r="B39" s="49" t="s">
        <v>53</v>
      </c>
      <c r="C39" s="96" t="s">
        <v>34</v>
      </c>
      <c r="D39" s="75" t="s">
        <v>9</v>
      </c>
      <c r="E39" s="74" t="s">
        <v>395</v>
      </c>
      <c r="F39" s="97" t="s">
        <v>428</v>
      </c>
      <c r="G39" s="75" t="s">
        <v>9</v>
      </c>
      <c r="H39" s="75" t="s">
        <v>10</v>
      </c>
      <c r="I39" s="93" t="s">
        <v>21</v>
      </c>
      <c r="J39" s="104">
        <v>3</v>
      </c>
      <c r="K39" s="78">
        <v>2.5</v>
      </c>
      <c r="L39" s="78">
        <v>21</v>
      </c>
      <c r="M39" s="78">
        <f t="shared" si="0"/>
        <v>3.03</v>
      </c>
      <c r="N39" s="79">
        <f t="shared" si="1"/>
        <v>7.5</v>
      </c>
      <c r="O39" s="136">
        <f t="shared" si="2"/>
        <v>1.575</v>
      </c>
      <c r="P39" s="136">
        <f t="shared" si="3"/>
        <v>9.0749999999999993</v>
      </c>
      <c r="Q39" s="5"/>
    </row>
    <row r="40" spans="1:17" s="2" customFormat="1" ht="27" customHeight="1">
      <c r="A40" s="47" t="s">
        <v>226</v>
      </c>
      <c r="B40" s="49" t="s">
        <v>54</v>
      </c>
      <c r="C40" s="96" t="s">
        <v>34</v>
      </c>
      <c r="D40" s="75" t="s">
        <v>9</v>
      </c>
      <c r="E40" s="74" t="s">
        <v>395</v>
      </c>
      <c r="F40" s="97" t="s">
        <v>429</v>
      </c>
      <c r="G40" s="75" t="s">
        <v>9</v>
      </c>
      <c r="H40" s="75" t="s">
        <v>10</v>
      </c>
      <c r="I40" s="93" t="s">
        <v>8</v>
      </c>
      <c r="J40" s="104">
        <v>5</v>
      </c>
      <c r="K40" s="78">
        <v>50.09</v>
      </c>
      <c r="L40" s="78">
        <v>21</v>
      </c>
      <c r="M40" s="78">
        <f t="shared" si="0"/>
        <v>60.61</v>
      </c>
      <c r="N40" s="79">
        <f t="shared" si="1"/>
        <v>250.45000000000002</v>
      </c>
      <c r="O40" s="136">
        <f t="shared" si="2"/>
        <v>52.594500000000004</v>
      </c>
      <c r="P40" s="136">
        <f t="shared" si="3"/>
        <v>303.04450000000003</v>
      </c>
      <c r="Q40" s="5"/>
    </row>
    <row r="41" spans="1:17" s="2" customFormat="1" ht="21.75" customHeight="1">
      <c r="A41" s="47" t="s">
        <v>210</v>
      </c>
      <c r="B41" s="49" t="s">
        <v>57</v>
      </c>
      <c r="C41" s="96" t="s">
        <v>34</v>
      </c>
      <c r="D41" s="75" t="s">
        <v>9</v>
      </c>
      <c r="E41" s="74" t="s">
        <v>395</v>
      </c>
      <c r="F41" s="100" t="s">
        <v>430</v>
      </c>
      <c r="G41" s="75" t="s">
        <v>9</v>
      </c>
      <c r="H41" s="75" t="s">
        <v>12</v>
      </c>
      <c r="I41" s="95" t="s">
        <v>14</v>
      </c>
      <c r="J41" s="104">
        <v>2</v>
      </c>
      <c r="K41" s="78">
        <v>3.01</v>
      </c>
      <c r="L41" s="78">
        <v>21</v>
      </c>
      <c r="M41" s="78">
        <f t="shared" si="0"/>
        <v>3.64</v>
      </c>
      <c r="N41" s="79">
        <f t="shared" si="1"/>
        <v>6.02</v>
      </c>
      <c r="O41" s="136">
        <f t="shared" si="2"/>
        <v>1.2641999999999998</v>
      </c>
      <c r="P41" s="136">
        <f t="shared" si="3"/>
        <v>7.2841999999999993</v>
      </c>
      <c r="Q41" s="5"/>
    </row>
    <row r="42" spans="1:17" s="2" customFormat="1" ht="21" customHeight="1">
      <c r="A42" s="47" t="s">
        <v>227</v>
      </c>
      <c r="B42" s="49" t="s">
        <v>59</v>
      </c>
      <c r="C42" s="96" t="s">
        <v>34</v>
      </c>
      <c r="D42" s="75" t="s">
        <v>9</v>
      </c>
      <c r="E42" s="74" t="s">
        <v>395</v>
      </c>
      <c r="F42" s="97" t="s">
        <v>431</v>
      </c>
      <c r="G42" s="75" t="s">
        <v>9</v>
      </c>
      <c r="H42" s="75" t="s">
        <v>12</v>
      </c>
      <c r="I42" s="93">
        <v>1</v>
      </c>
      <c r="J42" s="104">
        <v>1</v>
      </c>
      <c r="K42" s="78">
        <v>53.54</v>
      </c>
      <c r="L42" s="78">
        <v>21</v>
      </c>
      <c r="M42" s="78">
        <f t="shared" si="0"/>
        <v>64.78</v>
      </c>
      <c r="N42" s="79">
        <f t="shared" si="1"/>
        <v>53.54</v>
      </c>
      <c r="O42" s="136">
        <f t="shared" si="2"/>
        <v>11.243399999999999</v>
      </c>
      <c r="P42" s="136">
        <f t="shared" si="3"/>
        <v>64.7834</v>
      </c>
      <c r="Q42" s="5"/>
    </row>
    <row r="43" spans="1:17" s="2" customFormat="1" ht="20.25" customHeight="1">
      <c r="A43" s="47" t="s">
        <v>228</v>
      </c>
      <c r="B43" s="49" t="s">
        <v>61</v>
      </c>
      <c r="C43" s="96" t="s">
        <v>34</v>
      </c>
      <c r="D43" s="75" t="s">
        <v>9</v>
      </c>
      <c r="E43" s="74" t="s">
        <v>395</v>
      </c>
      <c r="F43" s="84" t="s">
        <v>432</v>
      </c>
      <c r="G43" s="75" t="s">
        <v>9</v>
      </c>
      <c r="H43" s="75" t="s">
        <v>10</v>
      </c>
      <c r="I43" s="93" t="s">
        <v>21</v>
      </c>
      <c r="J43" s="104">
        <v>3</v>
      </c>
      <c r="K43" s="78">
        <v>15.46</v>
      </c>
      <c r="L43" s="78">
        <v>21</v>
      </c>
      <c r="M43" s="78">
        <f t="shared" si="0"/>
        <v>18.71</v>
      </c>
      <c r="N43" s="79">
        <f t="shared" si="1"/>
        <v>46.38</v>
      </c>
      <c r="O43" s="136">
        <f t="shared" si="2"/>
        <v>9.7398000000000007</v>
      </c>
      <c r="P43" s="136">
        <f t="shared" si="3"/>
        <v>56.119799999999998</v>
      </c>
      <c r="Q43" s="5"/>
    </row>
    <row r="44" spans="1:17" s="2" customFormat="1" ht="37.9" customHeight="1">
      <c r="A44" s="47" t="s">
        <v>229</v>
      </c>
      <c r="B44" s="49" t="s">
        <v>62</v>
      </c>
      <c r="C44" s="96" t="s">
        <v>34</v>
      </c>
      <c r="D44" s="75" t="s">
        <v>9</v>
      </c>
      <c r="E44" s="74" t="s">
        <v>395</v>
      </c>
      <c r="F44" s="97" t="s">
        <v>433</v>
      </c>
      <c r="G44" s="75" t="s">
        <v>9</v>
      </c>
      <c r="H44" s="75" t="s">
        <v>12</v>
      </c>
      <c r="I44" s="93">
        <v>1</v>
      </c>
      <c r="J44" s="104">
        <v>1</v>
      </c>
      <c r="K44" s="78">
        <v>23.56</v>
      </c>
      <c r="L44" s="78">
        <v>21</v>
      </c>
      <c r="M44" s="78">
        <f t="shared" si="0"/>
        <v>28.51</v>
      </c>
      <c r="N44" s="79">
        <f t="shared" si="1"/>
        <v>23.56</v>
      </c>
      <c r="O44" s="136">
        <f t="shared" si="2"/>
        <v>4.9475999999999996</v>
      </c>
      <c r="P44" s="136">
        <f t="shared" si="3"/>
        <v>28.507599999999996</v>
      </c>
      <c r="Q44" s="5"/>
    </row>
    <row r="45" spans="1:17" s="2" customFormat="1" ht="30.6" customHeight="1">
      <c r="A45" s="47" t="s">
        <v>230</v>
      </c>
      <c r="B45" s="49" t="s">
        <v>63</v>
      </c>
      <c r="C45" s="96" t="s">
        <v>34</v>
      </c>
      <c r="D45" s="75" t="s">
        <v>9</v>
      </c>
      <c r="E45" s="74" t="s">
        <v>395</v>
      </c>
      <c r="F45" s="97" t="s">
        <v>434</v>
      </c>
      <c r="G45" s="75" t="s">
        <v>9</v>
      </c>
      <c r="H45" s="103" t="s">
        <v>33</v>
      </c>
      <c r="I45" s="93">
        <v>1</v>
      </c>
      <c r="J45" s="104">
        <v>1</v>
      </c>
      <c r="K45" s="78">
        <v>19.059999999999999</v>
      </c>
      <c r="L45" s="78">
        <v>21</v>
      </c>
      <c r="M45" s="78">
        <f t="shared" si="0"/>
        <v>23.06</v>
      </c>
      <c r="N45" s="79">
        <f t="shared" si="1"/>
        <v>19.059999999999999</v>
      </c>
      <c r="O45" s="136">
        <f t="shared" si="2"/>
        <v>4.0025999999999993</v>
      </c>
      <c r="P45" s="136">
        <f t="shared" si="3"/>
        <v>23.062599999999996</v>
      </c>
      <c r="Q45" s="5"/>
    </row>
    <row r="46" spans="1:17" s="2" customFormat="1" ht="46.15" customHeight="1">
      <c r="A46" s="47" t="s">
        <v>231</v>
      </c>
      <c r="B46" s="49" t="s">
        <v>66</v>
      </c>
      <c r="C46" s="96" t="s">
        <v>34</v>
      </c>
      <c r="D46" s="75" t="s">
        <v>9</v>
      </c>
      <c r="E46" s="74" t="s">
        <v>395</v>
      </c>
      <c r="F46" s="101" t="s">
        <v>435</v>
      </c>
      <c r="G46" s="75" t="s">
        <v>9</v>
      </c>
      <c r="H46" s="103" t="s">
        <v>33</v>
      </c>
      <c r="I46" s="93">
        <v>1</v>
      </c>
      <c r="J46" s="104">
        <v>1</v>
      </c>
      <c r="K46" s="78">
        <v>8.7200000000000006</v>
      </c>
      <c r="L46" s="78">
        <v>21</v>
      </c>
      <c r="M46" s="78">
        <f t="shared" si="0"/>
        <v>10.55</v>
      </c>
      <c r="N46" s="79">
        <f t="shared" si="1"/>
        <v>8.7200000000000006</v>
      </c>
      <c r="O46" s="136">
        <f t="shared" si="2"/>
        <v>1.8312000000000002</v>
      </c>
      <c r="P46" s="136">
        <f t="shared" si="3"/>
        <v>10.5512</v>
      </c>
      <c r="Q46" s="5"/>
    </row>
    <row r="47" spans="1:17" s="2" customFormat="1" ht="26.25" customHeight="1">
      <c r="A47" s="47" t="s">
        <v>232</v>
      </c>
      <c r="B47" s="49" t="s">
        <v>68</v>
      </c>
      <c r="C47" s="96" t="s">
        <v>34</v>
      </c>
      <c r="D47" s="75" t="s">
        <v>9</v>
      </c>
      <c r="E47" s="74" t="s">
        <v>395</v>
      </c>
      <c r="F47" s="75" t="s">
        <v>436</v>
      </c>
      <c r="G47" s="75" t="s">
        <v>9</v>
      </c>
      <c r="H47" s="75" t="s">
        <v>69</v>
      </c>
      <c r="I47" s="93" t="s">
        <v>19</v>
      </c>
      <c r="J47" s="104">
        <v>60</v>
      </c>
      <c r="K47" s="78">
        <v>1.86</v>
      </c>
      <c r="L47" s="78">
        <v>21</v>
      </c>
      <c r="M47" s="78">
        <f t="shared" si="0"/>
        <v>2.25</v>
      </c>
      <c r="N47" s="79">
        <f t="shared" si="1"/>
        <v>111.60000000000001</v>
      </c>
      <c r="O47" s="136">
        <f t="shared" si="2"/>
        <v>23.436</v>
      </c>
      <c r="P47" s="136">
        <f t="shared" si="3"/>
        <v>135.036</v>
      </c>
      <c r="Q47" s="5"/>
    </row>
    <row r="48" spans="1:17" s="2" customFormat="1" ht="40.5" customHeight="1">
      <c r="A48" s="47" t="s">
        <v>199</v>
      </c>
      <c r="B48" s="49" t="s">
        <v>72</v>
      </c>
      <c r="C48" s="96" t="s">
        <v>34</v>
      </c>
      <c r="D48" s="75" t="s">
        <v>9</v>
      </c>
      <c r="E48" s="74" t="s">
        <v>395</v>
      </c>
      <c r="F48" s="75" t="s">
        <v>437</v>
      </c>
      <c r="G48" s="75" t="s">
        <v>9</v>
      </c>
      <c r="H48" s="103" t="s">
        <v>10</v>
      </c>
      <c r="I48" s="95" t="s">
        <v>11</v>
      </c>
      <c r="J48" s="102">
        <v>8</v>
      </c>
      <c r="K48" s="78">
        <v>4.0199999999999996</v>
      </c>
      <c r="L48" s="78">
        <v>21</v>
      </c>
      <c r="M48" s="78">
        <f t="shared" si="0"/>
        <v>4.8600000000000003</v>
      </c>
      <c r="N48" s="79">
        <f t="shared" si="1"/>
        <v>32.159999999999997</v>
      </c>
      <c r="O48" s="136">
        <f t="shared" si="2"/>
        <v>6.7535999999999987</v>
      </c>
      <c r="P48" s="136">
        <f t="shared" si="3"/>
        <v>38.913599999999995</v>
      </c>
      <c r="Q48" s="5"/>
    </row>
    <row r="49" spans="1:17" s="2" customFormat="1" ht="36.75" customHeight="1">
      <c r="A49" s="47" t="s">
        <v>120</v>
      </c>
      <c r="B49" s="49" t="s">
        <v>73</v>
      </c>
      <c r="C49" s="96" t="s">
        <v>34</v>
      </c>
      <c r="D49" s="75" t="s">
        <v>9</v>
      </c>
      <c r="E49" s="74" t="s">
        <v>395</v>
      </c>
      <c r="F49" s="75" t="s">
        <v>438</v>
      </c>
      <c r="G49" s="75" t="s">
        <v>9</v>
      </c>
      <c r="H49" s="103" t="s">
        <v>10</v>
      </c>
      <c r="I49" s="95" t="s">
        <v>14</v>
      </c>
      <c r="J49" s="102">
        <v>2</v>
      </c>
      <c r="K49" s="78">
        <v>4.25</v>
      </c>
      <c r="L49" s="78">
        <v>21</v>
      </c>
      <c r="M49" s="78">
        <f t="shared" si="0"/>
        <v>5.14</v>
      </c>
      <c r="N49" s="79">
        <f t="shared" si="1"/>
        <v>8.5</v>
      </c>
      <c r="O49" s="136">
        <f t="shared" si="2"/>
        <v>1.7849999999999999</v>
      </c>
      <c r="P49" s="136">
        <f t="shared" si="3"/>
        <v>10.285</v>
      </c>
      <c r="Q49" s="5"/>
    </row>
    <row r="50" spans="1:17" s="2" customFormat="1" ht="34.9" customHeight="1">
      <c r="A50" s="47" t="s">
        <v>123</v>
      </c>
      <c r="B50" s="49" t="s">
        <v>75</v>
      </c>
      <c r="C50" s="96" t="s">
        <v>34</v>
      </c>
      <c r="D50" s="75" t="s">
        <v>9</v>
      </c>
      <c r="E50" s="74" t="s">
        <v>395</v>
      </c>
      <c r="F50" s="75" t="s">
        <v>439</v>
      </c>
      <c r="G50" s="75" t="s">
        <v>9</v>
      </c>
      <c r="H50" s="103" t="s">
        <v>10</v>
      </c>
      <c r="I50" s="95" t="s">
        <v>14</v>
      </c>
      <c r="J50" s="102">
        <v>2</v>
      </c>
      <c r="K50" s="78">
        <v>4.4800000000000004</v>
      </c>
      <c r="L50" s="78">
        <v>21</v>
      </c>
      <c r="M50" s="78">
        <f t="shared" si="0"/>
        <v>5.42</v>
      </c>
      <c r="N50" s="79">
        <f t="shared" si="1"/>
        <v>8.9600000000000009</v>
      </c>
      <c r="O50" s="136">
        <f t="shared" si="2"/>
        <v>1.8816000000000002</v>
      </c>
      <c r="P50" s="136">
        <f t="shared" si="3"/>
        <v>10.841600000000001</v>
      </c>
      <c r="Q50" s="5"/>
    </row>
    <row r="51" spans="1:17" s="2" customFormat="1" ht="27" customHeight="1">
      <c r="A51" s="47" t="s">
        <v>126</v>
      </c>
      <c r="B51" s="49" t="s">
        <v>77</v>
      </c>
      <c r="C51" s="96" t="s">
        <v>34</v>
      </c>
      <c r="D51" s="75" t="s">
        <v>9</v>
      </c>
      <c r="E51" s="74" t="s">
        <v>395</v>
      </c>
      <c r="F51" s="75" t="s">
        <v>440</v>
      </c>
      <c r="G51" s="75" t="s">
        <v>9</v>
      </c>
      <c r="H51" s="103" t="s">
        <v>10</v>
      </c>
      <c r="I51" s="95" t="s">
        <v>14</v>
      </c>
      <c r="J51" s="102">
        <v>2</v>
      </c>
      <c r="K51" s="78">
        <v>1.62</v>
      </c>
      <c r="L51" s="78">
        <v>21</v>
      </c>
      <c r="M51" s="78">
        <f t="shared" si="0"/>
        <v>1.96</v>
      </c>
      <c r="N51" s="79">
        <f t="shared" si="1"/>
        <v>3.24</v>
      </c>
      <c r="O51" s="136">
        <f t="shared" si="2"/>
        <v>0.6804</v>
      </c>
      <c r="P51" s="136">
        <f t="shared" si="3"/>
        <v>3.9204000000000003</v>
      </c>
      <c r="Q51" s="5"/>
    </row>
    <row r="52" spans="1:17" s="2" customFormat="1" ht="25.5" customHeight="1">
      <c r="A52" s="47" t="s">
        <v>128</v>
      </c>
      <c r="B52" s="49" t="s">
        <v>79</v>
      </c>
      <c r="C52" s="96" t="s">
        <v>34</v>
      </c>
      <c r="D52" s="75" t="s">
        <v>9</v>
      </c>
      <c r="E52" s="74" t="s">
        <v>395</v>
      </c>
      <c r="F52" s="75" t="s">
        <v>441</v>
      </c>
      <c r="G52" s="75" t="s">
        <v>9</v>
      </c>
      <c r="H52" s="103" t="s">
        <v>12</v>
      </c>
      <c r="I52" s="95" t="s">
        <v>14</v>
      </c>
      <c r="J52" s="102">
        <v>2</v>
      </c>
      <c r="K52" s="78">
        <v>6.68</v>
      </c>
      <c r="L52" s="78">
        <v>21</v>
      </c>
      <c r="M52" s="78">
        <f t="shared" si="0"/>
        <v>8.08</v>
      </c>
      <c r="N52" s="79">
        <f t="shared" si="1"/>
        <v>13.36</v>
      </c>
      <c r="O52" s="136">
        <f t="shared" si="2"/>
        <v>2.8055999999999996</v>
      </c>
      <c r="P52" s="136">
        <f t="shared" si="3"/>
        <v>16.165599999999998</v>
      </c>
      <c r="Q52" s="5"/>
    </row>
    <row r="53" spans="1:17" s="2" customFormat="1" ht="46.15" customHeight="1">
      <c r="A53" s="47" t="s">
        <v>131</v>
      </c>
      <c r="B53" s="49" t="s">
        <v>81</v>
      </c>
      <c r="C53" s="96" t="s">
        <v>34</v>
      </c>
      <c r="D53" s="75" t="s">
        <v>9</v>
      </c>
      <c r="E53" s="74" t="s">
        <v>395</v>
      </c>
      <c r="F53" s="100" t="s">
        <v>442</v>
      </c>
      <c r="G53" s="75" t="s">
        <v>9</v>
      </c>
      <c r="H53" s="103" t="s">
        <v>12</v>
      </c>
      <c r="I53" s="95">
        <v>1</v>
      </c>
      <c r="J53" s="102">
        <v>1</v>
      </c>
      <c r="K53" s="78">
        <v>1.69</v>
      </c>
      <c r="L53" s="78">
        <v>21</v>
      </c>
      <c r="M53" s="78">
        <f t="shared" si="0"/>
        <v>2.04</v>
      </c>
      <c r="N53" s="79">
        <f t="shared" si="1"/>
        <v>1.69</v>
      </c>
      <c r="O53" s="136">
        <f t="shared" si="2"/>
        <v>0.35489999999999999</v>
      </c>
      <c r="P53" s="136">
        <f t="shared" si="3"/>
        <v>2.0448999999999997</v>
      </c>
      <c r="Q53" s="5"/>
    </row>
    <row r="54" spans="1:17" s="2" customFormat="1" ht="29.25" customHeight="1">
      <c r="A54" s="47" t="s">
        <v>134</v>
      </c>
      <c r="B54" s="49" t="s">
        <v>83</v>
      </c>
      <c r="C54" s="96" t="s">
        <v>34</v>
      </c>
      <c r="D54" s="75" t="s">
        <v>9</v>
      </c>
      <c r="E54" s="74" t="s">
        <v>395</v>
      </c>
      <c r="F54" s="75" t="s">
        <v>443</v>
      </c>
      <c r="G54" s="75" t="s">
        <v>9</v>
      </c>
      <c r="H54" s="103" t="s">
        <v>10</v>
      </c>
      <c r="I54" s="95" t="s">
        <v>84</v>
      </c>
      <c r="J54" s="102">
        <v>10</v>
      </c>
      <c r="K54" s="78">
        <v>3.24</v>
      </c>
      <c r="L54" s="78">
        <v>21</v>
      </c>
      <c r="M54" s="78">
        <f t="shared" si="0"/>
        <v>3.92</v>
      </c>
      <c r="N54" s="79">
        <f t="shared" si="1"/>
        <v>32.400000000000006</v>
      </c>
      <c r="O54" s="136">
        <f t="shared" si="2"/>
        <v>6.8040000000000012</v>
      </c>
      <c r="P54" s="136">
        <f t="shared" si="3"/>
        <v>39.204000000000008</v>
      </c>
      <c r="Q54" s="5"/>
    </row>
    <row r="55" spans="1:17" s="2" customFormat="1" ht="32.25" customHeight="1">
      <c r="A55" s="47" t="s">
        <v>136</v>
      </c>
      <c r="B55" s="49" t="s">
        <v>237</v>
      </c>
      <c r="C55" s="96" t="s">
        <v>34</v>
      </c>
      <c r="D55" s="75" t="s">
        <v>9</v>
      </c>
      <c r="E55" s="74" t="s">
        <v>395</v>
      </c>
      <c r="F55" s="97" t="s">
        <v>444</v>
      </c>
      <c r="G55" s="75" t="s">
        <v>9</v>
      </c>
      <c r="H55" s="103" t="s">
        <v>33</v>
      </c>
      <c r="I55" s="95" t="s">
        <v>14</v>
      </c>
      <c r="J55" s="104">
        <v>2</v>
      </c>
      <c r="K55" s="78">
        <v>11.92</v>
      </c>
      <c r="L55" s="78">
        <v>21</v>
      </c>
      <c r="M55" s="78">
        <f t="shared" si="0"/>
        <v>14.42</v>
      </c>
      <c r="N55" s="79">
        <f t="shared" si="1"/>
        <v>23.84</v>
      </c>
      <c r="O55" s="136">
        <f t="shared" si="2"/>
        <v>5.0064000000000002</v>
      </c>
      <c r="P55" s="136">
        <f t="shared" si="3"/>
        <v>28.846399999999999</v>
      </c>
      <c r="Q55" s="5"/>
    </row>
    <row r="56" spans="1:17" s="2" customFormat="1" ht="33.6" customHeight="1">
      <c r="A56" s="47" t="s">
        <v>139</v>
      </c>
      <c r="B56" s="49" t="s">
        <v>86</v>
      </c>
      <c r="C56" s="96" t="s">
        <v>34</v>
      </c>
      <c r="D56" s="75" t="s">
        <v>9</v>
      </c>
      <c r="E56" s="74" t="s">
        <v>395</v>
      </c>
      <c r="F56" s="84" t="s">
        <v>445</v>
      </c>
      <c r="G56" s="75" t="s">
        <v>9</v>
      </c>
      <c r="H56" s="75" t="s">
        <v>65</v>
      </c>
      <c r="I56" s="95" t="s">
        <v>14</v>
      </c>
      <c r="J56" s="104">
        <v>2</v>
      </c>
      <c r="K56" s="78">
        <v>33.549999999999997</v>
      </c>
      <c r="L56" s="78">
        <v>21</v>
      </c>
      <c r="M56" s="78">
        <f t="shared" si="0"/>
        <v>40.6</v>
      </c>
      <c r="N56" s="79">
        <f t="shared" si="1"/>
        <v>67.099999999999994</v>
      </c>
      <c r="O56" s="136">
        <f t="shared" si="2"/>
        <v>14.090999999999998</v>
      </c>
      <c r="P56" s="136">
        <f t="shared" si="3"/>
        <v>81.190999999999988</v>
      </c>
      <c r="Q56" s="5"/>
    </row>
    <row r="57" spans="1:17" s="2" customFormat="1" ht="20.25" customHeight="1">
      <c r="A57" s="47" t="s">
        <v>141</v>
      </c>
      <c r="B57" s="49" t="s">
        <v>88</v>
      </c>
      <c r="C57" s="96" t="s">
        <v>34</v>
      </c>
      <c r="D57" s="75" t="s">
        <v>9</v>
      </c>
      <c r="E57" s="74" t="s">
        <v>395</v>
      </c>
      <c r="F57" s="75" t="s">
        <v>446</v>
      </c>
      <c r="G57" s="75" t="s">
        <v>9</v>
      </c>
      <c r="H57" s="103" t="s">
        <v>10</v>
      </c>
      <c r="I57" s="93" t="s">
        <v>8</v>
      </c>
      <c r="J57" s="104">
        <v>5</v>
      </c>
      <c r="K57" s="78">
        <v>2.67</v>
      </c>
      <c r="L57" s="78">
        <v>21</v>
      </c>
      <c r="M57" s="78">
        <f t="shared" si="0"/>
        <v>3.23</v>
      </c>
      <c r="N57" s="79">
        <f t="shared" si="1"/>
        <v>13.35</v>
      </c>
      <c r="O57" s="136">
        <f t="shared" si="2"/>
        <v>2.8034999999999997</v>
      </c>
      <c r="P57" s="136">
        <f t="shared" si="3"/>
        <v>16.153499999999998</v>
      </c>
      <c r="Q57" s="5"/>
    </row>
    <row r="58" spans="1:17" s="2" customFormat="1" ht="30" customHeight="1">
      <c r="A58" s="47" t="s">
        <v>144</v>
      </c>
      <c r="B58" s="49" t="s">
        <v>90</v>
      </c>
      <c r="C58" s="96" t="s">
        <v>34</v>
      </c>
      <c r="D58" s="75" t="s">
        <v>9</v>
      </c>
      <c r="E58" s="74" t="s">
        <v>395</v>
      </c>
      <c r="F58" s="84" t="s">
        <v>447</v>
      </c>
      <c r="G58" s="75" t="s">
        <v>9</v>
      </c>
      <c r="H58" s="75" t="s">
        <v>31</v>
      </c>
      <c r="I58" s="95" t="s">
        <v>14</v>
      </c>
      <c r="J58" s="104">
        <v>2</v>
      </c>
      <c r="K58" s="78">
        <v>84.56</v>
      </c>
      <c r="L58" s="78">
        <v>21</v>
      </c>
      <c r="M58" s="78">
        <f t="shared" si="0"/>
        <v>102.32</v>
      </c>
      <c r="N58" s="79">
        <f t="shared" si="1"/>
        <v>169.12</v>
      </c>
      <c r="O58" s="136">
        <f t="shared" si="2"/>
        <v>35.5152</v>
      </c>
      <c r="P58" s="136">
        <f t="shared" si="3"/>
        <v>204.6352</v>
      </c>
      <c r="Q58" s="5"/>
    </row>
    <row r="59" spans="1:17" s="2" customFormat="1" ht="33.6" customHeight="1">
      <c r="A59" s="47" t="s">
        <v>148</v>
      </c>
      <c r="B59" s="49" t="s">
        <v>92</v>
      </c>
      <c r="C59" s="96" t="s">
        <v>34</v>
      </c>
      <c r="D59" s="75" t="s">
        <v>9</v>
      </c>
      <c r="E59" s="74" t="s">
        <v>395</v>
      </c>
      <c r="F59" s="84" t="s">
        <v>448</v>
      </c>
      <c r="G59" s="75" t="s">
        <v>9</v>
      </c>
      <c r="H59" s="103" t="s">
        <v>33</v>
      </c>
      <c r="I59" s="95" t="s">
        <v>14</v>
      </c>
      <c r="J59" s="102">
        <v>2</v>
      </c>
      <c r="K59" s="78">
        <v>8.9600000000000009</v>
      </c>
      <c r="L59" s="78">
        <v>21</v>
      </c>
      <c r="M59" s="78">
        <f t="shared" si="0"/>
        <v>10.84</v>
      </c>
      <c r="N59" s="79">
        <f t="shared" si="1"/>
        <v>17.920000000000002</v>
      </c>
      <c r="O59" s="136">
        <f t="shared" si="2"/>
        <v>3.7632000000000003</v>
      </c>
      <c r="P59" s="136">
        <f t="shared" si="3"/>
        <v>21.683200000000003</v>
      </c>
      <c r="Q59" s="5"/>
    </row>
    <row r="60" spans="1:17" s="2" customFormat="1" ht="34.15" customHeight="1">
      <c r="A60" s="47" t="s">
        <v>151</v>
      </c>
      <c r="B60" s="49" t="s">
        <v>93</v>
      </c>
      <c r="C60" s="96" t="s">
        <v>34</v>
      </c>
      <c r="D60" s="75" t="s">
        <v>9</v>
      </c>
      <c r="E60" s="74" t="s">
        <v>395</v>
      </c>
      <c r="F60" s="75" t="s">
        <v>449</v>
      </c>
      <c r="G60" s="75" t="s">
        <v>9</v>
      </c>
      <c r="H60" s="103" t="s">
        <v>10</v>
      </c>
      <c r="I60" s="95">
        <v>1</v>
      </c>
      <c r="J60" s="102">
        <v>1</v>
      </c>
      <c r="K60" s="78">
        <v>1.23</v>
      </c>
      <c r="L60" s="78">
        <v>21</v>
      </c>
      <c r="M60" s="78">
        <f t="shared" si="0"/>
        <v>1.49</v>
      </c>
      <c r="N60" s="79">
        <f t="shared" si="1"/>
        <v>1.23</v>
      </c>
      <c r="O60" s="136">
        <f t="shared" si="2"/>
        <v>0.25829999999999997</v>
      </c>
      <c r="P60" s="136">
        <f t="shared" si="3"/>
        <v>1.4883</v>
      </c>
      <c r="Q60" s="5"/>
    </row>
    <row r="61" spans="1:17" s="2" customFormat="1" ht="23.25" customHeight="1">
      <c r="A61" s="47" t="s">
        <v>152</v>
      </c>
      <c r="B61" s="49" t="s">
        <v>94</v>
      </c>
      <c r="C61" s="96" t="s">
        <v>34</v>
      </c>
      <c r="D61" s="75" t="s">
        <v>9</v>
      </c>
      <c r="E61" s="74" t="s">
        <v>395</v>
      </c>
      <c r="F61" s="97" t="s">
        <v>450</v>
      </c>
      <c r="G61" s="75" t="s">
        <v>9</v>
      </c>
      <c r="H61" s="103" t="s">
        <v>10</v>
      </c>
      <c r="I61" s="95" t="s">
        <v>14</v>
      </c>
      <c r="J61" s="102">
        <v>2</v>
      </c>
      <c r="K61" s="78">
        <v>50.07</v>
      </c>
      <c r="L61" s="78">
        <v>21</v>
      </c>
      <c r="M61" s="78">
        <f t="shared" si="0"/>
        <v>60.58</v>
      </c>
      <c r="N61" s="79">
        <f t="shared" si="1"/>
        <v>100.14</v>
      </c>
      <c r="O61" s="136">
        <f t="shared" si="2"/>
        <v>21.029399999999999</v>
      </c>
      <c r="P61" s="136">
        <f t="shared" si="3"/>
        <v>121.1694</v>
      </c>
      <c r="Q61" s="5"/>
    </row>
    <row r="62" spans="1:17" s="2" customFormat="1" ht="24.75" customHeight="1">
      <c r="A62" s="47" t="s">
        <v>194</v>
      </c>
      <c r="B62" s="49" t="s">
        <v>96</v>
      </c>
      <c r="C62" s="96" t="s">
        <v>34</v>
      </c>
      <c r="D62" s="75" t="s">
        <v>9</v>
      </c>
      <c r="E62" s="74" t="s">
        <v>395</v>
      </c>
      <c r="F62" s="105" t="s">
        <v>451</v>
      </c>
      <c r="G62" s="75" t="s">
        <v>9</v>
      </c>
      <c r="H62" s="103" t="s">
        <v>65</v>
      </c>
      <c r="I62" s="95" t="s">
        <v>14</v>
      </c>
      <c r="J62" s="102">
        <v>2</v>
      </c>
      <c r="K62" s="78">
        <v>29.7</v>
      </c>
      <c r="L62" s="78">
        <v>21</v>
      </c>
      <c r="M62" s="78">
        <f t="shared" si="0"/>
        <v>35.94</v>
      </c>
      <c r="N62" s="79">
        <f t="shared" si="1"/>
        <v>59.4</v>
      </c>
      <c r="O62" s="136">
        <f t="shared" si="2"/>
        <v>12.473999999999998</v>
      </c>
      <c r="P62" s="136">
        <f t="shared" si="3"/>
        <v>71.873999999999995</v>
      </c>
      <c r="Q62" s="5"/>
    </row>
    <row r="63" spans="1:17" s="2" customFormat="1" ht="48.75" customHeight="1">
      <c r="A63" s="47" t="s">
        <v>153</v>
      </c>
      <c r="B63" s="49" t="s">
        <v>211</v>
      </c>
      <c r="C63" s="96" t="s">
        <v>34</v>
      </c>
      <c r="D63" s="75" t="s">
        <v>9</v>
      </c>
      <c r="E63" s="74" t="s">
        <v>395</v>
      </c>
      <c r="F63" s="105" t="s">
        <v>452</v>
      </c>
      <c r="G63" s="75" t="s">
        <v>9</v>
      </c>
      <c r="H63" s="75" t="s">
        <v>31</v>
      </c>
      <c r="I63" s="93" t="s">
        <v>14</v>
      </c>
      <c r="J63" s="104">
        <v>2</v>
      </c>
      <c r="K63" s="78">
        <v>21.21</v>
      </c>
      <c r="L63" s="78">
        <v>21</v>
      </c>
      <c r="M63" s="78">
        <f t="shared" si="0"/>
        <v>25.66</v>
      </c>
      <c r="N63" s="79">
        <f t="shared" si="1"/>
        <v>42.42</v>
      </c>
      <c r="O63" s="136">
        <f t="shared" si="2"/>
        <v>8.9082000000000008</v>
      </c>
      <c r="P63" s="136">
        <f t="shared" si="3"/>
        <v>51.328200000000002</v>
      </c>
      <c r="Q63" s="5"/>
    </row>
    <row r="64" spans="1:17" ht="33.75">
      <c r="A64" s="36" t="s">
        <v>366</v>
      </c>
      <c r="B64" s="30" t="s">
        <v>213</v>
      </c>
      <c r="C64" s="87" t="s">
        <v>34</v>
      </c>
      <c r="D64" s="108" t="s">
        <v>35</v>
      </c>
      <c r="E64" s="74" t="s">
        <v>395</v>
      </c>
      <c r="F64" s="84" t="s">
        <v>504</v>
      </c>
      <c r="G64" s="108" t="s">
        <v>35</v>
      </c>
      <c r="H64" s="108" t="s">
        <v>36</v>
      </c>
      <c r="I64" s="106" t="s">
        <v>8</v>
      </c>
      <c r="J64" s="107">
        <v>5</v>
      </c>
      <c r="K64" s="78">
        <v>13.5</v>
      </c>
      <c r="L64" s="78">
        <v>21</v>
      </c>
      <c r="M64" s="78">
        <f t="shared" si="0"/>
        <v>16.34</v>
      </c>
      <c r="N64" s="79">
        <f t="shared" si="1"/>
        <v>67.5</v>
      </c>
      <c r="O64" s="136">
        <f t="shared" si="2"/>
        <v>14.174999999999999</v>
      </c>
      <c r="P64" s="136">
        <f t="shared" si="3"/>
        <v>81.674999999999997</v>
      </c>
    </row>
    <row r="65" spans="1:17" ht="29.25" customHeight="1">
      <c r="A65" s="36" t="s">
        <v>367</v>
      </c>
      <c r="B65" s="30" t="s">
        <v>214</v>
      </c>
      <c r="C65" s="87" t="s">
        <v>34</v>
      </c>
      <c r="D65" s="108" t="s">
        <v>35</v>
      </c>
      <c r="E65" s="74" t="s">
        <v>395</v>
      </c>
      <c r="F65" s="84" t="s">
        <v>463</v>
      </c>
      <c r="G65" s="108" t="s">
        <v>35</v>
      </c>
      <c r="H65" s="108" t="s">
        <v>36</v>
      </c>
      <c r="I65" s="106" t="s">
        <v>8</v>
      </c>
      <c r="J65" s="107">
        <v>5</v>
      </c>
      <c r="K65" s="78">
        <v>13.5</v>
      </c>
      <c r="L65" s="78">
        <v>21</v>
      </c>
      <c r="M65" s="78">
        <f t="shared" si="0"/>
        <v>16.34</v>
      </c>
      <c r="N65" s="79">
        <f t="shared" si="1"/>
        <v>67.5</v>
      </c>
      <c r="O65" s="136">
        <f t="shared" si="2"/>
        <v>14.174999999999999</v>
      </c>
      <c r="P65" s="136">
        <f t="shared" si="3"/>
        <v>81.674999999999997</v>
      </c>
    </row>
    <row r="66" spans="1:17" ht="25.5" customHeight="1">
      <c r="A66" s="36" t="s">
        <v>368</v>
      </c>
      <c r="B66" s="30" t="s">
        <v>215</v>
      </c>
      <c r="C66" s="87" t="s">
        <v>34</v>
      </c>
      <c r="D66" s="108" t="s">
        <v>35</v>
      </c>
      <c r="E66" s="74" t="s">
        <v>395</v>
      </c>
      <c r="F66" s="84" t="s">
        <v>465</v>
      </c>
      <c r="G66" s="108" t="s">
        <v>35</v>
      </c>
      <c r="H66" s="108" t="s">
        <v>36</v>
      </c>
      <c r="I66" s="86" t="s">
        <v>14</v>
      </c>
      <c r="J66" s="107">
        <v>2</v>
      </c>
      <c r="K66" s="78">
        <v>20.25</v>
      </c>
      <c r="L66" s="78">
        <v>21</v>
      </c>
      <c r="M66" s="78">
        <f t="shared" si="0"/>
        <v>24.5</v>
      </c>
      <c r="N66" s="79">
        <f t="shared" si="1"/>
        <v>40.5</v>
      </c>
      <c r="O66" s="136">
        <f t="shared" si="2"/>
        <v>8.504999999999999</v>
      </c>
      <c r="P66" s="136">
        <f t="shared" si="3"/>
        <v>49.004999999999995</v>
      </c>
    </row>
    <row r="67" spans="1:17" ht="25.5" customHeight="1">
      <c r="A67" s="36" t="s">
        <v>369</v>
      </c>
      <c r="B67" s="30" t="s">
        <v>216</v>
      </c>
      <c r="C67" s="87" t="s">
        <v>34</v>
      </c>
      <c r="D67" s="108" t="s">
        <v>35</v>
      </c>
      <c r="E67" s="74" t="s">
        <v>395</v>
      </c>
      <c r="F67" s="75" t="s">
        <v>464</v>
      </c>
      <c r="G67" s="108" t="s">
        <v>35</v>
      </c>
      <c r="H67" s="108" t="s">
        <v>36</v>
      </c>
      <c r="I67" s="106" t="s">
        <v>21</v>
      </c>
      <c r="J67" s="107">
        <v>3</v>
      </c>
      <c r="K67" s="78">
        <v>20.25</v>
      </c>
      <c r="L67" s="78">
        <v>21</v>
      </c>
      <c r="M67" s="78">
        <f t="shared" si="0"/>
        <v>24.5</v>
      </c>
      <c r="N67" s="79">
        <f t="shared" si="1"/>
        <v>60.75</v>
      </c>
      <c r="O67" s="136">
        <f t="shared" si="2"/>
        <v>12.7575</v>
      </c>
      <c r="P67" s="136">
        <f t="shared" si="3"/>
        <v>73.507499999999993</v>
      </c>
    </row>
    <row r="68" spans="1:17" ht="27" customHeight="1">
      <c r="A68" s="36" t="s">
        <v>370</v>
      </c>
      <c r="B68" s="30" t="s">
        <v>217</v>
      </c>
      <c r="C68" s="87" t="s">
        <v>34</v>
      </c>
      <c r="D68" s="108" t="s">
        <v>35</v>
      </c>
      <c r="E68" s="74" t="s">
        <v>395</v>
      </c>
      <c r="F68" s="84" t="s">
        <v>466</v>
      </c>
      <c r="G68" s="108" t="s">
        <v>35</v>
      </c>
      <c r="H68" s="108" t="s">
        <v>36</v>
      </c>
      <c r="I68" s="86" t="s">
        <v>14</v>
      </c>
      <c r="J68" s="107">
        <v>2</v>
      </c>
      <c r="K68" s="78">
        <v>20.25</v>
      </c>
      <c r="L68" s="78">
        <v>21</v>
      </c>
      <c r="M68" s="78">
        <f t="shared" si="0"/>
        <v>24.5</v>
      </c>
      <c r="N68" s="79">
        <f t="shared" si="1"/>
        <v>40.5</v>
      </c>
      <c r="O68" s="136">
        <f t="shared" si="2"/>
        <v>8.504999999999999</v>
      </c>
      <c r="P68" s="136">
        <f t="shared" si="3"/>
        <v>49.004999999999995</v>
      </c>
    </row>
    <row r="69" spans="1:17" ht="27.75" customHeight="1">
      <c r="A69" s="42" t="s">
        <v>154</v>
      </c>
      <c r="B69" s="44" t="s">
        <v>37</v>
      </c>
      <c r="C69" s="87" t="s">
        <v>34</v>
      </c>
      <c r="D69" s="108" t="s">
        <v>38</v>
      </c>
      <c r="E69" s="74" t="s">
        <v>395</v>
      </c>
      <c r="F69" s="97" t="s">
        <v>467</v>
      </c>
      <c r="G69" s="108" t="s">
        <v>38</v>
      </c>
      <c r="H69" s="108" t="s">
        <v>36</v>
      </c>
      <c r="I69" s="86" t="s">
        <v>14</v>
      </c>
      <c r="J69" s="107">
        <v>2</v>
      </c>
      <c r="K69" s="78">
        <v>18.579999999999998</v>
      </c>
      <c r="L69" s="78">
        <v>21</v>
      </c>
      <c r="M69" s="78">
        <f t="shared" si="0"/>
        <v>22.48</v>
      </c>
      <c r="N69" s="79">
        <f t="shared" si="1"/>
        <v>37.159999999999997</v>
      </c>
      <c r="O69" s="136">
        <f t="shared" si="2"/>
        <v>7.8035999999999994</v>
      </c>
      <c r="P69" s="136">
        <f t="shared" si="3"/>
        <v>44.963599999999992</v>
      </c>
    </row>
    <row r="70" spans="1:17" ht="55.5" customHeight="1">
      <c r="A70" s="42" t="s">
        <v>156</v>
      </c>
      <c r="B70" s="52" t="s">
        <v>100</v>
      </c>
      <c r="C70" s="80" t="s">
        <v>101</v>
      </c>
      <c r="D70" s="109" t="s">
        <v>102</v>
      </c>
      <c r="E70" s="74" t="s">
        <v>395</v>
      </c>
      <c r="F70" s="84" t="s">
        <v>453</v>
      </c>
      <c r="G70" s="109" t="s">
        <v>102</v>
      </c>
      <c r="H70" s="73" t="s">
        <v>98</v>
      </c>
      <c r="I70" s="95" t="s">
        <v>158</v>
      </c>
      <c r="J70" s="110">
        <v>3000</v>
      </c>
      <c r="K70" s="78">
        <v>1.43</v>
      </c>
      <c r="L70" s="78">
        <v>21</v>
      </c>
      <c r="M70" s="78">
        <f t="shared" si="0"/>
        <v>1.73</v>
      </c>
      <c r="N70" s="79">
        <f t="shared" si="1"/>
        <v>4290</v>
      </c>
      <c r="O70" s="136">
        <f t="shared" si="2"/>
        <v>900.9</v>
      </c>
      <c r="P70" s="136">
        <f t="shared" si="3"/>
        <v>5190.8999999999996</v>
      </c>
    </row>
    <row r="71" spans="1:17" ht="53.25" customHeight="1">
      <c r="A71" s="42" t="s">
        <v>200</v>
      </c>
      <c r="B71" s="52" t="s">
        <v>103</v>
      </c>
      <c r="C71" s="80" t="s">
        <v>101</v>
      </c>
      <c r="D71" s="109" t="s">
        <v>104</v>
      </c>
      <c r="E71" s="74" t="s">
        <v>395</v>
      </c>
      <c r="F71" s="84" t="s">
        <v>454</v>
      </c>
      <c r="G71" s="109" t="s">
        <v>104</v>
      </c>
      <c r="H71" s="73" t="s">
        <v>98</v>
      </c>
      <c r="I71" s="86" t="s">
        <v>158</v>
      </c>
      <c r="J71" s="110">
        <v>3000</v>
      </c>
      <c r="K71" s="78">
        <v>1.78</v>
      </c>
      <c r="L71" s="78">
        <v>21</v>
      </c>
      <c r="M71" s="78">
        <f t="shared" si="0"/>
        <v>2.15</v>
      </c>
      <c r="N71" s="79">
        <f t="shared" si="1"/>
        <v>5340</v>
      </c>
      <c r="O71" s="136">
        <f t="shared" si="2"/>
        <v>1121.3999999999999</v>
      </c>
      <c r="P71" s="136">
        <f t="shared" si="3"/>
        <v>6461.4</v>
      </c>
    </row>
    <row r="72" spans="1:17" ht="50.25" customHeight="1">
      <c r="A72" s="42" t="s">
        <v>201</v>
      </c>
      <c r="B72" s="49" t="s">
        <v>195</v>
      </c>
      <c r="C72" s="111" t="s">
        <v>101</v>
      </c>
      <c r="D72" s="112" t="s">
        <v>106</v>
      </c>
      <c r="E72" s="74" t="s">
        <v>395</v>
      </c>
      <c r="F72" s="97" t="s">
        <v>460</v>
      </c>
      <c r="G72" s="112" t="s">
        <v>106</v>
      </c>
      <c r="H72" s="73" t="s">
        <v>98</v>
      </c>
      <c r="I72" s="86" t="s">
        <v>23</v>
      </c>
      <c r="J72" s="110">
        <v>10</v>
      </c>
      <c r="K72" s="78">
        <v>4.59</v>
      </c>
      <c r="L72" s="78">
        <v>21</v>
      </c>
      <c r="M72" s="78">
        <f t="shared" ref="M72:M122" si="4">ROUND(K72*1.21,2)</f>
        <v>5.55</v>
      </c>
      <c r="N72" s="79">
        <f t="shared" ref="N72:N122" si="5">J72*K72</f>
        <v>45.9</v>
      </c>
      <c r="O72" s="136">
        <f t="shared" ref="O72:O123" si="6">N72*0.21</f>
        <v>9.6389999999999993</v>
      </c>
      <c r="P72" s="136">
        <f t="shared" ref="P72:P123" si="7">N72*1.21</f>
        <v>55.538999999999994</v>
      </c>
    </row>
    <row r="73" spans="1:17" ht="30" customHeight="1">
      <c r="A73" s="42" t="s">
        <v>202</v>
      </c>
      <c r="B73" s="49" t="s">
        <v>196</v>
      </c>
      <c r="C73" s="111" t="s">
        <v>101</v>
      </c>
      <c r="D73" s="112" t="s">
        <v>106</v>
      </c>
      <c r="E73" s="74" t="s">
        <v>395</v>
      </c>
      <c r="F73" s="75" t="s">
        <v>462</v>
      </c>
      <c r="G73" s="104" t="s">
        <v>196</v>
      </c>
      <c r="H73" s="73" t="s">
        <v>98</v>
      </c>
      <c r="I73" s="86" t="s">
        <v>197</v>
      </c>
      <c r="J73" s="110">
        <v>4</v>
      </c>
      <c r="K73" s="78">
        <v>5.81</v>
      </c>
      <c r="L73" s="78">
        <v>21</v>
      </c>
      <c r="M73" s="78">
        <f t="shared" si="4"/>
        <v>7.03</v>
      </c>
      <c r="N73" s="79">
        <f t="shared" si="5"/>
        <v>23.24</v>
      </c>
      <c r="O73" s="136">
        <f t="shared" si="6"/>
        <v>4.8803999999999998</v>
      </c>
      <c r="P73" s="136">
        <f t="shared" si="7"/>
        <v>28.120399999999997</v>
      </c>
    </row>
    <row r="74" spans="1:17" s="2" customFormat="1" ht="34.5" customHeight="1">
      <c r="A74" s="47" t="s">
        <v>203</v>
      </c>
      <c r="B74" s="49" t="s">
        <v>105</v>
      </c>
      <c r="C74" s="111" t="s">
        <v>101</v>
      </c>
      <c r="D74" s="112" t="s">
        <v>106</v>
      </c>
      <c r="E74" s="112" t="s">
        <v>395</v>
      </c>
      <c r="F74" s="75" t="s">
        <v>461</v>
      </c>
      <c r="G74" s="104" t="s">
        <v>105</v>
      </c>
      <c r="H74" s="103" t="s">
        <v>98</v>
      </c>
      <c r="I74" s="95" t="s">
        <v>197</v>
      </c>
      <c r="J74" s="102">
        <v>4</v>
      </c>
      <c r="K74" s="78">
        <v>10.8</v>
      </c>
      <c r="L74" s="78">
        <v>21</v>
      </c>
      <c r="M74" s="78">
        <f t="shared" si="4"/>
        <v>13.07</v>
      </c>
      <c r="N74" s="79">
        <f t="shared" si="5"/>
        <v>43.2</v>
      </c>
      <c r="O74" s="136">
        <f t="shared" si="6"/>
        <v>9.072000000000001</v>
      </c>
      <c r="P74" s="136">
        <f t="shared" si="7"/>
        <v>52.271999999999998</v>
      </c>
      <c r="Q74" s="5"/>
    </row>
    <row r="75" spans="1:17" ht="70.5" customHeight="1">
      <c r="A75" s="37">
        <v>209</v>
      </c>
      <c r="B75" s="50" t="s">
        <v>204</v>
      </c>
      <c r="C75" s="96" t="s">
        <v>205</v>
      </c>
      <c r="D75" s="103" t="s">
        <v>206</v>
      </c>
      <c r="E75" s="74" t="s">
        <v>395</v>
      </c>
      <c r="F75" s="113" t="s">
        <v>455</v>
      </c>
      <c r="G75" s="103" t="s">
        <v>206</v>
      </c>
      <c r="H75" s="103" t="s">
        <v>98</v>
      </c>
      <c r="I75" s="102" t="s">
        <v>207</v>
      </c>
      <c r="J75" s="102">
        <v>1500</v>
      </c>
      <c r="K75" s="78">
        <v>0.38</v>
      </c>
      <c r="L75" s="78">
        <v>21</v>
      </c>
      <c r="M75" s="78">
        <f t="shared" si="4"/>
        <v>0.46</v>
      </c>
      <c r="N75" s="79">
        <f t="shared" si="5"/>
        <v>570</v>
      </c>
      <c r="O75" s="136">
        <f t="shared" si="6"/>
        <v>119.69999999999999</v>
      </c>
      <c r="P75" s="136">
        <f t="shared" si="7"/>
        <v>689.69999999999993</v>
      </c>
    </row>
    <row r="76" spans="1:17" ht="41.25" customHeight="1">
      <c r="A76" s="42" t="s">
        <v>340</v>
      </c>
      <c r="B76" s="52" t="s">
        <v>159</v>
      </c>
      <c r="C76" s="114" t="s">
        <v>160</v>
      </c>
      <c r="D76" s="115" t="s">
        <v>222</v>
      </c>
      <c r="E76" s="74" t="s">
        <v>395</v>
      </c>
      <c r="F76" s="84" t="s">
        <v>456</v>
      </c>
      <c r="G76" s="115" t="s">
        <v>222</v>
      </c>
      <c r="H76" s="92" t="s">
        <v>125</v>
      </c>
      <c r="I76" s="86" t="s">
        <v>22</v>
      </c>
      <c r="J76" s="110">
        <v>15</v>
      </c>
      <c r="K76" s="78">
        <v>19.55</v>
      </c>
      <c r="L76" s="78">
        <v>21</v>
      </c>
      <c r="M76" s="78">
        <f t="shared" si="4"/>
        <v>23.66</v>
      </c>
      <c r="N76" s="79">
        <f t="shared" si="5"/>
        <v>293.25</v>
      </c>
      <c r="O76" s="136">
        <f t="shared" si="6"/>
        <v>61.582499999999996</v>
      </c>
      <c r="P76" s="136">
        <f t="shared" si="7"/>
        <v>354.83249999999998</v>
      </c>
    </row>
    <row r="77" spans="1:17" ht="46.5" customHeight="1">
      <c r="A77" s="42" t="s">
        <v>233</v>
      </c>
      <c r="B77" s="45" t="s">
        <v>113</v>
      </c>
      <c r="C77" s="74" t="s">
        <v>114</v>
      </c>
      <c r="D77" s="74" t="s">
        <v>115</v>
      </c>
      <c r="E77" s="74" t="s">
        <v>395</v>
      </c>
      <c r="F77" s="75" t="s">
        <v>457</v>
      </c>
      <c r="G77" s="74" t="s">
        <v>115</v>
      </c>
      <c r="H77" s="73" t="s">
        <v>98</v>
      </c>
      <c r="I77" s="95" t="s">
        <v>127</v>
      </c>
      <c r="J77" s="82">
        <v>500</v>
      </c>
      <c r="K77" s="78">
        <v>0.88</v>
      </c>
      <c r="L77" s="78">
        <v>21</v>
      </c>
      <c r="M77" s="78">
        <f t="shared" si="4"/>
        <v>1.06</v>
      </c>
      <c r="N77" s="79">
        <f t="shared" si="5"/>
        <v>440</v>
      </c>
      <c r="O77" s="136">
        <f t="shared" si="6"/>
        <v>92.399999999999991</v>
      </c>
      <c r="P77" s="136">
        <f t="shared" si="7"/>
        <v>532.4</v>
      </c>
    </row>
    <row r="78" spans="1:17" ht="45" customHeight="1">
      <c r="A78" s="42" t="s">
        <v>234</v>
      </c>
      <c r="B78" s="45" t="s">
        <v>118</v>
      </c>
      <c r="C78" s="74" t="s">
        <v>114</v>
      </c>
      <c r="D78" s="74" t="s">
        <v>119</v>
      </c>
      <c r="E78" s="74" t="s">
        <v>395</v>
      </c>
      <c r="F78" s="75" t="s">
        <v>458</v>
      </c>
      <c r="G78" s="74" t="s">
        <v>119</v>
      </c>
      <c r="H78" s="73" t="s">
        <v>98</v>
      </c>
      <c r="I78" s="95" t="s">
        <v>127</v>
      </c>
      <c r="J78" s="82">
        <v>500</v>
      </c>
      <c r="K78" s="78">
        <v>0.97</v>
      </c>
      <c r="L78" s="78">
        <v>21</v>
      </c>
      <c r="M78" s="78">
        <f t="shared" si="4"/>
        <v>1.17</v>
      </c>
      <c r="N78" s="79">
        <f t="shared" si="5"/>
        <v>485</v>
      </c>
      <c r="O78" s="136">
        <f t="shared" si="6"/>
        <v>101.85</v>
      </c>
      <c r="P78" s="136">
        <f t="shared" si="7"/>
        <v>586.85</v>
      </c>
    </row>
    <row r="79" spans="1:17" ht="54" customHeight="1">
      <c r="A79" s="42" t="s">
        <v>371</v>
      </c>
      <c r="B79" s="43" t="s">
        <v>121</v>
      </c>
      <c r="C79" s="74" t="s">
        <v>114</v>
      </c>
      <c r="D79" s="80" t="s">
        <v>122</v>
      </c>
      <c r="E79" s="74" t="s">
        <v>395</v>
      </c>
      <c r="F79" s="75" t="s">
        <v>459</v>
      </c>
      <c r="G79" s="74" t="s">
        <v>119</v>
      </c>
      <c r="H79" s="92" t="s">
        <v>98</v>
      </c>
      <c r="I79" s="93" t="s">
        <v>127</v>
      </c>
      <c r="J79" s="82">
        <v>500</v>
      </c>
      <c r="K79" s="78">
        <v>0.89</v>
      </c>
      <c r="L79" s="78">
        <v>21</v>
      </c>
      <c r="M79" s="78">
        <f t="shared" si="4"/>
        <v>1.08</v>
      </c>
      <c r="N79" s="79">
        <f t="shared" si="5"/>
        <v>445</v>
      </c>
      <c r="O79" s="136">
        <f t="shared" si="6"/>
        <v>93.45</v>
      </c>
      <c r="P79" s="136">
        <f t="shared" si="7"/>
        <v>538.44999999999993</v>
      </c>
    </row>
    <row r="80" spans="1:17" ht="41.25" customHeight="1">
      <c r="A80" s="44" t="s">
        <v>341</v>
      </c>
      <c r="B80" s="49" t="s">
        <v>157</v>
      </c>
      <c r="C80" s="111" t="s">
        <v>138</v>
      </c>
      <c r="D80" s="111" t="s">
        <v>239</v>
      </c>
      <c r="E80" s="74" t="s">
        <v>395</v>
      </c>
      <c r="F80" s="105" t="s">
        <v>468</v>
      </c>
      <c r="G80" s="111" t="s">
        <v>239</v>
      </c>
      <c r="H80" s="111" t="s">
        <v>240</v>
      </c>
      <c r="I80" s="116">
        <v>60</v>
      </c>
      <c r="J80" s="117">
        <v>60</v>
      </c>
      <c r="K80" s="78">
        <v>0.11</v>
      </c>
      <c r="L80" s="78">
        <v>21</v>
      </c>
      <c r="M80" s="78">
        <f t="shared" si="4"/>
        <v>0.13</v>
      </c>
      <c r="N80" s="79">
        <f t="shared" si="5"/>
        <v>6.6</v>
      </c>
      <c r="O80" s="136">
        <f t="shared" si="6"/>
        <v>1.3859999999999999</v>
      </c>
      <c r="P80" s="136">
        <f t="shared" si="7"/>
        <v>7.9859999999999998</v>
      </c>
    </row>
    <row r="81" spans="1:16" ht="54.75" customHeight="1">
      <c r="A81" s="44" t="s">
        <v>342</v>
      </c>
      <c r="B81" s="49" t="s">
        <v>241</v>
      </c>
      <c r="C81" s="111" t="s">
        <v>149</v>
      </c>
      <c r="D81" s="111" t="s">
        <v>242</v>
      </c>
      <c r="E81" s="74" t="s">
        <v>395</v>
      </c>
      <c r="F81" s="75" t="s">
        <v>401</v>
      </c>
      <c r="G81" s="87" t="s">
        <v>221</v>
      </c>
      <c r="H81" s="111" t="s">
        <v>98</v>
      </c>
      <c r="I81" s="116" t="s">
        <v>116</v>
      </c>
      <c r="J81" s="117">
        <v>1000</v>
      </c>
      <c r="K81" s="78">
        <v>0.1</v>
      </c>
      <c r="L81" s="78">
        <v>21</v>
      </c>
      <c r="M81" s="78">
        <f t="shared" si="4"/>
        <v>0.12</v>
      </c>
      <c r="N81" s="79">
        <f t="shared" si="5"/>
        <v>100</v>
      </c>
      <c r="O81" s="136">
        <f t="shared" si="6"/>
        <v>21</v>
      </c>
      <c r="P81" s="136">
        <f t="shared" si="7"/>
        <v>121</v>
      </c>
    </row>
    <row r="82" spans="1:16" ht="48.75" customHeight="1">
      <c r="A82" s="44" t="s">
        <v>343</v>
      </c>
      <c r="B82" s="49" t="s">
        <v>243</v>
      </c>
      <c r="C82" s="111" t="s">
        <v>149</v>
      </c>
      <c r="D82" s="111" t="s">
        <v>244</v>
      </c>
      <c r="E82" s="74" t="s">
        <v>395</v>
      </c>
      <c r="F82" s="75" t="s">
        <v>471</v>
      </c>
      <c r="G82" s="111" t="s">
        <v>244</v>
      </c>
      <c r="H82" s="111" t="s">
        <v>98</v>
      </c>
      <c r="I82" s="116" t="s">
        <v>245</v>
      </c>
      <c r="J82" s="117">
        <v>8400</v>
      </c>
      <c r="K82" s="78">
        <v>0.12</v>
      </c>
      <c r="L82" s="78">
        <v>21</v>
      </c>
      <c r="M82" s="78">
        <f t="shared" si="4"/>
        <v>0.15</v>
      </c>
      <c r="N82" s="79">
        <f t="shared" si="5"/>
        <v>1008</v>
      </c>
      <c r="O82" s="136">
        <f t="shared" si="6"/>
        <v>211.67999999999998</v>
      </c>
      <c r="P82" s="136">
        <f t="shared" si="7"/>
        <v>1219.68</v>
      </c>
    </row>
    <row r="83" spans="1:16" ht="33.75">
      <c r="A83" s="53" t="s">
        <v>344</v>
      </c>
      <c r="B83" s="43" t="s">
        <v>246</v>
      </c>
      <c r="C83" s="118" t="s">
        <v>97</v>
      </c>
      <c r="D83" s="75" t="s">
        <v>247</v>
      </c>
      <c r="E83" s="74" t="s">
        <v>395</v>
      </c>
      <c r="F83" s="84" t="s">
        <v>469</v>
      </c>
      <c r="G83" s="75" t="s">
        <v>247</v>
      </c>
      <c r="H83" s="118" t="s">
        <v>98</v>
      </c>
      <c r="I83" s="116" t="s">
        <v>116</v>
      </c>
      <c r="J83" s="117">
        <v>1000</v>
      </c>
      <c r="K83" s="78">
        <v>2.31</v>
      </c>
      <c r="L83" s="78">
        <v>21</v>
      </c>
      <c r="M83" s="78">
        <f t="shared" si="4"/>
        <v>2.8</v>
      </c>
      <c r="N83" s="79">
        <f t="shared" si="5"/>
        <v>2310</v>
      </c>
      <c r="O83" s="136">
        <f t="shared" si="6"/>
        <v>485.09999999999997</v>
      </c>
      <c r="P83" s="136">
        <f t="shared" si="7"/>
        <v>2795.1</v>
      </c>
    </row>
    <row r="84" spans="1:16" ht="59.45" customHeight="1">
      <c r="A84" s="53" t="s">
        <v>345</v>
      </c>
      <c r="B84" s="43" t="s">
        <v>248</v>
      </c>
      <c r="C84" s="111" t="s">
        <v>97</v>
      </c>
      <c r="D84" s="118" t="s">
        <v>249</v>
      </c>
      <c r="E84" s="74" t="s">
        <v>395</v>
      </c>
      <c r="F84" s="97" t="s">
        <v>470</v>
      </c>
      <c r="G84" s="118" t="s">
        <v>249</v>
      </c>
      <c r="H84" s="111" t="s">
        <v>98</v>
      </c>
      <c r="I84" s="116" t="s">
        <v>18</v>
      </c>
      <c r="J84" s="117">
        <v>100</v>
      </c>
      <c r="K84" s="78">
        <v>0.54</v>
      </c>
      <c r="L84" s="78">
        <v>21</v>
      </c>
      <c r="M84" s="78">
        <f t="shared" si="4"/>
        <v>0.65</v>
      </c>
      <c r="N84" s="79">
        <f t="shared" si="5"/>
        <v>54</v>
      </c>
      <c r="O84" s="136">
        <f t="shared" si="6"/>
        <v>11.34</v>
      </c>
      <c r="P84" s="136">
        <f t="shared" si="7"/>
        <v>65.34</v>
      </c>
    </row>
    <row r="85" spans="1:16" ht="33" customHeight="1">
      <c r="A85" s="53" t="s">
        <v>346</v>
      </c>
      <c r="B85" s="43" t="s">
        <v>250</v>
      </c>
      <c r="C85" s="118" t="s">
        <v>97</v>
      </c>
      <c r="D85" s="118" t="s">
        <v>251</v>
      </c>
      <c r="E85" s="74" t="s">
        <v>395</v>
      </c>
      <c r="F85" s="84" t="s">
        <v>403</v>
      </c>
      <c r="G85" s="118" t="s">
        <v>251</v>
      </c>
      <c r="H85" s="111" t="s">
        <v>98</v>
      </c>
      <c r="I85" s="116" t="s">
        <v>14</v>
      </c>
      <c r="J85" s="117">
        <v>2</v>
      </c>
      <c r="K85" s="78">
        <v>19.41</v>
      </c>
      <c r="L85" s="78">
        <v>21</v>
      </c>
      <c r="M85" s="78">
        <f t="shared" si="4"/>
        <v>23.49</v>
      </c>
      <c r="N85" s="79">
        <f t="shared" si="5"/>
        <v>38.82</v>
      </c>
      <c r="O85" s="136">
        <f t="shared" si="6"/>
        <v>8.1522000000000006</v>
      </c>
      <c r="P85" s="136">
        <f t="shared" si="7"/>
        <v>46.972200000000001</v>
      </c>
    </row>
    <row r="86" spans="1:16" ht="60" customHeight="1">
      <c r="A86" s="53" t="s">
        <v>347</v>
      </c>
      <c r="B86" s="49" t="s">
        <v>252</v>
      </c>
      <c r="C86" s="119" t="s">
        <v>97</v>
      </c>
      <c r="D86" s="111" t="s">
        <v>253</v>
      </c>
      <c r="E86" s="74" t="s">
        <v>395</v>
      </c>
      <c r="F86" s="97" t="s">
        <v>473</v>
      </c>
      <c r="G86" s="111" t="s">
        <v>472</v>
      </c>
      <c r="H86" s="118" t="s">
        <v>98</v>
      </c>
      <c r="I86" s="116" t="s">
        <v>84</v>
      </c>
      <c r="J86" s="117">
        <v>10</v>
      </c>
      <c r="K86" s="78">
        <v>4.4800000000000004</v>
      </c>
      <c r="L86" s="78">
        <v>21</v>
      </c>
      <c r="M86" s="78">
        <f t="shared" si="4"/>
        <v>5.42</v>
      </c>
      <c r="N86" s="79">
        <f t="shared" si="5"/>
        <v>44.800000000000004</v>
      </c>
      <c r="O86" s="136">
        <f t="shared" si="6"/>
        <v>9.4080000000000013</v>
      </c>
      <c r="P86" s="136">
        <f t="shared" si="7"/>
        <v>54.208000000000006</v>
      </c>
    </row>
    <row r="87" spans="1:16" ht="66" customHeight="1">
      <c r="A87" s="53" t="s">
        <v>348</v>
      </c>
      <c r="B87" s="54" t="s">
        <v>254</v>
      </c>
      <c r="C87" s="111" t="s">
        <v>97</v>
      </c>
      <c r="D87" s="111" t="s">
        <v>255</v>
      </c>
      <c r="E87" s="74" t="s">
        <v>395</v>
      </c>
      <c r="F87" s="75" t="s">
        <v>474</v>
      </c>
      <c r="G87" s="111" t="s">
        <v>255</v>
      </c>
      <c r="H87" s="111" t="s">
        <v>98</v>
      </c>
      <c r="I87" s="116" t="s">
        <v>17</v>
      </c>
      <c r="J87" s="117">
        <v>20</v>
      </c>
      <c r="K87" s="78">
        <v>2.34</v>
      </c>
      <c r="L87" s="78">
        <v>21</v>
      </c>
      <c r="M87" s="78">
        <f t="shared" si="4"/>
        <v>2.83</v>
      </c>
      <c r="N87" s="79">
        <f t="shared" si="5"/>
        <v>46.8</v>
      </c>
      <c r="O87" s="136">
        <f t="shared" si="6"/>
        <v>9.8279999999999994</v>
      </c>
      <c r="P87" s="136">
        <f t="shared" si="7"/>
        <v>56.627999999999993</v>
      </c>
    </row>
    <row r="88" spans="1:16" ht="57.75" customHeight="1">
      <c r="A88" s="53" t="s">
        <v>349</v>
      </c>
      <c r="B88" s="49" t="s">
        <v>256</v>
      </c>
      <c r="C88" s="111" t="s">
        <v>97</v>
      </c>
      <c r="D88" s="111" t="s">
        <v>257</v>
      </c>
      <c r="E88" s="74" t="s">
        <v>395</v>
      </c>
      <c r="F88" s="84" t="s">
        <v>475</v>
      </c>
      <c r="G88" s="111" t="s">
        <v>257</v>
      </c>
      <c r="H88" s="111" t="s">
        <v>98</v>
      </c>
      <c r="I88" s="116" t="s">
        <v>127</v>
      </c>
      <c r="J88" s="117">
        <v>500</v>
      </c>
      <c r="K88" s="78">
        <v>0.12</v>
      </c>
      <c r="L88" s="78">
        <v>21</v>
      </c>
      <c r="M88" s="78">
        <f t="shared" si="4"/>
        <v>0.15</v>
      </c>
      <c r="N88" s="79">
        <f t="shared" si="5"/>
        <v>60</v>
      </c>
      <c r="O88" s="136">
        <f t="shared" si="6"/>
        <v>12.6</v>
      </c>
      <c r="P88" s="136">
        <f t="shared" si="7"/>
        <v>72.599999999999994</v>
      </c>
    </row>
    <row r="89" spans="1:16" ht="56.25" customHeight="1">
      <c r="A89" s="53" t="s">
        <v>350</v>
      </c>
      <c r="B89" s="49" t="s">
        <v>258</v>
      </c>
      <c r="C89" s="111" t="s">
        <v>97</v>
      </c>
      <c r="D89" s="111" t="s">
        <v>259</v>
      </c>
      <c r="E89" s="74" t="s">
        <v>395</v>
      </c>
      <c r="F89" s="97" t="s">
        <v>476</v>
      </c>
      <c r="G89" s="111" t="s">
        <v>259</v>
      </c>
      <c r="H89" s="111" t="s">
        <v>98</v>
      </c>
      <c r="I89" s="116" t="s">
        <v>18</v>
      </c>
      <c r="J89" s="117">
        <v>100</v>
      </c>
      <c r="K89" s="78">
        <v>0.76</v>
      </c>
      <c r="L89" s="78">
        <v>21</v>
      </c>
      <c r="M89" s="78">
        <f t="shared" si="4"/>
        <v>0.92</v>
      </c>
      <c r="N89" s="79">
        <f t="shared" si="5"/>
        <v>76</v>
      </c>
      <c r="O89" s="136">
        <f t="shared" si="6"/>
        <v>15.959999999999999</v>
      </c>
      <c r="P89" s="136">
        <f t="shared" si="7"/>
        <v>91.96</v>
      </c>
    </row>
    <row r="90" spans="1:16" ht="39.75" customHeight="1">
      <c r="A90" s="44" t="s">
        <v>351</v>
      </c>
      <c r="B90" s="46" t="s">
        <v>261</v>
      </c>
      <c r="C90" s="120" t="s">
        <v>262</v>
      </c>
      <c r="D90" s="75" t="s">
        <v>263</v>
      </c>
      <c r="E90" s="74" t="s">
        <v>395</v>
      </c>
      <c r="F90" s="100" t="s">
        <v>477</v>
      </c>
      <c r="G90" s="75" t="s">
        <v>263</v>
      </c>
      <c r="H90" s="121" t="s">
        <v>264</v>
      </c>
      <c r="I90" s="116" t="s">
        <v>265</v>
      </c>
      <c r="J90" s="117">
        <v>60</v>
      </c>
      <c r="K90" s="78">
        <v>6.89</v>
      </c>
      <c r="L90" s="78">
        <v>21</v>
      </c>
      <c r="M90" s="78">
        <f t="shared" si="4"/>
        <v>8.34</v>
      </c>
      <c r="N90" s="79">
        <f t="shared" si="5"/>
        <v>413.4</v>
      </c>
      <c r="O90" s="136">
        <f t="shared" si="6"/>
        <v>86.813999999999993</v>
      </c>
      <c r="P90" s="136">
        <f t="shared" si="7"/>
        <v>500.21399999999994</v>
      </c>
    </row>
    <row r="91" spans="1:16" ht="42" customHeight="1">
      <c r="A91" s="44" t="s">
        <v>352</v>
      </c>
      <c r="B91" s="50" t="s">
        <v>266</v>
      </c>
      <c r="C91" s="120" t="s">
        <v>262</v>
      </c>
      <c r="D91" s="75" t="s">
        <v>267</v>
      </c>
      <c r="E91" s="74" t="s">
        <v>395</v>
      </c>
      <c r="F91" s="75" t="s">
        <v>478</v>
      </c>
      <c r="G91" s="75" t="s">
        <v>267</v>
      </c>
      <c r="H91" s="122" t="s">
        <v>268</v>
      </c>
      <c r="I91" s="116">
        <v>1</v>
      </c>
      <c r="J91" s="117">
        <v>1</v>
      </c>
      <c r="K91" s="78">
        <v>6.26</v>
      </c>
      <c r="L91" s="78">
        <v>21</v>
      </c>
      <c r="M91" s="78">
        <f t="shared" si="4"/>
        <v>7.57</v>
      </c>
      <c r="N91" s="79">
        <f t="shared" si="5"/>
        <v>6.26</v>
      </c>
      <c r="O91" s="136">
        <f t="shared" si="6"/>
        <v>1.3146</v>
      </c>
      <c r="P91" s="136">
        <f t="shared" si="7"/>
        <v>7.5745999999999993</v>
      </c>
    </row>
    <row r="92" spans="1:16" ht="48" customHeight="1">
      <c r="A92" s="44" t="s">
        <v>186</v>
      </c>
      <c r="B92" s="49" t="s">
        <v>269</v>
      </c>
      <c r="C92" s="120" t="s">
        <v>34</v>
      </c>
      <c r="D92" s="75" t="s">
        <v>270</v>
      </c>
      <c r="E92" s="74" t="s">
        <v>395</v>
      </c>
      <c r="F92" s="75" t="s">
        <v>479</v>
      </c>
      <c r="G92" s="75" t="s">
        <v>270</v>
      </c>
      <c r="H92" s="121" t="s">
        <v>264</v>
      </c>
      <c r="I92" s="116" t="s">
        <v>8</v>
      </c>
      <c r="J92" s="117">
        <v>5</v>
      </c>
      <c r="K92" s="78">
        <v>2.27</v>
      </c>
      <c r="L92" s="78">
        <v>21</v>
      </c>
      <c r="M92" s="78">
        <f t="shared" si="4"/>
        <v>2.75</v>
      </c>
      <c r="N92" s="79">
        <f t="shared" si="5"/>
        <v>11.35</v>
      </c>
      <c r="O92" s="136">
        <f t="shared" si="6"/>
        <v>2.3834999999999997</v>
      </c>
      <c r="P92" s="136">
        <f t="shared" si="7"/>
        <v>13.733499999999999</v>
      </c>
    </row>
    <row r="93" spans="1:16" ht="50.45" customHeight="1">
      <c r="A93" s="44" t="s">
        <v>353</v>
      </c>
      <c r="B93" s="49" t="s">
        <v>271</v>
      </c>
      <c r="C93" s="120" t="s">
        <v>34</v>
      </c>
      <c r="D93" s="75" t="s">
        <v>272</v>
      </c>
      <c r="E93" s="74" t="s">
        <v>395</v>
      </c>
      <c r="F93" s="75" t="s">
        <v>480</v>
      </c>
      <c r="G93" s="75" t="s">
        <v>272</v>
      </c>
      <c r="H93" s="111" t="s">
        <v>43</v>
      </c>
      <c r="I93" s="116" t="s">
        <v>11</v>
      </c>
      <c r="J93" s="117">
        <v>8</v>
      </c>
      <c r="K93" s="78">
        <v>1.63</v>
      </c>
      <c r="L93" s="78">
        <v>21</v>
      </c>
      <c r="M93" s="78">
        <f t="shared" si="4"/>
        <v>1.97</v>
      </c>
      <c r="N93" s="79">
        <f t="shared" si="5"/>
        <v>13.04</v>
      </c>
      <c r="O93" s="136">
        <f t="shared" si="6"/>
        <v>2.7383999999999995</v>
      </c>
      <c r="P93" s="136">
        <f t="shared" si="7"/>
        <v>15.778399999999998</v>
      </c>
    </row>
    <row r="94" spans="1:16" ht="50.45" customHeight="1">
      <c r="A94" s="44" t="s">
        <v>354</v>
      </c>
      <c r="B94" s="49" t="s">
        <v>273</v>
      </c>
      <c r="C94" s="120" t="s">
        <v>34</v>
      </c>
      <c r="D94" s="75" t="s">
        <v>274</v>
      </c>
      <c r="E94" s="74" t="s">
        <v>395</v>
      </c>
      <c r="F94" s="75" t="s">
        <v>423</v>
      </c>
      <c r="G94" s="75" t="s">
        <v>274</v>
      </c>
      <c r="H94" s="111" t="s">
        <v>43</v>
      </c>
      <c r="I94" s="116" t="s">
        <v>15</v>
      </c>
      <c r="J94" s="117">
        <v>4</v>
      </c>
      <c r="K94" s="78">
        <v>3.25</v>
      </c>
      <c r="L94" s="78">
        <v>21</v>
      </c>
      <c r="M94" s="78">
        <f t="shared" si="4"/>
        <v>3.93</v>
      </c>
      <c r="N94" s="79">
        <f t="shared" si="5"/>
        <v>13</v>
      </c>
      <c r="O94" s="136">
        <f t="shared" si="6"/>
        <v>2.73</v>
      </c>
      <c r="P94" s="136">
        <f t="shared" si="7"/>
        <v>15.73</v>
      </c>
    </row>
    <row r="95" spans="1:16" ht="41.25" customHeight="1">
      <c r="A95" s="44" t="s">
        <v>355</v>
      </c>
      <c r="B95" s="49" t="s">
        <v>163</v>
      </c>
      <c r="C95" s="120" t="s">
        <v>34</v>
      </c>
      <c r="D95" s="75" t="s">
        <v>165</v>
      </c>
      <c r="E95" s="74" t="s">
        <v>395</v>
      </c>
      <c r="F95" s="75" t="s">
        <v>481</v>
      </c>
      <c r="G95" s="75" t="s">
        <v>165</v>
      </c>
      <c r="H95" s="111" t="s">
        <v>275</v>
      </c>
      <c r="I95" s="116" t="s">
        <v>276</v>
      </c>
      <c r="J95" s="117">
        <v>8</v>
      </c>
      <c r="K95" s="78">
        <v>10.06</v>
      </c>
      <c r="L95" s="78">
        <v>21</v>
      </c>
      <c r="M95" s="78">
        <f t="shared" si="4"/>
        <v>12.17</v>
      </c>
      <c r="N95" s="79">
        <f t="shared" si="5"/>
        <v>80.48</v>
      </c>
      <c r="O95" s="136">
        <f t="shared" si="6"/>
        <v>16.9008</v>
      </c>
      <c r="P95" s="136">
        <f t="shared" si="7"/>
        <v>97.380800000000008</v>
      </c>
    </row>
    <row r="96" spans="1:16" ht="30" customHeight="1">
      <c r="A96" s="44" t="s">
        <v>356</v>
      </c>
      <c r="B96" s="43" t="s">
        <v>277</v>
      </c>
      <c r="C96" s="111" t="s">
        <v>34</v>
      </c>
      <c r="D96" s="111" t="s">
        <v>278</v>
      </c>
      <c r="E96" s="74" t="s">
        <v>395</v>
      </c>
      <c r="F96" s="75" t="s">
        <v>482</v>
      </c>
      <c r="G96" s="111" t="s">
        <v>278</v>
      </c>
      <c r="H96" s="91" t="s">
        <v>279</v>
      </c>
      <c r="I96" s="116">
        <v>1</v>
      </c>
      <c r="J96" s="117">
        <v>1</v>
      </c>
      <c r="K96" s="78">
        <v>4.05</v>
      </c>
      <c r="L96" s="78">
        <v>21</v>
      </c>
      <c r="M96" s="78">
        <f t="shared" si="4"/>
        <v>4.9000000000000004</v>
      </c>
      <c r="N96" s="79">
        <f t="shared" si="5"/>
        <v>4.05</v>
      </c>
      <c r="O96" s="136">
        <f t="shared" si="6"/>
        <v>0.85049999999999992</v>
      </c>
      <c r="P96" s="136">
        <f t="shared" si="7"/>
        <v>4.9005000000000001</v>
      </c>
    </row>
    <row r="97" spans="1:16" ht="83.45" customHeight="1">
      <c r="A97" s="53" t="s">
        <v>357</v>
      </c>
      <c r="B97" s="50" t="s">
        <v>280</v>
      </c>
      <c r="C97" s="122" t="s">
        <v>162</v>
      </c>
      <c r="D97" s="122" t="s">
        <v>281</v>
      </c>
      <c r="E97" s="74" t="s">
        <v>395</v>
      </c>
      <c r="F97" s="103" t="s">
        <v>483</v>
      </c>
      <c r="G97" s="122" t="s">
        <v>281</v>
      </c>
      <c r="H97" s="123" t="s">
        <v>282</v>
      </c>
      <c r="I97" s="116" t="s">
        <v>16</v>
      </c>
      <c r="J97" s="117">
        <v>6</v>
      </c>
      <c r="K97" s="78">
        <v>24.98</v>
      </c>
      <c r="L97" s="78">
        <v>21</v>
      </c>
      <c r="M97" s="78">
        <f t="shared" si="4"/>
        <v>30.23</v>
      </c>
      <c r="N97" s="79">
        <f t="shared" si="5"/>
        <v>149.88</v>
      </c>
      <c r="O97" s="136">
        <f t="shared" si="6"/>
        <v>31.474799999999998</v>
      </c>
      <c r="P97" s="136">
        <f t="shared" si="7"/>
        <v>181.35479999999998</v>
      </c>
    </row>
    <row r="98" spans="1:16" ht="65.25" customHeight="1">
      <c r="A98" s="51" t="s">
        <v>358</v>
      </c>
      <c r="B98" s="55" t="s">
        <v>283</v>
      </c>
      <c r="C98" s="85" t="s">
        <v>101</v>
      </c>
      <c r="D98" s="85" t="s">
        <v>284</v>
      </c>
      <c r="E98" s="74" t="s">
        <v>395</v>
      </c>
      <c r="F98" s="75" t="s">
        <v>486</v>
      </c>
      <c r="G98" s="85" t="s">
        <v>284</v>
      </c>
      <c r="H98" s="111" t="s">
        <v>98</v>
      </c>
      <c r="I98" s="124" t="s">
        <v>21</v>
      </c>
      <c r="J98" s="125">
        <v>3</v>
      </c>
      <c r="K98" s="78">
        <v>9.15</v>
      </c>
      <c r="L98" s="78">
        <v>21</v>
      </c>
      <c r="M98" s="78">
        <f t="shared" si="4"/>
        <v>11.07</v>
      </c>
      <c r="N98" s="79">
        <f t="shared" si="5"/>
        <v>27.450000000000003</v>
      </c>
      <c r="O98" s="136">
        <f t="shared" si="6"/>
        <v>5.7645</v>
      </c>
      <c r="P98" s="136">
        <f t="shared" si="7"/>
        <v>33.214500000000001</v>
      </c>
    </row>
    <row r="99" spans="1:16" ht="58.5" customHeight="1">
      <c r="A99" s="51" t="s">
        <v>359</v>
      </c>
      <c r="B99" s="55" t="s">
        <v>285</v>
      </c>
      <c r="C99" s="85" t="s">
        <v>101</v>
      </c>
      <c r="D99" s="85" t="s">
        <v>286</v>
      </c>
      <c r="E99" s="74" t="s">
        <v>395</v>
      </c>
      <c r="F99" s="97" t="s">
        <v>484</v>
      </c>
      <c r="G99" s="85" t="s">
        <v>286</v>
      </c>
      <c r="H99" s="111" t="s">
        <v>287</v>
      </c>
      <c r="I99" s="124" t="s">
        <v>288</v>
      </c>
      <c r="J99" s="125">
        <v>7600</v>
      </c>
      <c r="K99" s="78">
        <v>0.05</v>
      </c>
      <c r="L99" s="78">
        <v>21</v>
      </c>
      <c r="M99" s="78">
        <f t="shared" si="4"/>
        <v>0.06</v>
      </c>
      <c r="N99" s="79">
        <f t="shared" si="5"/>
        <v>380</v>
      </c>
      <c r="O99" s="136">
        <f t="shared" si="6"/>
        <v>79.8</v>
      </c>
      <c r="P99" s="136">
        <f t="shared" si="7"/>
        <v>459.8</v>
      </c>
    </row>
    <row r="100" spans="1:16" ht="48" customHeight="1">
      <c r="A100" s="51" t="s">
        <v>360</v>
      </c>
      <c r="B100" s="52" t="s">
        <v>289</v>
      </c>
      <c r="C100" s="85" t="s">
        <v>101</v>
      </c>
      <c r="D100" s="85" t="s">
        <v>290</v>
      </c>
      <c r="E100" s="74" t="s">
        <v>395</v>
      </c>
      <c r="F100" s="97" t="s">
        <v>485</v>
      </c>
      <c r="G100" s="85" t="s">
        <v>290</v>
      </c>
      <c r="H100" s="111" t="s">
        <v>287</v>
      </c>
      <c r="I100" s="124" t="s">
        <v>291</v>
      </c>
      <c r="J100" s="125">
        <v>4800</v>
      </c>
      <c r="K100" s="78">
        <v>0.04</v>
      </c>
      <c r="L100" s="78">
        <v>21</v>
      </c>
      <c r="M100" s="78">
        <f t="shared" si="4"/>
        <v>0.05</v>
      </c>
      <c r="N100" s="79">
        <f t="shared" si="5"/>
        <v>192</v>
      </c>
      <c r="O100" s="136">
        <f t="shared" si="6"/>
        <v>40.32</v>
      </c>
      <c r="P100" s="136">
        <f t="shared" si="7"/>
        <v>232.32</v>
      </c>
    </row>
    <row r="101" spans="1:16" ht="59.25" customHeight="1">
      <c r="A101" s="51" t="s">
        <v>167</v>
      </c>
      <c r="B101" s="52" t="s">
        <v>292</v>
      </c>
      <c r="C101" s="85" t="s">
        <v>101</v>
      </c>
      <c r="D101" s="85" t="s">
        <v>293</v>
      </c>
      <c r="E101" s="74" t="s">
        <v>395</v>
      </c>
      <c r="F101" s="97" t="s">
        <v>487</v>
      </c>
      <c r="G101" s="85" t="s">
        <v>293</v>
      </c>
      <c r="H101" s="111" t="s">
        <v>287</v>
      </c>
      <c r="I101" s="124" t="s">
        <v>294</v>
      </c>
      <c r="J101" s="125">
        <v>8000</v>
      </c>
      <c r="K101" s="78">
        <v>0.01</v>
      </c>
      <c r="L101" s="78">
        <v>21</v>
      </c>
      <c r="M101" s="78">
        <f t="shared" si="4"/>
        <v>0.01</v>
      </c>
      <c r="N101" s="79">
        <f t="shared" si="5"/>
        <v>80</v>
      </c>
      <c r="O101" s="136">
        <f t="shared" si="6"/>
        <v>16.8</v>
      </c>
      <c r="P101" s="136">
        <f t="shared" si="7"/>
        <v>96.8</v>
      </c>
    </row>
    <row r="102" spans="1:16" ht="32.25" customHeight="1">
      <c r="A102" s="51" t="s">
        <v>170</v>
      </c>
      <c r="B102" s="55" t="s">
        <v>166</v>
      </c>
      <c r="C102" s="85" t="s">
        <v>101</v>
      </c>
      <c r="D102" s="85" t="s">
        <v>295</v>
      </c>
      <c r="E102" s="74" t="s">
        <v>395</v>
      </c>
      <c r="F102" s="97" t="s">
        <v>488</v>
      </c>
      <c r="G102" s="85" t="s">
        <v>295</v>
      </c>
      <c r="H102" s="111" t="s">
        <v>287</v>
      </c>
      <c r="I102" s="124" t="s">
        <v>296</v>
      </c>
      <c r="J102" s="125">
        <v>9100</v>
      </c>
      <c r="K102" s="78">
        <v>0.02</v>
      </c>
      <c r="L102" s="78">
        <v>21</v>
      </c>
      <c r="M102" s="78">
        <f t="shared" si="4"/>
        <v>0.02</v>
      </c>
      <c r="N102" s="79">
        <f t="shared" si="5"/>
        <v>182</v>
      </c>
      <c r="O102" s="136">
        <f t="shared" si="6"/>
        <v>38.22</v>
      </c>
      <c r="P102" s="136">
        <f t="shared" si="7"/>
        <v>220.22</v>
      </c>
    </row>
    <row r="103" spans="1:16" ht="34.5" customHeight="1">
      <c r="A103" s="51" t="s">
        <v>171</v>
      </c>
      <c r="B103" s="55" t="s">
        <v>297</v>
      </c>
      <c r="C103" s="85" t="s">
        <v>101</v>
      </c>
      <c r="D103" s="85" t="s">
        <v>298</v>
      </c>
      <c r="E103" s="74" t="s">
        <v>395</v>
      </c>
      <c r="F103" s="97" t="s">
        <v>489</v>
      </c>
      <c r="G103" s="85" t="s">
        <v>298</v>
      </c>
      <c r="H103" s="111" t="s">
        <v>287</v>
      </c>
      <c r="I103" s="124" t="s">
        <v>99</v>
      </c>
      <c r="J103" s="125">
        <v>5000</v>
      </c>
      <c r="K103" s="78">
        <v>0.04</v>
      </c>
      <c r="L103" s="78">
        <v>21</v>
      </c>
      <c r="M103" s="78">
        <f t="shared" si="4"/>
        <v>0.05</v>
      </c>
      <c r="N103" s="79">
        <f t="shared" si="5"/>
        <v>200</v>
      </c>
      <c r="O103" s="136">
        <f t="shared" si="6"/>
        <v>42</v>
      </c>
      <c r="P103" s="136">
        <f t="shared" si="7"/>
        <v>242</v>
      </c>
    </row>
    <row r="104" spans="1:16" ht="71.45" customHeight="1">
      <c r="A104" s="51" t="s">
        <v>172</v>
      </c>
      <c r="B104" s="55" t="s">
        <v>299</v>
      </c>
      <c r="C104" s="85" t="s">
        <v>101</v>
      </c>
      <c r="D104" s="108" t="s">
        <v>300</v>
      </c>
      <c r="E104" s="74" t="s">
        <v>395</v>
      </c>
      <c r="F104" s="75" t="s">
        <v>490</v>
      </c>
      <c r="G104" s="108" t="s">
        <v>300</v>
      </c>
      <c r="H104" s="111" t="s">
        <v>98</v>
      </c>
      <c r="I104" s="124" t="s">
        <v>14</v>
      </c>
      <c r="J104" s="125">
        <v>2</v>
      </c>
      <c r="K104" s="78">
        <v>14.05</v>
      </c>
      <c r="L104" s="78">
        <v>21</v>
      </c>
      <c r="M104" s="78">
        <f t="shared" si="4"/>
        <v>17</v>
      </c>
      <c r="N104" s="79">
        <f t="shared" si="5"/>
        <v>28.1</v>
      </c>
      <c r="O104" s="136">
        <f t="shared" si="6"/>
        <v>5.9009999999999998</v>
      </c>
      <c r="P104" s="136">
        <f t="shared" si="7"/>
        <v>34.000999999999998</v>
      </c>
    </row>
    <row r="105" spans="1:16" ht="71.45" customHeight="1">
      <c r="A105" s="51" t="s">
        <v>173</v>
      </c>
      <c r="B105" s="54" t="s">
        <v>301</v>
      </c>
      <c r="C105" s="111" t="s">
        <v>101</v>
      </c>
      <c r="D105" s="108" t="s">
        <v>300</v>
      </c>
      <c r="E105" s="74" t="s">
        <v>395</v>
      </c>
      <c r="F105" s="75" t="s">
        <v>491</v>
      </c>
      <c r="G105" s="108" t="s">
        <v>300</v>
      </c>
      <c r="H105" s="111" t="s">
        <v>98</v>
      </c>
      <c r="I105" s="116" t="s">
        <v>15</v>
      </c>
      <c r="J105" s="117">
        <v>4</v>
      </c>
      <c r="K105" s="78">
        <v>29.43</v>
      </c>
      <c r="L105" s="78">
        <v>21</v>
      </c>
      <c r="M105" s="78">
        <f t="shared" si="4"/>
        <v>35.61</v>
      </c>
      <c r="N105" s="79">
        <f t="shared" si="5"/>
        <v>117.72</v>
      </c>
      <c r="O105" s="136">
        <f t="shared" si="6"/>
        <v>24.7212</v>
      </c>
      <c r="P105" s="136">
        <f t="shared" si="7"/>
        <v>142.44119999999998</v>
      </c>
    </row>
    <row r="106" spans="1:16" ht="42" customHeight="1">
      <c r="A106" s="51" t="s">
        <v>174</v>
      </c>
      <c r="B106" s="54" t="s">
        <v>302</v>
      </c>
      <c r="C106" s="111" t="s">
        <v>101</v>
      </c>
      <c r="D106" s="75" t="s">
        <v>303</v>
      </c>
      <c r="E106" s="74" t="s">
        <v>395</v>
      </c>
      <c r="F106" s="75" t="s">
        <v>492</v>
      </c>
      <c r="G106" s="75" t="s">
        <v>303</v>
      </c>
      <c r="H106" s="111" t="s">
        <v>98</v>
      </c>
      <c r="I106" s="116">
        <v>4</v>
      </c>
      <c r="J106" s="117">
        <v>4</v>
      </c>
      <c r="K106" s="78">
        <v>5.47</v>
      </c>
      <c r="L106" s="78">
        <v>21</v>
      </c>
      <c r="M106" s="78">
        <f t="shared" si="4"/>
        <v>6.62</v>
      </c>
      <c r="N106" s="79">
        <f t="shared" si="5"/>
        <v>21.88</v>
      </c>
      <c r="O106" s="136">
        <f t="shared" si="6"/>
        <v>4.5947999999999993</v>
      </c>
      <c r="P106" s="136">
        <f t="shared" si="7"/>
        <v>26.474799999999998</v>
      </c>
    </row>
    <row r="107" spans="1:16" ht="52.15" customHeight="1">
      <c r="A107" s="51" t="s">
        <v>175</v>
      </c>
      <c r="B107" s="54" t="s">
        <v>304</v>
      </c>
      <c r="C107" s="111" t="s">
        <v>101</v>
      </c>
      <c r="D107" s="75" t="s">
        <v>303</v>
      </c>
      <c r="E107" s="74" t="s">
        <v>395</v>
      </c>
      <c r="F107" s="75" t="s">
        <v>493</v>
      </c>
      <c r="G107" s="75" t="s">
        <v>303</v>
      </c>
      <c r="H107" s="111" t="s">
        <v>98</v>
      </c>
      <c r="I107" s="116">
        <v>2</v>
      </c>
      <c r="J107" s="117">
        <v>2</v>
      </c>
      <c r="K107" s="78">
        <v>4.05</v>
      </c>
      <c r="L107" s="78">
        <v>21</v>
      </c>
      <c r="M107" s="78">
        <f t="shared" si="4"/>
        <v>4.9000000000000004</v>
      </c>
      <c r="N107" s="79">
        <f t="shared" si="5"/>
        <v>8.1</v>
      </c>
      <c r="O107" s="136">
        <f t="shared" si="6"/>
        <v>1.7009999999999998</v>
      </c>
      <c r="P107" s="136">
        <f t="shared" si="7"/>
        <v>9.8010000000000002</v>
      </c>
    </row>
    <row r="108" spans="1:16" ht="72.599999999999994" customHeight="1">
      <c r="A108" s="51" t="s">
        <v>176</v>
      </c>
      <c r="B108" s="55" t="s">
        <v>305</v>
      </c>
      <c r="C108" s="85" t="s">
        <v>101</v>
      </c>
      <c r="D108" s="108" t="s">
        <v>306</v>
      </c>
      <c r="E108" s="74" t="s">
        <v>395</v>
      </c>
      <c r="F108" s="75" t="s">
        <v>494</v>
      </c>
      <c r="G108" s="108" t="s">
        <v>306</v>
      </c>
      <c r="H108" s="85" t="s">
        <v>98</v>
      </c>
      <c r="I108" s="124">
        <v>4</v>
      </c>
      <c r="J108" s="125">
        <v>4</v>
      </c>
      <c r="K108" s="78">
        <v>0.59</v>
      </c>
      <c r="L108" s="78">
        <v>21</v>
      </c>
      <c r="M108" s="78">
        <f t="shared" si="4"/>
        <v>0.71</v>
      </c>
      <c r="N108" s="79">
        <f t="shared" si="5"/>
        <v>2.36</v>
      </c>
      <c r="O108" s="136">
        <f t="shared" si="6"/>
        <v>0.49559999999999993</v>
      </c>
      <c r="P108" s="136">
        <f t="shared" si="7"/>
        <v>2.8555999999999999</v>
      </c>
    </row>
    <row r="109" spans="1:16" ht="79.150000000000006" customHeight="1">
      <c r="A109" s="51" t="s">
        <v>177</v>
      </c>
      <c r="B109" s="54" t="s">
        <v>307</v>
      </c>
      <c r="C109" s="111" t="s">
        <v>101</v>
      </c>
      <c r="D109" s="111" t="s">
        <v>308</v>
      </c>
      <c r="E109" s="74" t="s">
        <v>395</v>
      </c>
      <c r="F109" s="126" t="s">
        <v>505</v>
      </c>
      <c r="G109" s="111" t="s">
        <v>308</v>
      </c>
      <c r="H109" s="111" t="s">
        <v>98</v>
      </c>
      <c r="I109" s="116">
        <v>25</v>
      </c>
      <c r="J109" s="117">
        <v>25</v>
      </c>
      <c r="K109" s="78">
        <v>2.38</v>
      </c>
      <c r="L109" s="78">
        <v>21</v>
      </c>
      <c r="M109" s="78">
        <f t="shared" si="4"/>
        <v>2.88</v>
      </c>
      <c r="N109" s="79">
        <f t="shared" si="5"/>
        <v>59.5</v>
      </c>
      <c r="O109" s="136">
        <f t="shared" si="6"/>
        <v>12.494999999999999</v>
      </c>
      <c r="P109" s="136">
        <f t="shared" si="7"/>
        <v>71.995000000000005</v>
      </c>
    </row>
    <row r="110" spans="1:16" ht="135.6" customHeight="1">
      <c r="A110" s="51" t="s">
        <v>178</v>
      </c>
      <c r="B110" s="54" t="s">
        <v>309</v>
      </c>
      <c r="C110" s="111" t="s">
        <v>101</v>
      </c>
      <c r="D110" s="111" t="s">
        <v>310</v>
      </c>
      <c r="E110" s="74" t="s">
        <v>395</v>
      </c>
      <c r="F110" s="75" t="s">
        <v>496</v>
      </c>
      <c r="G110" s="111" t="s">
        <v>310</v>
      </c>
      <c r="H110" s="111" t="s">
        <v>98</v>
      </c>
      <c r="I110" s="116">
        <v>100</v>
      </c>
      <c r="J110" s="117">
        <v>100</v>
      </c>
      <c r="K110" s="78">
        <v>10.8</v>
      </c>
      <c r="L110" s="78">
        <v>21</v>
      </c>
      <c r="M110" s="78">
        <f t="shared" si="4"/>
        <v>13.07</v>
      </c>
      <c r="N110" s="79">
        <f t="shared" si="5"/>
        <v>1080</v>
      </c>
      <c r="O110" s="136">
        <f t="shared" si="6"/>
        <v>226.79999999999998</v>
      </c>
      <c r="P110" s="136">
        <f t="shared" si="7"/>
        <v>1306.8</v>
      </c>
    </row>
    <row r="111" spans="1:16" ht="135.6" customHeight="1">
      <c r="A111" s="51" t="s">
        <v>179</v>
      </c>
      <c r="B111" s="54" t="s">
        <v>311</v>
      </c>
      <c r="C111" s="111" t="s">
        <v>101</v>
      </c>
      <c r="D111" s="111" t="s">
        <v>312</v>
      </c>
      <c r="E111" s="74" t="s">
        <v>395</v>
      </c>
      <c r="F111" s="97" t="s">
        <v>495</v>
      </c>
      <c r="G111" s="111"/>
      <c r="H111" s="111" t="s">
        <v>98</v>
      </c>
      <c r="I111" s="116" t="s">
        <v>44</v>
      </c>
      <c r="J111" s="117">
        <v>30</v>
      </c>
      <c r="K111" s="78">
        <v>11.48</v>
      </c>
      <c r="L111" s="78">
        <v>21</v>
      </c>
      <c r="M111" s="78">
        <f t="shared" si="4"/>
        <v>13.89</v>
      </c>
      <c r="N111" s="79">
        <f t="shared" si="5"/>
        <v>344.40000000000003</v>
      </c>
      <c r="O111" s="136">
        <f t="shared" si="6"/>
        <v>72.323999999999998</v>
      </c>
      <c r="P111" s="136">
        <f t="shared" si="7"/>
        <v>416.72400000000005</v>
      </c>
    </row>
    <row r="112" spans="1:16" ht="94.5" customHeight="1">
      <c r="A112" s="56" t="s">
        <v>372</v>
      </c>
      <c r="B112" s="40" t="s">
        <v>313</v>
      </c>
      <c r="C112" s="85" t="s">
        <v>101</v>
      </c>
      <c r="D112" s="108" t="s">
        <v>314</v>
      </c>
      <c r="E112" s="74" t="s">
        <v>395</v>
      </c>
      <c r="F112" s="75" t="s">
        <v>506</v>
      </c>
      <c r="G112" s="108" t="s">
        <v>314</v>
      </c>
      <c r="H112" s="111" t="s">
        <v>98</v>
      </c>
      <c r="I112" s="124">
        <v>1</v>
      </c>
      <c r="J112" s="125">
        <v>1</v>
      </c>
      <c r="K112" s="78">
        <v>73.02</v>
      </c>
      <c r="L112" s="78">
        <v>21</v>
      </c>
      <c r="M112" s="78">
        <f t="shared" si="4"/>
        <v>88.35</v>
      </c>
      <c r="N112" s="79">
        <f t="shared" si="5"/>
        <v>73.02</v>
      </c>
      <c r="O112" s="136">
        <f t="shared" si="6"/>
        <v>15.334199999999999</v>
      </c>
      <c r="P112" s="136">
        <f t="shared" si="7"/>
        <v>88.354199999999992</v>
      </c>
    </row>
    <row r="113" spans="1:17" ht="97.5" customHeight="1">
      <c r="A113" s="56" t="s">
        <v>373</v>
      </c>
      <c r="B113" s="40" t="s">
        <v>315</v>
      </c>
      <c r="C113" s="85" t="s">
        <v>101</v>
      </c>
      <c r="D113" s="108" t="s">
        <v>316</v>
      </c>
      <c r="E113" s="74" t="s">
        <v>395</v>
      </c>
      <c r="F113" s="75" t="s">
        <v>507</v>
      </c>
      <c r="G113" s="108" t="s">
        <v>316</v>
      </c>
      <c r="H113" s="111" t="s">
        <v>98</v>
      </c>
      <c r="I113" s="124" t="s">
        <v>21</v>
      </c>
      <c r="J113" s="125">
        <v>3</v>
      </c>
      <c r="K113" s="78">
        <v>100.97</v>
      </c>
      <c r="L113" s="78">
        <v>21</v>
      </c>
      <c r="M113" s="78">
        <f t="shared" si="4"/>
        <v>122.17</v>
      </c>
      <c r="N113" s="79">
        <f t="shared" si="5"/>
        <v>302.90999999999997</v>
      </c>
      <c r="O113" s="136">
        <f t="shared" si="6"/>
        <v>63.611099999999993</v>
      </c>
      <c r="P113" s="136">
        <f t="shared" si="7"/>
        <v>366.52109999999993</v>
      </c>
    </row>
    <row r="114" spans="1:17" ht="70.5" customHeight="1">
      <c r="A114" s="56" t="s">
        <v>374</v>
      </c>
      <c r="B114" s="40" t="s">
        <v>317</v>
      </c>
      <c r="C114" s="85" t="s">
        <v>101</v>
      </c>
      <c r="D114" s="108" t="s">
        <v>318</v>
      </c>
      <c r="E114" s="74" t="s">
        <v>395</v>
      </c>
      <c r="F114" s="126" t="s">
        <v>508</v>
      </c>
      <c r="G114" s="108" t="s">
        <v>318</v>
      </c>
      <c r="H114" s="111" t="s">
        <v>98</v>
      </c>
      <c r="I114" s="124" t="s">
        <v>21</v>
      </c>
      <c r="J114" s="125">
        <v>3</v>
      </c>
      <c r="K114" s="78">
        <v>34.29</v>
      </c>
      <c r="L114" s="78">
        <v>21</v>
      </c>
      <c r="M114" s="78">
        <f t="shared" si="4"/>
        <v>41.49</v>
      </c>
      <c r="N114" s="79">
        <f t="shared" si="5"/>
        <v>102.87</v>
      </c>
      <c r="O114" s="136">
        <f t="shared" si="6"/>
        <v>21.602699999999999</v>
      </c>
      <c r="P114" s="136">
        <f t="shared" si="7"/>
        <v>124.4727</v>
      </c>
    </row>
    <row r="115" spans="1:17" ht="76.5" customHeight="1">
      <c r="A115" s="56" t="s">
        <v>375</v>
      </c>
      <c r="B115" s="33" t="s">
        <v>319</v>
      </c>
      <c r="C115" s="85" t="s">
        <v>101</v>
      </c>
      <c r="D115" s="108" t="s">
        <v>320</v>
      </c>
      <c r="E115" s="74" t="s">
        <v>395</v>
      </c>
      <c r="F115" s="126" t="s">
        <v>509</v>
      </c>
      <c r="G115" s="108" t="s">
        <v>320</v>
      </c>
      <c r="H115" s="111" t="s">
        <v>98</v>
      </c>
      <c r="I115" s="124">
        <v>10</v>
      </c>
      <c r="J115" s="125">
        <v>10</v>
      </c>
      <c r="K115" s="78">
        <v>4.62</v>
      </c>
      <c r="L115" s="78">
        <v>21</v>
      </c>
      <c r="M115" s="78">
        <f t="shared" si="4"/>
        <v>5.59</v>
      </c>
      <c r="N115" s="79">
        <f t="shared" si="5"/>
        <v>46.2</v>
      </c>
      <c r="O115" s="136">
        <f t="shared" si="6"/>
        <v>9.702</v>
      </c>
      <c r="P115" s="136">
        <f t="shared" si="7"/>
        <v>55.902000000000001</v>
      </c>
    </row>
    <row r="116" spans="1:17" ht="62.25" customHeight="1">
      <c r="A116" s="51" t="s">
        <v>361</v>
      </c>
      <c r="B116" s="55" t="s">
        <v>322</v>
      </c>
      <c r="C116" s="85" t="s">
        <v>321</v>
      </c>
      <c r="D116" s="108" t="s">
        <v>323</v>
      </c>
      <c r="E116" s="74" t="s">
        <v>395</v>
      </c>
      <c r="F116" s="75" t="s">
        <v>503</v>
      </c>
      <c r="G116" s="108" t="s">
        <v>323</v>
      </c>
      <c r="H116" s="85" t="s">
        <v>98</v>
      </c>
      <c r="I116" s="124">
        <v>2</v>
      </c>
      <c r="J116" s="125">
        <v>2</v>
      </c>
      <c r="K116" s="78">
        <v>13.58</v>
      </c>
      <c r="L116" s="78">
        <v>21</v>
      </c>
      <c r="M116" s="78">
        <f t="shared" si="4"/>
        <v>16.43</v>
      </c>
      <c r="N116" s="79">
        <f t="shared" si="5"/>
        <v>27.16</v>
      </c>
      <c r="O116" s="136">
        <f t="shared" si="6"/>
        <v>5.7035999999999998</v>
      </c>
      <c r="P116" s="136">
        <f t="shared" si="7"/>
        <v>32.863599999999998</v>
      </c>
    </row>
    <row r="117" spans="1:17" ht="78" customHeight="1">
      <c r="A117" s="51" t="s">
        <v>362</v>
      </c>
      <c r="B117" s="55" t="s">
        <v>325</v>
      </c>
      <c r="C117" s="85" t="s">
        <v>324</v>
      </c>
      <c r="D117" s="85" t="s">
        <v>326</v>
      </c>
      <c r="E117" s="74" t="s">
        <v>395</v>
      </c>
      <c r="F117" s="97" t="s">
        <v>497</v>
      </c>
      <c r="G117" s="85" t="s">
        <v>326</v>
      </c>
      <c r="H117" s="85" t="s">
        <v>98</v>
      </c>
      <c r="I117" s="124" t="s">
        <v>260</v>
      </c>
      <c r="J117" s="125">
        <v>8</v>
      </c>
      <c r="K117" s="78">
        <v>3.08</v>
      </c>
      <c r="L117" s="78">
        <v>21</v>
      </c>
      <c r="M117" s="78">
        <f t="shared" si="4"/>
        <v>3.73</v>
      </c>
      <c r="N117" s="79">
        <f t="shared" si="5"/>
        <v>24.64</v>
      </c>
      <c r="O117" s="136">
        <f t="shared" si="6"/>
        <v>5.1744000000000003</v>
      </c>
      <c r="P117" s="136">
        <f t="shared" si="7"/>
        <v>29.814399999999999</v>
      </c>
    </row>
    <row r="118" spans="1:17" ht="60.75" customHeight="1">
      <c r="A118" s="51" t="s">
        <v>180</v>
      </c>
      <c r="B118" s="55" t="s">
        <v>328</v>
      </c>
      <c r="C118" s="85" t="s">
        <v>327</v>
      </c>
      <c r="D118" s="108" t="s">
        <v>329</v>
      </c>
      <c r="E118" s="74" t="s">
        <v>395</v>
      </c>
      <c r="F118" s="97" t="s">
        <v>498</v>
      </c>
      <c r="G118" s="108" t="s">
        <v>329</v>
      </c>
      <c r="H118" s="85" t="s">
        <v>98</v>
      </c>
      <c r="I118" s="124" t="s">
        <v>330</v>
      </c>
      <c r="J118" s="125">
        <v>7</v>
      </c>
      <c r="K118" s="78">
        <v>6.22</v>
      </c>
      <c r="L118" s="78">
        <v>21</v>
      </c>
      <c r="M118" s="78">
        <f t="shared" si="4"/>
        <v>7.53</v>
      </c>
      <c r="N118" s="79">
        <f t="shared" si="5"/>
        <v>43.54</v>
      </c>
      <c r="O118" s="136">
        <f t="shared" si="6"/>
        <v>9.1433999999999997</v>
      </c>
      <c r="P118" s="136">
        <f t="shared" si="7"/>
        <v>52.683399999999999</v>
      </c>
    </row>
    <row r="119" spans="1:17" ht="96" customHeight="1">
      <c r="A119" s="53" t="s">
        <v>391</v>
      </c>
      <c r="B119" s="57" t="s">
        <v>331</v>
      </c>
      <c r="C119" s="118" t="s">
        <v>164</v>
      </c>
      <c r="D119" s="91" t="s">
        <v>385</v>
      </c>
      <c r="E119" s="74" t="s">
        <v>395</v>
      </c>
      <c r="F119" s="97" t="s">
        <v>498</v>
      </c>
      <c r="G119" s="91" t="s">
        <v>499</v>
      </c>
      <c r="H119" s="127" t="s">
        <v>332</v>
      </c>
      <c r="I119" s="124" t="s">
        <v>333</v>
      </c>
      <c r="J119" s="125">
        <v>101000</v>
      </c>
      <c r="K119" s="78">
        <v>0.84</v>
      </c>
      <c r="L119" s="78">
        <v>21</v>
      </c>
      <c r="M119" s="78">
        <f t="shared" si="4"/>
        <v>1.02</v>
      </c>
      <c r="N119" s="79">
        <f t="shared" si="5"/>
        <v>84840</v>
      </c>
      <c r="O119" s="136">
        <f t="shared" si="6"/>
        <v>17816.399999999998</v>
      </c>
      <c r="P119" s="136">
        <f t="shared" si="7"/>
        <v>102656.4</v>
      </c>
    </row>
    <row r="120" spans="1:17" ht="87" customHeight="1">
      <c r="A120" s="53" t="s">
        <v>363</v>
      </c>
      <c r="B120" s="57" t="s">
        <v>334</v>
      </c>
      <c r="C120" s="118" t="s">
        <v>164</v>
      </c>
      <c r="D120" s="127" t="s">
        <v>511</v>
      </c>
      <c r="E120" s="74" t="s">
        <v>395</v>
      </c>
      <c r="F120" s="97" t="s">
        <v>500</v>
      </c>
      <c r="G120" s="127" t="s">
        <v>511</v>
      </c>
      <c r="H120" s="127" t="s">
        <v>335</v>
      </c>
      <c r="I120" s="124">
        <v>1</v>
      </c>
      <c r="J120" s="125">
        <v>1</v>
      </c>
      <c r="K120" s="78">
        <v>153.38999999999999</v>
      </c>
      <c r="L120" s="78">
        <v>21</v>
      </c>
      <c r="M120" s="78">
        <f t="shared" si="4"/>
        <v>185.6</v>
      </c>
      <c r="N120" s="79">
        <f t="shared" si="5"/>
        <v>153.38999999999999</v>
      </c>
      <c r="O120" s="136">
        <f t="shared" si="6"/>
        <v>32.211899999999993</v>
      </c>
      <c r="P120" s="136">
        <f t="shared" si="7"/>
        <v>185.60189999999997</v>
      </c>
    </row>
    <row r="121" spans="1:17" ht="124.9" customHeight="1">
      <c r="A121" s="53" t="s">
        <v>364</v>
      </c>
      <c r="B121" s="45" t="s">
        <v>336</v>
      </c>
      <c r="C121" s="127" t="s">
        <v>164</v>
      </c>
      <c r="D121" s="127" t="s">
        <v>512</v>
      </c>
      <c r="E121" s="74" t="s">
        <v>395</v>
      </c>
      <c r="F121" s="91" t="s">
        <v>501</v>
      </c>
      <c r="G121" s="127" t="s">
        <v>512</v>
      </c>
      <c r="H121" s="118" t="s">
        <v>98</v>
      </c>
      <c r="I121" s="124" t="s">
        <v>14</v>
      </c>
      <c r="J121" s="125">
        <v>2</v>
      </c>
      <c r="K121" s="78">
        <v>294.77</v>
      </c>
      <c r="L121" s="78">
        <v>21</v>
      </c>
      <c r="M121" s="78">
        <f t="shared" si="4"/>
        <v>356.67</v>
      </c>
      <c r="N121" s="79">
        <f t="shared" si="5"/>
        <v>589.54</v>
      </c>
      <c r="O121" s="136">
        <f t="shared" si="6"/>
        <v>123.80339999999998</v>
      </c>
      <c r="P121" s="136">
        <f t="shared" si="7"/>
        <v>713.34339999999997</v>
      </c>
    </row>
    <row r="122" spans="1:17" s="3" customFormat="1" ht="69" customHeight="1">
      <c r="A122" s="58" t="s">
        <v>365</v>
      </c>
      <c r="B122" s="55" t="s">
        <v>513</v>
      </c>
      <c r="C122" s="85" t="s">
        <v>337</v>
      </c>
      <c r="D122" s="85" t="s">
        <v>338</v>
      </c>
      <c r="E122" s="85" t="s">
        <v>395</v>
      </c>
      <c r="F122" s="128" t="s">
        <v>502</v>
      </c>
      <c r="G122" s="85" t="s">
        <v>338</v>
      </c>
      <c r="H122" s="85" t="s">
        <v>98</v>
      </c>
      <c r="I122" s="124" t="s">
        <v>84</v>
      </c>
      <c r="J122" s="125">
        <v>10</v>
      </c>
      <c r="K122" s="78">
        <v>22.96</v>
      </c>
      <c r="L122" s="78">
        <v>21</v>
      </c>
      <c r="M122" s="78">
        <f t="shared" si="4"/>
        <v>27.78</v>
      </c>
      <c r="N122" s="79">
        <f t="shared" si="5"/>
        <v>229.60000000000002</v>
      </c>
      <c r="O122" s="136">
        <f t="shared" si="6"/>
        <v>48.216000000000001</v>
      </c>
      <c r="P122" s="136">
        <f t="shared" si="7"/>
        <v>277.81600000000003</v>
      </c>
      <c r="Q122" s="6"/>
    </row>
    <row r="123" spans="1:17" ht="39" customHeight="1">
      <c r="A123" s="59"/>
      <c r="B123" s="60"/>
      <c r="C123" s="129"/>
      <c r="D123" s="130"/>
      <c r="E123" s="130"/>
      <c r="F123" s="138"/>
      <c r="G123" s="130"/>
      <c r="H123" s="129"/>
      <c r="I123" s="131"/>
      <c r="J123" s="132"/>
      <c r="K123" s="133"/>
      <c r="L123" s="133"/>
      <c r="M123" s="134" t="s">
        <v>392</v>
      </c>
      <c r="N123" s="135">
        <f>SUM(N7:N122)</f>
        <v>110759.78</v>
      </c>
      <c r="O123" s="137">
        <f t="shared" si="6"/>
        <v>23259.553799999998</v>
      </c>
      <c r="P123" s="137">
        <f t="shared" si="7"/>
        <v>134019.33379999999</v>
      </c>
    </row>
    <row r="124" spans="1:17">
      <c r="A124" s="61"/>
      <c r="B124" s="62"/>
      <c r="C124" s="63"/>
      <c r="D124" s="64"/>
      <c r="E124" s="64"/>
      <c r="F124" s="139"/>
      <c r="G124" s="64"/>
      <c r="H124" s="63"/>
      <c r="I124" s="65"/>
      <c r="J124" s="63"/>
    </row>
    <row r="125" spans="1:17">
      <c r="A125" s="70" t="s">
        <v>517</v>
      </c>
      <c r="B125" s="70"/>
      <c r="C125" s="70"/>
      <c r="D125" s="70"/>
      <c r="F125" s="64"/>
    </row>
    <row r="126" spans="1:17" ht="51" customHeight="1">
      <c r="A126" s="71" t="s">
        <v>518</v>
      </c>
      <c r="B126" s="71"/>
      <c r="C126" s="71"/>
      <c r="D126" s="71"/>
      <c r="E126" s="71"/>
    </row>
    <row r="127" spans="1:17">
      <c r="A127" s="66"/>
      <c r="B127" s="66"/>
      <c r="C127" s="66"/>
      <c r="D127" s="66"/>
    </row>
    <row r="128" spans="1:17">
      <c r="A128" s="140" t="s">
        <v>181</v>
      </c>
    </row>
    <row r="129" spans="1:8">
      <c r="A129" s="141" t="s">
        <v>514</v>
      </c>
    </row>
    <row r="130" spans="1:8">
      <c r="A130" s="141" t="s">
        <v>384</v>
      </c>
    </row>
    <row r="131" spans="1:8" ht="12.75" customHeight="1">
      <c r="A131" s="142" t="s">
        <v>515</v>
      </c>
      <c r="B131" s="68"/>
      <c r="C131" s="68"/>
      <c r="D131" s="68"/>
      <c r="E131" s="68"/>
      <c r="G131" s="68"/>
      <c r="H131" s="68"/>
    </row>
    <row r="132" spans="1:8">
      <c r="A132" s="67"/>
      <c r="F132" s="39"/>
    </row>
    <row r="133" spans="1:8">
      <c r="A133" s="70" t="s">
        <v>182</v>
      </c>
      <c r="B133" s="70"/>
      <c r="C133" s="70"/>
      <c r="D133" s="70"/>
    </row>
    <row r="134" spans="1:8">
      <c r="A134" s="70" t="s">
        <v>183</v>
      </c>
      <c r="B134" s="70"/>
      <c r="C134" s="70"/>
      <c r="D134" s="70"/>
    </row>
    <row r="135" spans="1:8" ht="38.25" customHeight="1">
      <c r="A135" s="72" t="s">
        <v>516</v>
      </c>
      <c r="B135" s="72"/>
      <c r="C135" s="72"/>
      <c r="D135" s="72"/>
    </row>
    <row r="136" spans="1:8" ht="34.5" customHeight="1">
      <c r="A136" s="72"/>
      <c r="B136" s="72"/>
      <c r="C136" s="72"/>
      <c r="D136" s="72"/>
    </row>
  </sheetData>
  <autoFilter ref="A5:J123"/>
  <mergeCells count="5">
    <mergeCell ref="A125:D125"/>
    <mergeCell ref="A126:E126"/>
    <mergeCell ref="A135:D136"/>
    <mergeCell ref="A133:D133"/>
    <mergeCell ref="A134:D134"/>
  </mergeCells>
  <hyperlinks>
    <hyperlink ref="F17" r:id="rId1" display="www.technosklo.com"/>
    <hyperlink ref="F21" r:id="rId2" display="www.acros.com"/>
    <hyperlink ref="G21" r:id="rId3"/>
    <hyperlink ref="F32" r:id="rId4" display="www.chempur.pl "/>
    <hyperlink ref="F33" r:id="rId5" display="www.chempur.pl "/>
    <hyperlink ref="F35" r:id="rId6" display="www.chempur.pl "/>
    <hyperlink ref="F39" r:id="rId7" display="www.chempur.pl"/>
    <hyperlink ref="F40" r:id="rId8" display="www.chempur.pl "/>
    <hyperlink ref="F42" r:id="rId9" display="www.acros.com"/>
    <hyperlink ref="F44" r:id="rId10" display="www.acros.com"/>
    <hyperlink ref="F45" r:id="rId11" display="www.acros.com"/>
    <hyperlink ref="F55" r:id="rId12" display="www.acros.com"/>
    <hyperlink ref="F61" r:id="rId13" display="www.acros.com"/>
    <hyperlink ref="F62" r:id="rId14"/>
    <hyperlink ref="F63" r:id="rId15"/>
    <hyperlink ref="F75" r:id="rId16" display="www.vitlab.de161010"/>
    <hyperlink ref="F72" r:id="rId17" display="www.glasscolabs.com"/>
    <hyperlink ref="F69" r:id="rId18" display="www.wenk-labtec.com"/>
    <hyperlink ref="F80" r:id="rId19" display="www.wenk-labtec.com9405165"/>
    <hyperlink ref="F84" r:id="rId20" display="www.vitlab.de"/>
    <hyperlink ref="F86" r:id="rId21" display="www.vitlab.de"/>
    <hyperlink ref="F89" r:id="rId22" display="www.vitlab.de"/>
    <hyperlink ref="F100" r:id="rId23" display="www.hirschmannlab.de"/>
    <hyperlink ref="F99" r:id="rId24" display="www.hirschmannlab.de"/>
    <hyperlink ref="F101" r:id="rId25"/>
    <hyperlink ref="F102:F103" r:id="rId26" display="www.hirschmannlab.de8000102"/>
    <hyperlink ref="F102" r:id="rId27"/>
    <hyperlink ref="F103" r:id="rId28"/>
    <hyperlink ref="F111" r:id="rId29"/>
    <hyperlink ref="F117" r:id="rId30" display="www.wenk-labtec.com"/>
    <hyperlink ref="F118" r:id="rId31" display="www.wenk-labtec.com"/>
    <hyperlink ref="F119" r:id="rId32" display="www.wenk-labtec.com"/>
    <hyperlink ref="F120" r:id="rId33" display="www.wenk-labtec.com"/>
    <hyperlink ref="F122" r:id="rId34"/>
  </hyperlinks>
  <pageMargins left="7.874015748031496E-2" right="7.874015748031496E-2" top="0.15748031496062992" bottom="0.15748031496062992" header="0" footer="0"/>
  <pageSetup paperSize="9" scale="70" orientation="landscape" r:id="rId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NVSTC NVSTC90</dc:creator>
  <cp:lastModifiedBy>Oleg</cp:lastModifiedBy>
  <cp:lastPrinted>2016-10-26T07:50:16Z</cp:lastPrinted>
  <dcterms:created xsi:type="dcterms:W3CDTF">2014-09-22T06:26:50Z</dcterms:created>
  <dcterms:modified xsi:type="dcterms:W3CDTF">2016-11-11T07:10:02Z</dcterms:modified>
</cp:coreProperties>
</file>