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filterPrivacy="1" defaultThemeVersion="166925"/>
  <xr:revisionPtr revIDLastSave="0" documentId="13_ncr:1_{6C37D698-472A-4359-A6C8-75B32FDEB63B}" xr6:coauthVersionLast="47" xr6:coauthVersionMax="47" xr10:uidLastSave="{00000000-0000-0000-0000-000000000000}"/>
  <bookViews>
    <workbookView xWindow="-120" yWindow="-120" windowWidth="29040" windowHeight="17640" xr2:uid="{E7932988-F5CB-4468-BE35-47F5A12DBF98}"/>
  </bookViews>
  <sheets>
    <sheet name="Technine specifikacija" sheetId="1" r:id="rId1"/>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50" i="1" l="1"/>
  <c r="L50" i="1" s="1"/>
  <c r="J49" i="1"/>
  <c r="K49" i="1" s="1"/>
  <c r="J42" i="1"/>
  <c r="K42" i="1" s="1"/>
  <c r="L42" i="1"/>
  <c r="J40" i="1"/>
  <c r="L40" i="1" s="1"/>
  <c r="K40" i="1" l="1"/>
  <c r="L49" i="1"/>
  <c r="K50" i="1"/>
  <c r="J41" i="1"/>
  <c r="K41" i="1" s="1"/>
  <c r="A14" i="1"/>
  <c r="A15" i="1" s="1"/>
  <c r="A16" i="1" s="1"/>
  <c r="A17" i="1" s="1"/>
  <c r="A18" i="1" s="1"/>
  <c r="A19" i="1" s="1"/>
  <c r="A20" i="1" s="1"/>
  <c r="A21" i="1" s="1"/>
  <c r="A22" i="1" s="1"/>
  <c r="A23" i="1" s="1"/>
  <c r="A24" i="1" s="1"/>
  <c r="A25" i="1" s="1"/>
  <c r="A26" i="1" s="1"/>
  <c r="A27" i="1" l="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L41" i="1"/>
</calcChain>
</file>

<file path=xl/sharedStrings.xml><?xml version="1.0" encoding="utf-8"?>
<sst xmlns="http://schemas.openxmlformats.org/spreadsheetml/2006/main" count="226" uniqueCount="142">
  <si>
    <r>
      <t>1 .</t>
    </r>
    <r>
      <rPr>
        <sz val="11"/>
        <color rgb="FF000000"/>
        <rFont val="Calibri"/>
        <family val="2"/>
        <charset val="186"/>
        <scheme val="minor"/>
      </rPr>
      <t xml:space="preserve"> Prekių  kokybė, žymėjimas, informacija vartotojui turi atitikti ES 2017/745 reglamento ar lygiaverčio dokumento   reikalavimus.                                                                                                                                                                                        </t>
    </r>
  </si>
  <si>
    <t xml:space="preserve">2. Visoms nurodytoms konkrečioms medžiagoms ir/ar konkretiems prekių pavadinimams taikoma „arba lygiavertis“.                </t>
  </si>
  <si>
    <t xml:space="preserve">3. Tiekėjas, siūlantis lygiavertę prekę privalo patikimomis priemonėmis įrodyti, kad siūloma prekė yra lygiavertė ir visiškai atitinka techninėje specifikacijoje keliamus reikalavimus.      </t>
  </si>
  <si>
    <t xml:space="preserve">4. Tiekėjas turi pateikti dokumentus, įrodančius siūlomų prekių atitikimą kokybės ir techniniams reikalavimams, nurodytiems pirkimo dokumentų techninėje specifikacijoje: tiekėjas turi pateikti gamintojo parengtus katalogus ir siūlomų prekių techninių charakteristikų aprašymus (jei gamintojo kataloge neišsamiai atsispindi siūlomos prekės atitikimas techninės specifikacijos reikalavimams) (pdf formatu). Prekių katalogai ir aprašymai gali būti pateikiami anglų kalba. Jei atitinkami dokumentai yra išduoti kita, nei reikalaujama, kalba (lietuvių ar anglų), kartu turi būti pateiktas vertimas į lietuvių kalbą. Šiuose dokumentuose tiekėjas turi grafiškai nurodyti (t. y. pastebimai pažymėti – spalvotai markiruoti, ir/ar nurodyti rodyklėmis, ir/ar pabraukti) konkrečias teikiamų dokumentų vietas, kur aprašomos reikalaujamų techninių charakteristikų reikšmės. Taip pat tiekėjas turi pateikti nuorodas į gamintojo interneto tinklalapį (jei toks yra), kuriame perkančiosios organizacijos vertintojai galėtų patikrinti teikiamų duomenų autentiškumą (nuorodos turi būti parašytos pateikiamuose kataloguose ar aprašymuose). Kiti gamintojo dokumentai, nenurodyti šiame punkte, nebus laikomi pakankama ir patikima informacija vertinimui atlikti.          </t>
  </si>
  <si>
    <t xml:space="preserve">5. Vienkartinėms, sterilioms prekėms taikomas galiojimo terminas ne trumpesnis nei 6 mėn. po prekių pristatymo. </t>
  </si>
  <si>
    <t>PO turi teisę reikalauti pateikti katalogų ir techninių aprašų originalus, o tiekėjui jų nepateikus – pasiūlymą atmesti.</t>
  </si>
  <si>
    <t>Priemonės pavadinimas</t>
  </si>
  <si>
    <t>Charakteristikos, reikalavimai</t>
  </si>
  <si>
    <t>Mato vienetas</t>
  </si>
  <si>
    <t>Preliminarus kiekis</t>
  </si>
  <si>
    <t>BVŽP kodas</t>
  </si>
  <si>
    <t>PTKA NC balionas kalcifikuotoms stenozėms (monorail tipo)</t>
  </si>
  <si>
    <t>Kateteris gerai valdomas – plieninis ar lygiavertės medžiagos. Lanksti iki 15 cm ilgio jungiančioji dalis tarp kūno ir distalinės dalies - leidžia gerai praeiti vingiuotas ir distalines stenozes. Kateteris atsparus persilenkimui, sustiprinta pereinančioji baliono kūno dalis tarp distalinio ir proksimalinio segmento. Dviguba danga (paties kateterio hidrofobinė, balionėlio - hidrofilinė) užtikrina gerą valdymą ir praeinamumą. Diametras: proksimali dalis ≤ 1,8 F, distalinė dalis – ≤ 2,7 F. Nominalus slėgis ≥ 12 atm, RBP - ≥ 20 atm. Galiukas lankstus, trumpas ir kūgio formos, lazeriu šlifuotas. Balininio kateterio išsitempimas turi būti tiksliai kontroliuojamas, baliono diametro kitimas 3-4%. Įvairių diametrų: 2,0 mm iki 5,0 mm ir ilgių nuo 10mm iki 20 mm. Balionėlio diametrai: mažiausias ≤ 1,5 ± 0,5mm, didžiausias ≥ 5,5 ± 0,5mm. Įvairių ilgių: trumpiausias 10 ±1mm, ilgiausias 20 ± 1 mm. Bendras darbinis ilgis ne mažiau 140 cm. Žemo distalinio profilio ties distaliniu markeriu. Pritaikyta 0,014 colio diametro vielai.</t>
  </si>
  <si>
    <t>vnt.</t>
  </si>
  <si>
    <t>33141210-5</t>
  </si>
  <si>
    <t>Žemo profilio PTKA balionas kalcifikuotoms stenozėms</t>
  </si>
  <si>
    <t>PTKA dilatacinis kateteris. Naujos kartos hidrofilinė danga. Balininio kateterio ilgis 155 ± 5 cm. Naudojami su 0,014 colio PTKA vielomis. Proksimalinė dalis 1,8 ±0,1 F (balionų iki 3mm diametro), distalinė dalis 2,3 ± 0,1 F. PTFE dangalas. Baliono galuose platinos-iridžio žymekliai. Itin mažo profilio: galiuko diametras 0,017" ± 0,001". Galima rinktis "monorail" ir "over-the-wire" tipus. Mažiausias baliono diametras 1,2 ± 0,1mm, didžiausias diametras 4 ± 0,1mm. Trumpiausias ilgis 8 ± 0,1mm, ilgiausias ilgis 30 ± 0,1mm. RBP ≥ 18 atm. Du monorail tipo kateteriai telpa į 6F kateterį-nukreipėją, du over-the-wire tipo kateteriai telpa į 8F kateterį-nukreipėją.</t>
  </si>
  <si>
    <t>PTKA balionas rutininėms procedūroms (NC monorail tipo)</t>
  </si>
  <si>
    <t xml:space="preserve">,,Non compliant“ (NC) tipo PTKA balionai. Gero slydimo baliono hidrofilinė danga. Balioninio kateterio ilgis 142 ± 2 cm. Naudojami su 0,014 colio PTKA vielomis. Smailėjantis galiukas skirtas lengviau pravesti pro susiaurėjusią vietą (0.015 colio profilis). Proksimalinė dalis 2,1 ± 0,1 F, distalinė dalis 2,5 ± 0,1 F (balionams, kurių diametrai 2,0-3,75mm). Proksimalinė dalis 2,1 ± 0,1 F, distalinė dalis 2,7 ± 0,1 F (balionams, kurių diametrai 4,0-5,0mm). Baliono galuose platinos iridžio žymekliai. Mažiausias baliono diametras 2 ± 0,1mm, didžiausias diametras 5 ± 0,1mm (diametro žingsnis 0,25 mm nuo 2 iki 4 mm diametro balionams). Trumpiausias ilgis 6 ± 0,1mm, ilgiausias ilgis 27 ± 0,1mm. Mažiausias darbinis slėgis ≥ 6 atm, didžiausias  ≥ 25 atm. Tvirta baliono danga - balionas nesprogsta jį išpūtus iki 20 kartų. </t>
  </si>
  <si>
    <t>Kateterio kūnas plieninis ar lygiavertės medžiagos. Dviguba danga – paties kateterio – hidrofobinė, balionėlio – hidrofilinė, užtikrina gerą valdymą ir praeinamumą. Diametras: žemas įėjimo profilis (Lesion entry profile) ne daugiau 0,017” ±0,002 Nominalus slėgis ≥ 12 atm, RBP - ≥18 atm, MBP - ≥ 27 atm. Balioninio kateterio išsitempimas turi būti tiksliai kontroliuojamas, baliono diametro kitimas ≤ 5 procentų. Įvairių diametrų: mažiausias ≤2 mm, didžiausias ≥ 6,0 mm (diametro žingsnis kas 0,25 mm iki 4mm diametro); ilgis - trumpiausias ≤6 mm, ilgiausias ≥ 30 mm (visiems balionų diametrams išskyrus 4,5- 6,0  mm diametro balionus). Bendras darbinis ilgis ≥ 140 cm. Pritaikyta 0,014 colio diametro vielai.</t>
  </si>
  <si>
    <t xml:space="preserve">Labai žemo profilio balioniniai kateteriai, skirti okliuzijų atvėrimui </t>
  </si>
  <si>
    <t>Kateteris pagamintas iš plieno ar lygiavertės medžiagos. Mažiausio baliono proksimalinė dalis ≤ 1,9 ± 0,1F, vidurinė dalis ≤ 2,4 ± 0,1F, distalinė dalis ≤ 2,7±0,1 F (3,5mm ir 4,0 mm kateterio). Nominalus slėgis ≥ 6  ± 1 ATM, RBP - ≥14 ± 2ATM. Mažiausias baliono diametras ≤ 1 mm, didžiausias diametras ≥ 4 ± 1mm, trumpiausias ilgis ≤ 5 mm, ilgiausias ilgis ≥ 40 ± 2mm. Bendras darbinis ilgis ≥ 145 ± 3cm. Pritaikyta 0,014" diametro vielai. Yra palyginamųjų tyrimų publikuotų ISI reitinguojamuose žurnaluose per paskurtinius 5 metus ir  įrodančių priemonės efektyvumą.</t>
  </si>
  <si>
    <t>Didelio slėgio periferiniai balionai skirti pakartotinėms vaikų intervencijoms</t>
  </si>
  <si>
    <t>NC tipo balioninio kateterio trumpiausias darbinis ilgis ≤ 80 ± 5 cm, ilgiausias ≥ 130 ±5 cm. Baliono mažiausias diametras ≤ 3 ± 1 mm, didžiausias diametras ≥ 12 ± 1mm. RBP ≥ 18 ATM. Visi balionai iki 8mm diametro suderinami su 5 F įvedimo sistema. Tinkama darbui su 0,035" viela.</t>
  </si>
  <si>
    <t>PTA balioninis kateteris arterijoms</t>
  </si>
  <si>
    <t>Pritaikyta 0,035" diametro vielai. "Non-compliant" tipo balionas. Mažo profilio distalinis baliono galas: diametras ne daugiau 0,040". Labai aukšto slėgio RBP ≥ 14 atm., MBP ≥20 atm. 2 rentgeno kontrastiniai žymekliai. Kateterių ilgiai: 40 ± 5 cm, 75 ±5 cm, 130 ±5cm. Balionų diametrai: 3, 4, 5, 6, 7, 8, 9, 10 ir 12 mm. Balionų ilgiai: trumpiausias ≤ 20± 2mm, ilgiausias ≥ 200 ±5 mm. Suderinami su ≤ 7 F introdiuseriu.</t>
  </si>
  <si>
    <t>PTA balioniniai kateteriai, naudojami be nukreipiančiojo kateterio</t>
  </si>
  <si>
    <t>Hidrofilinė danga. OTW (angl. over the wire) sistema, naudojami su 0,035 colio PTA vielomis. Žemo profilio: įvedimo diametras ≤ 0,041 colio. Aukšto slėgio RBP - ≥ 15 atm, MBP – ≥ 20 atm. Du rentgeno kontrastiniai markeriai. Kateterių ilgiai 75 ± 5 cm, 100 ± 5 cm, 130 ± 5 cm. Balionų diametrai: mažiausias  3 ± 1 mm, didžiausias ≥ 12 ± 1 mm, ilgiai: trumpiausias 20 ± 1mm, ilgiausias 220 ± 5 mm.</t>
  </si>
  <si>
    <t>Indifliatorius (ultraaukšto slėgio)</t>
  </si>
  <si>
    <t xml:space="preserve">Aukšto slėgio PTKA rinkinys:  1.  PTKA manometras, kurio slėgis ne mažiau 40 atm; 2. Metalinis fiksatorius – suktukas 0,035 colio vielai;  3. „Y“ jungtukas su hemostaziniu vožtuvu; 4. PTKA vielos įvedimo adata.                                                                                                </t>
  </si>
  <si>
    <t>33141240-4</t>
  </si>
  <si>
    <t>PTKA ‘Y’ jungtukas</t>
  </si>
  <si>
    <t>Y-jungtukas su vieno paspaudimo uždarymo/atidarymo hemostazine membrana. Lanksti prailginta praplovimo atšaka su trijų krypčių kraniuku. Vielos įvedimo adata. Metalinis (0,014 colio vielai) fiksatorius – suktukas.</t>
  </si>
  <si>
    <t>PTKA ‘Y’ jungtukas su praplovimo atšakos prailgintoju</t>
  </si>
  <si>
    <t>Y-jungtukas su vienmomenčiu paspaudimo/atititraukimo hemostazine membrana. Prailginta iki 20 cm. lanksti praplovimo atšaka su trijų krypčių kraniuku. Vielos įvedimo adata. Metalinis (0,014 colio vielai) fiksatorius – suktukas.</t>
  </si>
  <si>
    <t>PTKA vielos suktukas</t>
  </si>
  <si>
    <t>Universalus, tinkamas visoms 0,014 colio diametro vieloms, steriliame įpakavime.</t>
  </si>
  <si>
    <t>PTKA rinkinys</t>
  </si>
  <si>
    <t>PTKA monometras (slėgis ne mažiau 30 atm.). Vielos fiksatorius su metaliniu suktuku. Y jungtukas su paspaudimo/atititraukimo hemostazine membrana ir prailginta nuo 20 cm iki 50 cm praplovimo atšaka su trijų krypčių kraniuku. Vielos įvedimo adata. Vienoje sterilioje pakuotėje.</t>
  </si>
  <si>
    <t>Angiografinė punkcinė adata</t>
  </si>
  <si>
    <t>Ilgis nuo 50 mm iki 70 mm, diametras 18G, 19 G ir 20 G. Specialios plonasienės konstrukcijos suteikiančios adatai lankstumo. Maksimalus galimas vielos - pravediklio diametras 0,038 colio. Adatos plokštuma pirštui atremti pagaminta iš skaidrios bespalvės permatomos medžiagos jungtyje suformuotas žymeklis - plokštuma pirštui atremti ir punkcijos krypčiai pasirinkti.</t>
  </si>
  <si>
    <t>33141322-3</t>
  </si>
  <si>
    <t>Sterilus maišas 30 x 100 cm</t>
  </si>
  <si>
    <t>Turi tikti ,,Volcano“ IVUS aparatui. 30x100 cm dydžio su užklijuojamu galu.</t>
  </si>
  <si>
    <t>33141600-6</t>
  </si>
  <si>
    <t>Švirkštas angiografiniam injektoriui 150 ml</t>
  </si>
  <si>
    <t>Vienkartinis. Tūris 150 ml. MEDRAD (MARK V) tipo aukšto slėgio injektoriui.</t>
  </si>
  <si>
    <t>33141310-6</t>
  </si>
  <si>
    <t>Vienkartinis. Tūris 150 ml. Tinkantis darbui su :Medrad Mark 7 Arterior" injekcine sistema</t>
  </si>
  <si>
    <t>Aukšto spaudimo linija automatiniam švirkštui</t>
  </si>
  <si>
    <t>Pritaikyta aukštam slėgiui (ne mažiau1200 PSI). Lanksti, mažo išorinio diametro 3-5 mm, permatoma. Su skirtingais konektoriais (F/M) ir vienodais (M/M ir F/F) abiejuose galuose. Ilgis nuo 50 cm iki 100 cm.</t>
  </si>
  <si>
    <t>Acist prietaiso valdymo ir švirkšto rinkinys</t>
  </si>
  <si>
    <t>Rinkinys turi tikti Acist aparatui. Sistema turi būti nedaloma, t.y. pagaminta vieno gamintojo ir sukomplektuota pilnai.</t>
  </si>
  <si>
    <t>33141620-2</t>
  </si>
  <si>
    <t>Sterilus perikardo drenavimo rinkinys</t>
  </si>
  <si>
    <t>Rinkinio sudėtyje turi būti: perikardo drenavimo kateteris su šoninėmis angomis (8-8,5 F diametro ir 40 ± 10 cm ilgio), dilatatorius (8,5-9 F diametro ir 20-25 cm ilgio), viela-pravediklis abiem minkštais galais (80 ± 5 cm ilgio), dvi 18 G punkcinės adatos (9 ir 15 cm ilgio), vienkartinis skalpelis Nr. 11, ne mažiau kaip du švirkštai (10 ir 60 ml), 1000 ml talpos drenavimo maišelis su išleidimo galimybe, didelio diametro trišakis kraniukas surinkimo maišeliui prijungti prie dreno, siūlas dreno fiksavimui (netirpstantis siūlas su lenkta pjaunančia adata).</t>
  </si>
  <si>
    <t>Termodiliucinis kateteris</t>
  </si>
  <si>
    <r>
      <t>Kateterio ilgis nuo 90 cm iki 110 cm, 4-5 kanalų, 5-7,5 F dydžio. Baliono tūris 0,75-1,50 cm</t>
    </r>
    <r>
      <rPr>
        <vertAlign val="superscript"/>
        <sz val="11"/>
        <rFont val="Calibri"/>
        <family val="2"/>
        <charset val="186"/>
        <scheme val="minor"/>
      </rPr>
      <t>3</t>
    </r>
  </si>
  <si>
    <t>33141200-2</t>
  </si>
  <si>
    <t>Plaučių arterijos monitoravimo kateteris</t>
  </si>
  <si>
    <t>Kateterio ilgis nuo 90 cm iki 110 cm, 2-3 kanalų, 5-7 F dydžio. Baliono tūris 0,75-1,50 kub.cm.</t>
  </si>
  <si>
    <t>Trijų padėčių kranelis</t>
  </si>
  <si>
    <t>Vienkartinis, sterilus, trijų padėčių, turi atlaikyti ne mažesnį nei 1200PSI slėgį.</t>
  </si>
  <si>
    <t>A.radialis užspaudiklis</t>
  </si>
  <si>
    <t xml:space="preserve">Pagamintas iš pilnai permatomos medžiagos – kraujavimo kontrolei stebėti. Selektyviai užspaudžiama a. radialis prileidžiant oro į du specialius balionus. Užspaudiklis fiksuojamas prie rankos specialiu lipniu segtuvu. Užspaudiklio vieta, kuri dedama ant punkcijos vietos pažymėta specialiu žymekliu (pvz. tašku). Užspaudiklio konstrukcija: diržas, palaikomoji juostelė ir du oro balionai. Užspaudiklis turi užtikrinti gerą a. ulrinalis arterinę kraujotaką bei leisti išvengti nervų užspaudimo. Oro prileidimas kontroliuojamas specialiu slėgio kontrolės balionu: nominalus tūris – 13 ml, maksimalus – 18 ml. Oras prileidžiamas švirkštu (švirkštas pridedamas komplekte).Sterilus. Užspaudiklis dviejų dydžių: „Standard“ ir“ Large“. Pateikti klinikines studijas/mokslinius straipsnius, publikuotus recenzuojamuose moksliniuose žurnaluose, įrodančius radialinės arterijos okliuzijų skaičiaus sumažėjimą ir teigiamą užspaudėjo poveikį pacientui. </t>
  </si>
  <si>
    <t>Kraujagyslių uždarymo po kateterizacijos sistema su kolagenu</t>
  </si>
  <si>
    <t>Punkcijos angą uždarančios dalys pagamintos iš visiškai besirezorbuojančios medžiagos. Komplektuojama su: 70 ± 5 cm styga su “J” formos galu (6 F – 0,035 colio diametras, 8 F – 0,038 colio diametras), arteriotominiu nukreipėju, įvedimo kateteriu. V-Twist kolageno įvedimo technologija. Galima naudoti antegradinei ir retrogradinei arterijų punkcijai uždaryti.</t>
  </si>
  <si>
    <t xml:space="preserve">Šlaunies arterijos užspaudimo po punkcijos prietaisas. </t>
  </si>
  <si>
    <t xml:space="preserve"> Susideda iš skaidrios išpučiamos dalies ir rėmo,  šlaunies arterijos užspaudėjo keičiamos išpučiamos dalies. Sistema turi būti nedaloma, t.y. pagaminta vieno gamintojo ir sukomplektuota pilnai. Komplekte keičiama skaidri išpučiama dalis ir rėmas. Naudojama su specialiu manometru.                                                                           </t>
  </si>
  <si>
    <t>33141300-3</t>
  </si>
  <si>
    <t>Kraujagyslių uždarymo po kateterizacijos sistema</t>
  </si>
  <si>
    <t>Kraujagyslių uždaroma su siūlo ir mazgo pagalba. Skirta 5 – 21,5 F diametro punkcijos vietai užsiūti. Sistemą sudaro polipropileno siūlas ir 2 adatos.  Galimybė kateterizuoti kraujagyslę toje pačioje vietoje iš karto po sistemos panaudojimo,  manipuliacijų prietaisu metu išlieka patekimo į kraujagyslę galimybė.</t>
  </si>
  <si>
    <t>Biopsijos žnyplės</t>
  </si>
  <si>
    <t xml:space="preserve">Pagamintos iš metalo. Ilgis ne mažiau 105 cm. Bioptato paėmimo žnyplių dydis 1,5 mm; 1,8 mm; 2,2 mm; 2,4 mm. Įvedimo skersmuo:1,5 mm - ne daugiau 5 F, 1,8 mm - ne daugiau 6 F, 2,2 mm - ne daugiau 7 F, 2,4 mm - ne daugiau 7,5 F. </t>
  </si>
  <si>
    <t>33140000-3</t>
  </si>
  <si>
    <t>Miokardo biopsijos žnyplės</t>
  </si>
  <si>
    <t>Pagamintos iš metalo. Ilgis ne mažiau 105 ± 2 cm. Skirtos miokardo biopsijai. Kateteris įvedamas per mažesnį arba lygų 8F introdiuserį.</t>
  </si>
  <si>
    <t>Vienkartinio naudojimo aukšto spaudimo infuzinis maišas</t>
  </si>
  <si>
    <t>500 ml, 1000 ml ir 3000 ml talpos, spalvomis paženklintu vožtuvu, pakabinami, su pripūtimo viena ranka galimybe. Su integruotu pripūtimo įtaisu ir kraneliu.</t>
  </si>
  <si>
    <t>33194120-3</t>
  </si>
  <si>
    <t>Intravaskulinio ultragarso (IVUS) kateteris vainikinėms arterijoms</t>
  </si>
  <si>
    <t>IVUS kateteriai, tinkantys VOLCANO THERAPEUTICS INC sistemai. Suderinamas su 5 F kateteriu pravedėju. Įėjimo profilis ne daugiau 2,9 F. Aukštos skiriamosios gebos 20 MHz transdiuseris su signalo filtravimu. Pritaikytas 0,014 colio vielai.</t>
  </si>
  <si>
    <t>Intravaskulinio ultragarso (IVUS) kateteris periferinėms kraujagyslėms</t>
  </si>
  <si>
    <t>IVUS kateteriai, tinkantys VOLCANO THERAPEUTICS INC sistemai. Suderinamas su 6F kateteriu pravedėju. Aukštos skiriamosios gebos 20 MHz transdiuseris su signalo filtravimu. Įėjimo profilis ne daugiau 3,4 F. Pritaikytas 0,018 colio vielai. Tinkantis iki 24 mm diametro kraujagyslėms.</t>
  </si>
  <si>
    <t>Optinės koherancijos tomografijos (OKT) kateteris</t>
  </si>
  <si>
    <t xml:space="preserve">OKT kateteriai skirti vainikinių arterijų spindžio ir audinių kokybiniam ir kiekybiniam morfologijos įvertinimui vainikinių arterijų angiografijos ir perkutaninės koronarinės intervencijos metu, siekiant optimizuoti diagnostikos ir gydymo rezultatus. Kateterį sudaro dvi pagrindinės dalys: kateterio korpusas ir viduje besisukančio šviesolaidžio optinių vaizdų gavimo šerdis. Kateteris turi būti suderinamas su St. Jude Medical Ilumien optinės koherancijos tomografijos sistema. Distalinio kateterio galo išorinis skersmuo ne daugiau 2,7 F (0,036 colio), suderinamas su 6 F nukreipiančiuoju kateteriu, ilgis 135 cm. Kateteris skirtas naudoti su 0,014 colio vielute, naudojama perkutaninėms koronarinėms intervencijoms. Kateteris turi rentgeno kontrastines žymas padedančias jį pozicionuoti procedūros metu: distalinė žyma yra 3 mm atstumu nuo kateterio galo, proksimali žyma yra 3-5 mm prieš vaizdo šviesolaidžio lęšį, atstumas nuo distalinės žymos iki vaizdo lęšio - 20 mm. Vieno automatinio atitraukimo metu kateteriu galima įvertinti ne mažiau kaip 55 mm ilgio vainikinės arterijos segmentą. </t>
  </si>
  <si>
    <t>Trombų aspiracinis kateteris</t>
  </si>
  <si>
    <t>Nerūdijančio plieno kateterio konstrukcija užtikrina tvirtumą ir atsparumą užlinkimams, proksimalinė kateterio dalis kieta, distalinė - minkšta. Hidrofilinis padengimas ne mažiau 40 cm, užtikrinantis gerą kateterio praeinamumą. Distalinės dalies vidinis diametras – ne mažiau 1,00/1,25 mm; išorinis diametras – ne daugiau 1,70/1,96 mm. Proksimalinės dalies vidinis diametras – ne mažiau 1,10/1,30 mm; išorinis diametras – ne daugiau 1,40/1,60 mm. Kateterio pašalinimo paviršius distalinėje dalyje – ne mažiau 0,78/1,23 mm²; Kateterio pašalinimo paviršius proksimalinėje dalyje – ne mažiau 0,95/1,32 mm². Kateteris dviejų dydžių - 6 F ir 7 F. Kateterio ovalaus galo ilgis - 6 ± 1 mm.</t>
  </si>
  <si>
    <t>Trombų aspiracinis kateteris su stiletu</t>
  </si>
  <si>
    <t>Tinkamas darbui su 0,014 colio viela. Kateterio pravedimui palengvinti komplektuojamas su stiletu. Kateterio ilgis ne mažiau 140 cm. Tinka naudoti per 6F kateterį nukreipėją (kartu esant ir papildomai PKI vielai). Didelis atsiurbimo paviršius (0,044" ± 0,001" proksimaliai ir 0,043" ± 0,001" distaliai). Galiukas minkštas, trumpas, nukreiptas į priekį. Yra palyginamųjų tyrimų įrodančių priemonės efektyvumą.</t>
  </si>
  <si>
    <t xml:space="preserve">Periferiniai savaime išsipliačiantys dengti stentai </t>
  </si>
  <si>
    <t>Nitinoliniai su dvigubu ePTFE padengimu visame ilgyje, išskyrus 2 mm stento galuose. Vidinis paviršius impregnuotas anglimi. Stento diametrai: 5, 6, 7, 8, 9, 10, 12, 13,5 mm. Stento ilgiai: 20-120 mm. Įvedimo sistemos ilgis 80-117 cm, naudojami su 0,035” viela pravedėja. Įvedimo sistemos profilis 8 F (iki 8 mm diametro stentui). Su 4 rentgeno kontrastiniais markeriais abiejuose stento galuose ir ant kateterio movos.</t>
  </si>
  <si>
    <t>33141230-1</t>
  </si>
  <si>
    <t>Krepšeliai svetimkūniams šalinti</t>
  </si>
  <si>
    <t>Sudarytas iš kelių nitinolinių kilpų su rankena, kurios dėka išskleidžiamas ir suskleidžiamas krepšelis. Krepšelių diametrai nuo 12 mm iki 17 mm. Įvedimo kateterio diametras nuo 2,5 F iki 4 F, ilgis nuo 90 ± 5 cm iki 120 ± 5 cm</t>
  </si>
  <si>
    <t>Mikro krepšeliai svetimkūniams šalinti</t>
  </si>
  <si>
    <t>Sudarytas iš kelių nitinolinių kilpų su rankena, kurios dėka išskleidžiamas ir suskleidžiamas krepšelis. Krepšelių diametrai iki 12 mm. Įvedimo kateterio diametras 2,0 F, ilgis 90 ± 5 cm</t>
  </si>
  <si>
    <t>Didelės raiškos intravaskulinio ultragarso (HD IVUS) kateteris, tinkantis iLAB IVUS sistemai</t>
  </si>
  <si>
    <t>Kabelis prailgintuvas laikinos stimuliacijos prietaisui</t>
  </si>
  <si>
    <t>Kabelio ilgis 2,5-4,0 m, vienkartinio naudojimo, universali jungtis (kištukai) laikinos stimuliacijos prietaisui viename gale ir gnybtai ("kabliukai") kitame.</t>
  </si>
  <si>
    <t>vnt</t>
  </si>
  <si>
    <t>Laikinos stimuliacijos laidas</t>
  </si>
  <si>
    <t>Bipoliarinis laikinos stimuliacijos laidas su balionu distaliniame gale. Kateterio diametras 5-6 F. Kateterio ilgis ≥105 ± 6cm. Atstumas tarp elektrodų 20 ± 10 cm. Universali jungtis skirta prijungti prie laikinos stimuliacijos prietaiso.</t>
  </si>
  <si>
    <t>Vainikinių arterijų stentgraftai vingiuotoms ir kalcinuotoms kraujagyslėms (žemo profilio)</t>
  </si>
  <si>
    <t>Skirti vainikinių arterijų perforacijoms stentuoti. Vieno sluoksnio kobalto chromo stentas, iš išorės pilnai padengtas PTFE (storis ≤90 ±25µm). Įvedamas per 5 F nukreipiantįjį kateterį. Pritaikyta 0,014" diametro vielai. Stentgrafto diametrai: 2,5, 2,75, 3,0, 3,5, 4,0, 4,5, 5,0 mm; ilgiai: mažiausias ≤ 10mm, didžiausias ≥ 24 mm. Neišskleisto stentgrafto profilio diametras ≥ 1,1 ≤ 1,4 mm. RBP ≥ 14 ATM. Nominalus slėgis ≥ 10 ATM. Du rentgeno kontrastiniai žymekliai. Kateterio šafto ilgis ≥ 140 cm.</t>
  </si>
  <si>
    <t>Kraujagyslių uždarymo po aortos stentavimo sistema</t>
  </si>
  <si>
    <t>Kraujagyslių uždarymo sistema, skirta nuo 12 F iki 25 F diametro femoralinės arterijos punkcijos vietai uždaryti. Punkcijos anga uždaroma biomechaniškai: besirezorbuojančios plokštelės (pozicionuojama kraujagyslės spindyje) ir kolageno (pozicionuojamas kraujagyslės išorėje.</t>
  </si>
  <si>
    <t>Monorail,non-compliant tipo balionas. Kateterio kūnas plieninis ar lygiavertės medžiagos. Dviguba danga – paties kateterio – hidrofobinė, balionėlio – hidrofilinė, užtikrina gerą valdymą ir praeinamumą. Kateterio galiukas lankstus, trumpas, kūgio formos; Diametras: žemas įėjimo profilis (Lesion entry profile) ne daugiau 0,017” ±0,002 Nominalus slėgis ≥ 12 atm, RBP - ≥18 atm. Įvairių diametrų: mažiausias ≤2 mm, didžiausias ≥ 6,0 mm (diametro žingsnis kas 0,25 mm iki 4mm diametro); ilgis - trumpiausias ≤6 mm, ilgiausias ≥ 30 mm (visiems balionų diametrams išskyrus 4,5- 6,0  mm diametro balionus). Pritaikyta 0,014 colio diametro vielai.</t>
  </si>
  <si>
    <t xml:space="preserve"> Vaistus išskiriantis PTKA balionas</t>
  </si>
  <si>
    <t xml:space="preserve">Padengtas paklitakselio ar lygiaverčiu mišiniu. Vaisto dalelės dydis  ≤0,2µm, kiekis ≥3µm/mm2. Baliono diametras: proksimalinė dalis ≤1,8 F, distalinė dalis ≤2,6 F. Balionėlio ilgiai: trumpiausias ≤15 mm, ilgiausias ≥30mm, mažiausias diametras ≤2,0mm, didžiausias ≥4,0mm. Nominalus slėgis ≥6ATM, RBP ≥14ATM.  Pritaikytas 0,014 colio diametro vielai. Visų diametrų balionai pritaikyti 5F nukreipiančiajam kateteriui. </t>
  </si>
  <si>
    <t>PTKA vielos specifinėms lėtinėms okliuzijoms</t>
  </si>
  <si>
    <t>Vielos galiukas supintas iš ≥90 vnt. mikro vielų ypatingam lankstumui ir patvarumui suderinti. Vielos ilgis ≥ 190 ±5 cm. Turi būti 1 mm J užlenkimo modelis. Turi būti nusmailinto ir sulydytų apvijų galiuko modelis. Galiuko kietumas turi apimti šį intervalą: nuo 2 g iki 6,0 g. Vielos galiukas ≥ 15 cm rentgenokontrastiškas. Galiuko storis - ne didesnis nei 0,009”. ≥ 15 cm lankstus galas.</t>
  </si>
  <si>
    <t xml:space="preserve"> Standartinis valvuloplastinis kateteris</t>
  </si>
  <si>
    <t>Kateterio baliono diametrų pasirinkimas tarp 18 mm ir 28 mm, ne didesniais kaip 1-2 mm intervalais. Baliono ilgiai  40 -45 mm. Kateterio ilgis 100 ± 10 cm. Kateteris pritaikytas naudoti su 0,035" nukreipiančiąja viela. Kateteriai suderinami su ≤14 F kaniule (introdiuseriu), maksimalus ribinis slėgis ≥6ATM. Balionas pilnai išplečiamas per &lt;6s. Pilnai išpūsto baliono diametras &lt;1%. Kateteris turi ≥ 2 rentgeno kontrastinius žymeklius.</t>
  </si>
  <si>
    <t> </t>
  </si>
  <si>
    <r>
      <t>Kateteris suderinamas su 5F  kateteriu pravedėju. Aukštos skiriamosios gebos 60 MHz transdiuseris su signalo filtravimu. Kateterio įėjimo profilis ≤0.67mm, proximalinis ‘’shaftas’’ ≤1.00mm. Transduserio profilis ≤0.87mm. Veikimo principas - mechaninis sukimasis. Tinka aparatui  iLab (gamintojo patvirtinimas).</t>
    </r>
    <r>
      <rPr>
        <b/>
        <u/>
        <sz val="11"/>
        <rFont val="Calibri"/>
        <family val="2"/>
        <charset val="186"/>
        <scheme val="minor"/>
      </rPr>
      <t xml:space="preserve"> Šiai pirkimo daliai bus pasirašoma panaudos sutartis.</t>
    </r>
  </si>
  <si>
    <t xml:space="preserve">Pirkimo dalies Nr. </t>
  </si>
  <si>
    <t xml:space="preserve">SPS 1 priedas </t>
  </si>
  <si>
    <t>Vieno mato vnt. kaina, EUR be PVM</t>
  </si>
  <si>
    <t xml:space="preserve">PVM tarifas proc. </t>
  </si>
  <si>
    <t>PVM suma, Eur</t>
  </si>
  <si>
    <t>Maksimali  pirkimo daliai skirtų lėšų suma, Eur be PVM</t>
  </si>
  <si>
    <t>Maksimali  pirkimo daliai skirtų lėšų suma, Eur su PVM</t>
  </si>
  <si>
    <t>PVM tarifas proc.</t>
  </si>
  <si>
    <r>
      <t>Firminis priemonių pavadinimas, gamintojas, priemonės kodas gamintojo kataloge (jeigu gamintojas turi savo prekių katalogą)</t>
    </r>
    <r>
      <rPr>
        <b/>
        <sz val="11"/>
        <color rgb="FFFF0000"/>
        <rFont val="Calibri"/>
        <family val="2"/>
        <charset val="186"/>
        <scheme val="minor"/>
      </rPr>
      <t xml:space="preserve">
Pildo tiekėjas </t>
    </r>
  </si>
  <si>
    <r>
      <t xml:space="preserve">Siūloma parametro reikšmė 
(Failo, dokumento pavadinimas ir puslapio Nr., pažymintis vietą, kurioje yra siūlomus techninius parametrus patvirtinantys dokumentai, nuoroda į gamintojo interneto tinklalapį (jei toks yra), nuoroda turi būti tiksli į konkrečią prekę) 
</t>
    </r>
    <r>
      <rPr>
        <b/>
        <sz val="11"/>
        <color rgb="FFFF0000"/>
        <rFont val="Calibri"/>
        <family val="2"/>
        <charset val="186"/>
        <scheme val="minor"/>
      </rPr>
      <t xml:space="preserve">Pildo tiekėjas </t>
    </r>
  </si>
  <si>
    <t>Bendra pasiūlymo kaina EUR be PVM</t>
  </si>
  <si>
    <t>Bendra pasiūlymo kaina EUR su PVM</t>
  </si>
  <si>
    <t xml:space="preserve">PLANUOJAMA </t>
  </si>
  <si>
    <t xml:space="preserve">SIŪLOMA </t>
  </si>
  <si>
    <t>„PRIEMONĖS INTERVENCINEI KARDIOLOGIJAI II D. (KATETERIAI IR JŲ PRIEDAI), NR. 8774“</t>
  </si>
  <si>
    <t xml:space="preserve">TECHNINĖ SPECIFIKACIJA											</t>
  </si>
  <si>
    <t>Žr. Katalogai
Nr.29_Miokardo_biopsijos_znyples</t>
  </si>
  <si>
    <t>Jawz Endomyocardial Biopsy (EMB) Forceps, gamintojas Argon Medical Devices, 
Nr.190070 - įvedamas per 6Fr,
Nr.190086 - įvedamas per 7Fr,
Nr.190040 - įvedamas per 8Fr</t>
  </si>
  <si>
    <t>Jawz Endomyocardial Biopsy (EMB) Forceps, gamintojas Argon Medical Devices,
Nr. 190095 - 1,5mm - 5Fr,
Nr.190070 - 1,8mm - 6Fr,
Nr.190086 -  2,2mm - 7Fr,
Nr.190040 - 2,4mm - 8Fr.</t>
  </si>
  <si>
    <t>Pressure Infusion Cuffs -Dispo Infusor, gamintojas VBM Medizintechnik
Nr.56-02-050 - 500ml
Nr.56-02-100 - 1000ml
Nr.56-02-300 - 3000ml</t>
  </si>
  <si>
    <t>Atrieve Vascular Snare Kit, gamintojas Argon Medical Devices
Nr.382006015 - 9-15mm
Nr.382006020 - 12-20mm</t>
  </si>
  <si>
    <t>Atrieve Vascular Snare Kit, gamintojas Argon Medical Devices
Nr.381003004 - 2-4mm
Nr.381003008 - 4-8mm
Nr.382006010 - 6-10mm
Nr.382006015 - 9-15mm</t>
  </si>
  <si>
    <t>Žr. Katalogai
Nr.28_Biopsijos_znyples</t>
  </si>
  <si>
    <t>Žr. Katalogai
Nr.30_Infuziniai_maisai_Nr.56-02-xx0_4psl.</t>
  </si>
  <si>
    <t>Žr. Katalogai
Nr.38_Krepseliai_svetimkuniams_salinti_Nr.3820060xx</t>
  </si>
  <si>
    <t>Žr. Katalogai
Nr.37_Krepseliai_svetimkuniams_salinti_Nr.3820060xx_techniniai ir
Nr.37_Krepseliai_svetimkuniams_salinti_Nr.3820060xx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</si>
</sst>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rgb="FFFF0000"/>
      <name val="Calibri"/>
      <family val="2"/>
      <charset val="186"/>
      <scheme val="minor"/>
    </font>
    <font>
      <b/>
      <sz val="11"/>
      <color theme="1"/>
      <name val="Calibri"/>
      <family val="2"/>
      <charset val="186"/>
      <scheme val="minor"/>
    </font>
    <font>
      <b/>
      <sz val="11"/>
      <name val="Calibri"/>
      <family val="2"/>
      <charset val="186"/>
      <scheme val="minor"/>
    </font>
    <font>
      <b/>
      <sz val="14"/>
      <name val="Calibri"/>
      <family val="2"/>
      <charset val="186"/>
      <scheme val="minor"/>
    </font>
    <font>
      <b/>
      <sz val="11"/>
      <color rgb="FF000000"/>
      <name val="Calibri"/>
      <family val="2"/>
      <charset val="186"/>
      <scheme val="minor"/>
    </font>
    <font>
      <sz val="11"/>
      <color rgb="FF000000"/>
      <name val="Calibri"/>
      <family val="2"/>
      <charset val="186"/>
      <scheme val="minor"/>
    </font>
    <font>
      <sz val="11"/>
      <name val="Calibri"/>
      <family val="2"/>
      <charset val="186"/>
      <scheme val="minor"/>
    </font>
    <font>
      <vertAlign val="superscript"/>
      <sz val="11"/>
      <name val="Calibri"/>
      <family val="2"/>
      <charset val="186"/>
      <scheme val="minor"/>
    </font>
    <font>
      <sz val="11"/>
      <color rgb="FF1D2228"/>
      <name val="Calibri"/>
      <family val="2"/>
      <charset val="186"/>
      <scheme val="minor"/>
    </font>
    <font>
      <sz val="12"/>
      <color rgb="FF1D2228"/>
      <name val="Calibri"/>
      <family val="2"/>
      <charset val="186"/>
      <scheme val="minor"/>
    </font>
    <font>
      <sz val="11"/>
      <color rgb="FF0070C0"/>
      <name val="Calibri"/>
      <family val="2"/>
      <charset val="186"/>
      <scheme val="minor"/>
    </font>
    <font>
      <b/>
      <u/>
      <sz val="11"/>
      <name val="Calibri"/>
      <family val="2"/>
      <charset val="186"/>
      <scheme val="minor"/>
    </font>
    <font>
      <b/>
      <sz val="14"/>
      <color theme="1"/>
      <name val="Calibri"/>
      <family val="2"/>
      <charset val="186"/>
      <scheme val="minor"/>
    </font>
    <font>
      <b/>
      <sz val="11"/>
      <color rgb="FFFF0000"/>
      <name val="Calibri"/>
      <family val="2"/>
      <charset val="186"/>
      <scheme val="minor"/>
    </font>
  </fonts>
  <fills count="4">
    <fill>
      <patternFill patternType="none"/>
    </fill>
    <fill>
      <patternFill patternType="gray125"/>
    </fill>
    <fill>
      <patternFill patternType="solid">
        <fgColor theme="8" tint="0.79998168889431442"/>
        <bgColor indexed="64"/>
      </patternFill>
    </fill>
    <fill>
      <patternFill patternType="solid">
        <fgColor rgb="FFFFFF00"/>
        <bgColor indexed="64"/>
      </patternFill>
    </fill>
  </fills>
  <borders count="8">
    <border>
      <left/>
      <right/>
      <top/>
      <bottom/>
      <diagonal/>
    </border>
    <border>
      <left style="medium">
        <color theme="4" tint="0.39994506668294322"/>
      </left>
      <right/>
      <top style="medium">
        <color theme="4" tint="0.39994506668294322"/>
      </top>
      <bottom/>
      <diagonal/>
    </border>
    <border>
      <left/>
      <right/>
      <top style="medium">
        <color theme="4" tint="0.39994506668294322"/>
      </top>
      <bottom/>
      <diagonal/>
    </border>
    <border>
      <left style="medium">
        <color theme="4" tint="0.39994506668294322"/>
      </left>
      <right/>
      <top/>
      <bottom/>
      <diagonal/>
    </border>
    <border>
      <left style="medium">
        <color theme="4" tint="0.39994506668294322"/>
      </left>
      <right/>
      <top/>
      <bottom style="medium">
        <color theme="4" tint="0.39991454817346722"/>
      </bottom>
      <diagonal/>
    </border>
    <border>
      <left/>
      <right/>
      <top/>
      <bottom style="medium">
        <color theme="4" tint="0.39991454817346722"/>
      </bottom>
      <diagonal/>
    </border>
    <border>
      <left style="thin">
        <color indexed="64"/>
      </left>
      <right style="thin">
        <color indexed="64"/>
      </right>
      <top style="thin">
        <color indexed="64"/>
      </top>
      <bottom style="thin">
        <color indexed="64"/>
      </bottom>
      <diagonal/>
    </border>
    <border>
      <left/>
      <right/>
      <top/>
      <bottom style="medium">
        <color theme="4" tint="0.39994506668294322"/>
      </bottom>
      <diagonal/>
    </border>
  </borders>
  <cellStyleXfs count="1">
    <xf numFmtId="0" fontId="0" fillId="0" borderId="0"/>
  </cellStyleXfs>
  <cellXfs count="44">
    <xf numFmtId="0" fontId="0" fillId="0" borderId="0" xfId="0"/>
    <xf numFmtId="1" fontId="0" fillId="0" borderId="0" xfId="0" applyNumberFormat="1" applyAlignment="1">
      <alignment horizontal="center" vertical="top"/>
    </xf>
    <xf numFmtId="0" fontId="0" fillId="0" borderId="0" xfId="0" applyProtection="1">
      <protection locked="0"/>
    </xf>
    <xf numFmtId="1" fontId="0" fillId="0" borderId="6" xfId="0" applyNumberFormat="1" applyBorder="1" applyAlignment="1" applyProtection="1">
      <alignment horizontal="center" vertical="top"/>
      <protection locked="0"/>
    </xf>
    <xf numFmtId="0" fontId="7" fillId="0" borderId="6" xfId="0" applyFont="1" applyBorder="1" applyAlignment="1" applyProtection="1">
      <alignment vertical="top" wrapText="1"/>
      <protection locked="0"/>
    </xf>
    <xf numFmtId="1" fontId="7" fillId="0" borderId="6" xfId="0" applyNumberFormat="1" applyFont="1" applyBorder="1" applyAlignment="1" applyProtection="1">
      <alignment vertical="top" wrapText="1"/>
      <protection locked="0"/>
    </xf>
    <xf numFmtId="0" fontId="7" fillId="0" borderId="6" xfId="0" applyFont="1" applyBorder="1" applyAlignment="1">
      <alignment horizontal="left" vertical="top" wrapText="1"/>
    </xf>
    <xf numFmtId="0" fontId="9" fillId="0" borderId="6" xfId="0" applyFont="1" applyBorder="1" applyAlignment="1">
      <alignment vertical="center" wrapText="1"/>
    </xf>
    <xf numFmtId="1" fontId="0" fillId="0" borderId="6" xfId="0" applyNumberFormat="1" applyBorder="1" applyAlignment="1" applyProtection="1">
      <alignment horizontal="left" vertical="top"/>
      <protection locked="0"/>
    </xf>
    <xf numFmtId="0" fontId="10" fillId="0" borderId="0" xfId="0" applyFont="1" applyAlignment="1">
      <alignment vertical="center"/>
    </xf>
    <xf numFmtId="0" fontId="7" fillId="0" borderId="0" xfId="0" applyFont="1"/>
    <xf numFmtId="1" fontId="0" fillId="0" borderId="0" xfId="0" applyNumberFormat="1"/>
    <xf numFmtId="1" fontId="1" fillId="0" borderId="0" xfId="0" applyNumberFormat="1" applyFont="1"/>
    <xf numFmtId="0" fontId="11" fillId="0" borderId="0" xfId="0" applyFont="1" applyAlignment="1">
      <alignment horizontal="right"/>
    </xf>
    <xf numFmtId="0" fontId="9" fillId="0" borderId="6" xfId="0" applyFont="1" applyBorder="1" applyAlignment="1">
      <alignment vertical="top" wrapText="1"/>
    </xf>
    <xf numFmtId="1" fontId="3" fillId="0" borderId="6" xfId="0" applyNumberFormat="1" applyFont="1" applyBorder="1" applyAlignment="1" applyProtection="1">
      <alignment horizontal="center" vertical="center" wrapText="1"/>
      <protection locked="0"/>
    </xf>
    <xf numFmtId="0" fontId="0" fillId="0" borderId="0" xfId="0" applyAlignment="1">
      <alignment horizontal="center" vertical="top"/>
    </xf>
    <xf numFmtId="0" fontId="0" fillId="0" borderId="0" xfId="0" applyAlignment="1" applyProtection="1">
      <alignment horizontal="center" vertical="top"/>
      <protection locked="0"/>
    </xf>
    <xf numFmtId="0" fontId="2" fillId="2" borderId="6" xfId="0" applyFont="1" applyFill="1" applyBorder="1" applyAlignment="1">
      <alignment horizontal="center" vertical="center" wrapText="1"/>
    </xf>
    <xf numFmtId="0" fontId="2" fillId="2" borderId="6" xfId="0" applyFont="1" applyFill="1" applyBorder="1" applyAlignment="1">
      <alignment horizontal="center" vertical="center"/>
    </xf>
    <xf numFmtId="2" fontId="0" fillId="2" borderId="6" xfId="0" applyNumberFormat="1" applyFill="1" applyBorder="1" applyAlignment="1">
      <alignment horizontal="center" vertical="top"/>
    </xf>
    <xf numFmtId="0" fontId="0" fillId="2" borderId="6" xfId="0" applyFill="1" applyBorder="1" applyAlignment="1">
      <alignment horizontal="center" vertical="top"/>
    </xf>
    <xf numFmtId="0" fontId="2" fillId="0" borderId="0" xfId="0" applyFont="1" applyAlignment="1" applyProtection="1">
      <alignment horizontal="left" vertical="top"/>
      <protection locked="0"/>
    </xf>
    <xf numFmtId="1" fontId="0" fillId="3" borderId="6" xfId="0" applyNumberFormat="1" applyFill="1" applyBorder="1" applyAlignment="1" applyProtection="1">
      <alignment horizontal="center" vertical="top"/>
      <protection locked="0"/>
    </xf>
    <xf numFmtId="3" fontId="7" fillId="0" borderId="6" xfId="0" applyNumberFormat="1" applyFont="1" applyBorder="1" applyAlignment="1" applyProtection="1">
      <alignment vertical="top" wrapText="1"/>
      <protection locked="0"/>
    </xf>
    <xf numFmtId="0" fontId="7" fillId="0" borderId="0" xfId="0" applyFont="1" applyAlignment="1">
      <alignment horizontal="right" vertical="top" wrapText="1"/>
    </xf>
    <xf numFmtId="0" fontId="0" fillId="0" borderId="0" xfId="0" applyAlignment="1">
      <alignment horizontal="right" wrapText="1"/>
    </xf>
    <xf numFmtId="0" fontId="0" fillId="0" borderId="3" xfId="0"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2" fillId="0" borderId="4" xfId="0" applyFont="1" applyBorder="1" applyAlignment="1" applyProtection="1">
      <alignment horizontal="left" vertical="top"/>
      <protection locked="0"/>
    </xf>
    <xf numFmtId="0" fontId="2" fillId="0" borderId="5" xfId="0" applyFont="1" applyBorder="1" applyAlignment="1" applyProtection="1">
      <alignment horizontal="left" vertical="top"/>
      <protection locked="0"/>
    </xf>
    <xf numFmtId="0" fontId="2" fillId="0" borderId="0" xfId="0" applyFont="1" applyAlignment="1" applyProtection="1">
      <alignment horizontal="left" vertical="top"/>
      <protection locked="0"/>
    </xf>
    <xf numFmtId="0" fontId="4" fillId="0" borderId="0" xfId="0" applyFont="1" applyAlignment="1">
      <alignment horizontal="center" vertical="top"/>
    </xf>
    <xf numFmtId="0" fontId="5" fillId="0" borderId="1" xfId="0" applyFont="1" applyBorder="1" applyAlignment="1" applyProtection="1">
      <alignment horizontal="left" vertical="top"/>
      <protection locked="0"/>
    </xf>
    <xf numFmtId="0" fontId="5" fillId="0" borderId="2" xfId="0" applyFont="1" applyBorder="1" applyAlignment="1" applyProtection="1">
      <alignment horizontal="left" vertical="top"/>
      <protection locked="0"/>
    </xf>
    <xf numFmtId="0" fontId="0" fillId="0" borderId="3" xfId="0" applyBorder="1" applyAlignment="1" applyProtection="1">
      <alignment horizontal="left" vertical="top"/>
      <protection locked="0"/>
    </xf>
    <xf numFmtId="0" fontId="0" fillId="0" borderId="0" xfId="0" applyAlignment="1" applyProtection="1">
      <alignment horizontal="left" vertical="top"/>
      <protection locked="0"/>
    </xf>
    <xf numFmtId="1" fontId="13" fillId="0" borderId="7" xfId="0" applyNumberFormat="1" applyFont="1" applyBorder="1" applyAlignment="1">
      <alignment horizontal="center" vertical="top" wrapText="1"/>
    </xf>
    <xf numFmtId="0" fontId="13" fillId="0" borderId="7" xfId="0" applyFont="1" applyBorder="1" applyAlignment="1">
      <alignment wrapText="1"/>
    </xf>
    <xf numFmtId="0" fontId="2" fillId="2" borderId="6" xfId="0" applyFont="1" applyFill="1" applyBorder="1" applyAlignment="1" applyProtection="1">
      <alignment horizontal="center" vertical="center" wrapText="1"/>
      <protection locked="0"/>
    </xf>
    <xf numFmtId="0" fontId="2" fillId="2" borderId="6"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2" fillId="0" borderId="6" xfId="0" applyFont="1" applyBorder="1" applyAlignment="1">
      <alignment horizontal="center" vertical="center" wrapText="1"/>
    </xf>
    <xf numFmtId="0" fontId="0" fillId="0" borderId="6" xfId="0"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C10F5-76A0-44FB-9BD8-3F493CC7E390}">
  <sheetPr>
    <pageSetUpPr fitToPage="1"/>
  </sheetPr>
  <dimension ref="A1:P66"/>
  <sheetViews>
    <sheetView tabSelected="1" topLeftCell="A10" zoomScale="59" zoomScaleNormal="59" workbookViewId="0">
      <pane ySplit="3" topLeftCell="A13" activePane="bottomLeft" state="frozen"/>
      <selection activeCell="D10" sqref="D10"/>
      <selection pane="bottomLeft" activeCell="C40" sqref="C40"/>
    </sheetView>
  </sheetViews>
  <sheetFormatPr defaultColWidth="8.85546875" defaultRowHeight="15" x14ac:dyDescent="0.25"/>
  <cols>
    <col min="1" max="1" width="7.85546875" customWidth="1"/>
    <col min="2" max="2" width="41.28515625" customWidth="1"/>
    <col min="3" max="3" width="116.42578125" customWidth="1"/>
    <col min="4" max="4" width="28.85546875" customWidth="1"/>
    <col min="5" max="5" width="33.140625" customWidth="1"/>
    <col min="6" max="6" width="9.140625" customWidth="1"/>
    <col min="7" max="7" width="14" style="10" customWidth="1"/>
    <col min="8" max="10" width="14.42578125" style="10" customWidth="1"/>
    <col min="11" max="11" width="12.7109375" style="10" customWidth="1"/>
    <col min="12" max="12" width="14.42578125" style="10" customWidth="1"/>
    <col min="13" max="13" width="14.5703125" style="16" customWidth="1"/>
    <col min="14" max="14" width="8.85546875" style="16"/>
    <col min="15" max="15" width="14.140625" style="16" customWidth="1"/>
    <col min="16" max="16" width="20.42578125" style="16" customWidth="1"/>
  </cols>
  <sheetData>
    <row r="1" spans="1:16" x14ac:dyDescent="0.25">
      <c r="A1" s="25" t="s">
        <v>117</v>
      </c>
      <c r="B1" s="26"/>
      <c r="C1" s="26"/>
      <c r="D1" s="26"/>
      <c r="E1" s="26"/>
      <c r="F1" s="26"/>
      <c r="G1" s="26"/>
      <c r="H1" s="26"/>
      <c r="I1" s="26"/>
      <c r="J1" s="26"/>
      <c r="K1" s="26"/>
      <c r="L1" s="26"/>
    </row>
    <row r="2" spans="1:16" ht="18.75" x14ac:dyDescent="0.25">
      <c r="A2" s="1"/>
      <c r="B2" s="32" t="s">
        <v>131</v>
      </c>
      <c r="C2" s="32"/>
      <c r="D2" s="32"/>
      <c r="E2" s="32"/>
      <c r="F2" s="32"/>
      <c r="G2" s="32"/>
      <c r="H2" s="32"/>
      <c r="I2" s="32"/>
      <c r="J2" s="32"/>
      <c r="K2" s="32"/>
      <c r="L2" s="32"/>
    </row>
    <row r="3" spans="1:16" ht="19.5" thickBot="1" x14ac:dyDescent="0.35">
      <c r="A3" s="37" t="s">
        <v>130</v>
      </c>
      <c r="B3" s="38"/>
      <c r="C3" s="38"/>
      <c r="D3" s="38"/>
      <c r="E3" s="38"/>
      <c r="F3" s="38"/>
      <c r="G3" s="38"/>
      <c r="H3" s="38"/>
      <c r="I3" s="38"/>
      <c r="J3" s="38"/>
      <c r="K3" s="38"/>
      <c r="L3" s="38"/>
    </row>
    <row r="4" spans="1:16" s="2" customFormat="1" x14ac:dyDescent="0.25">
      <c r="A4" s="33" t="s">
        <v>0</v>
      </c>
      <c r="B4" s="34"/>
      <c r="C4" s="34"/>
      <c r="D4" s="34"/>
      <c r="E4" s="34"/>
      <c r="F4" s="34"/>
      <c r="G4" s="34"/>
      <c r="H4" s="34"/>
      <c r="I4" s="34"/>
      <c r="J4" s="34"/>
      <c r="K4" s="34"/>
      <c r="L4" s="34"/>
      <c r="M4" s="17"/>
      <c r="N4" s="17"/>
      <c r="O4" s="17"/>
      <c r="P4" s="17"/>
    </row>
    <row r="5" spans="1:16" s="2" customFormat="1" x14ac:dyDescent="0.25">
      <c r="A5" s="35" t="s">
        <v>1</v>
      </c>
      <c r="B5" s="36"/>
      <c r="C5" s="36"/>
      <c r="D5" s="36"/>
      <c r="E5" s="36"/>
      <c r="F5" s="36"/>
      <c r="G5" s="36"/>
      <c r="H5" s="36"/>
      <c r="I5" s="36"/>
      <c r="J5" s="36"/>
      <c r="K5" s="36"/>
      <c r="L5" s="36"/>
      <c r="M5" s="17"/>
      <c r="N5" s="17"/>
      <c r="O5" s="17"/>
      <c r="P5" s="17"/>
    </row>
    <row r="6" spans="1:16" s="2" customFormat="1" x14ac:dyDescent="0.25">
      <c r="A6" s="35" t="s">
        <v>2</v>
      </c>
      <c r="B6" s="36"/>
      <c r="C6" s="36"/>
      <c r="D6" s="36"/>
      <c r="E6" s="36"/>
      <c r="F6" s="36"/>
      <c r="G6" s="36"/>
      <c r="H6" s="36"/>
      <c r="I6" s="36"/>
      <c r="J6" s="36"/>
      <c r="K6" s="36"/>
      <c r="L6" s="36"/>
      <c r="M6" s="17"/>
      <c r="N6" s="17"/>
      <c r="O6" s="17"/>
      <c r="P6" s="17"/>
    </row>
    <row r="7" spans="1:16" s="2" customFormat="1" ht="63" customHeight="1" x14ac:dyDescent="0.25">
      <c r="A7" s="27" t="s">
        <v>3</v>
      </c>
      <c r="B7" s="28"/>
      <c r="C7" s="28"/>
      <c r="D7" s="28"/>
      <c r="E7" s="28"/>
      <c r="F7" s="28"/>
      <c r="G7" s="28"/>
      <c r="H7" s="28"/>
      <c r="I7" s="28"/>
      <c r="J7" s="28"/>
      <c r="K7" s="28"/>
      <c r="L7" s="28"/>
      <c r="M7" s="17"/>
      <c r="N7" s="17"/>
      <c r="O7" s="17"/>
      <c r="P7" s="17"/>
    </row>
    <row r="8" spans="1:16" s="2" customFormat="1" ht="16.5" customHeight="1" x14ac:dyDescent="0.25">
      <c r="A8" s="27" t="s">
        <v>4</v>
      </c>
      <c r="B8" s="28"/>
      <c r="C8" s="28"/>
      <c r="D8" s="28"/>
      <c r="E8" s="28"/>
      <c r="F8" s="28"/>
      <c r="G8" s="28"/>
      <c r="H8" s="28"/>
      <c r="I8" s="28"/>
      <c r="J8" s="28"/>
      <c r="K8" s="28"/>
      <c r="L8" s="28"/>
      <c r="M8" s="17"/>
      <c r="N8" s="17"/>
      <c r="O8" s="17"/>
      <c r="P8" s="17"/>
    </row>
    <row r="9" spans="1:16" s="2" customFormat="1" ht="15.75" thickBot="1" x14ac:dyDescent="0.3">
      <c r="A9" s="29" t="s">
        <v>5</v>
      </c>
      <c r="B9" s="30"/>
      <c r="C9" s="30"/>
      <c r="D9" s="30"/>
      <c r="E9" s="30"/>
      <c r="F9" s="30"/>
      <c r="G9" s="30"/>
      <c r="H9" s="31"/>
      <c r="I9" s="31"/>
      <c r="J9" s="31"/>
      <c r="K9" s="31"/>
      <c r="L9" s="31"/>
      <c r="M9" s="17"/>
      <c r="N9" s="17"/>
      <c r="O9" s="17"/>
      <c r="P9" s="17"/>
    </row>
    <row r="10" spans="1:16" s="2" customFormat="1" x14ac:dyDescent="0.25">
      <c r="A10" s="22"/>
      <c r="B10" s="22"/>
      <c r="C10" s="22"/>
      <c r="D10" s="22"/>
      <c r="E10" s="22"/>
      <c r="F10" s="22"/>
      <c r="G10" s="22"/>
      <c r="H10" s="22"/>
      <c r="I10" s="22"/>
      <c r="J10" s="22"/>
      <c r="K10" s="22"/>
      <c r="L10" s="22"/>
      <c r="M10" s="17"/>
      <c r="N10" s="17"/>
      <c r="O10" s="17"/>
      <c r="P10" s="17"/>
    </row>
    <row r="11" spans="1:16" s="2" customFormat="1" ht="25.5" customHeight="1" x14ac:dyDescent="0.25">
      <c r="A11" s="41" t="s">
        <v>116</v>
      </c>
      <c r="B11" s="41" t="s">
        <v>6</v>
      </c>
      <c r="C11" s="41" t="s">
        <v>7</v>
      </c>
      <c r="D11" s="41" t="s">
        <v>124</v>
      </c>
      <c r="E11" s="41" t="s">
        <v>125</v>
      </c>
      <c r="F11" s="41" t="s">
        <v>8</v>
      </c>
      <c r="G11" s="41" t="s">
        <v>9</v>
      </c>
      <c r="H11" s="41" t="s">
        <v>129</v>
      </c>
      <c r="I11" s="42"/>
      <c r="J11" s="42"/>
      <c r="K11" s="42"/>
      <c r="L11" s="42"/>
      <c r="M11" s="39" t="s">
        <v>128</v>
      </c>
      <c r="N11" s="40"/>
      <c r="O11" s="40"/>
      <c r="P11" s="40"/>
    </row>
    <row r="12" spans="1:16" ht="132" customHeight="1" x14ac:dyDescent="0.25">
      <c r="A12" s="43"/>
      <c r="B12" s="43"/>
      <c r="C12" s="43"/>
      <c r="D12" s="43"/>
      <c r="E12" s="43"/>
      <c r="F12" s="43"/>
      <c r="G12" s="43"/>
      <c r="H12" s="15" t="s">
        <v>118</v>
      </c>
      <c r="I12" s="15" t="s">
        <v>119</v>
      </c>
      <c r="J12" s="15" t="s">
        <v>126</v>
      </c>
      <c r="K12" s="15" t="s">
        <v>120</v>
      </c>
      <c r="L12" s="15" t="s">
        <v>127</v>
      </c>
      <c r="M12" s="18" t="s">
        <v>121</v>
      </c>
      <c r="N12" s="18" t="s">
        <v>123</v>
      </c>
      <c r="O12" s="18" t="s">
        <v>122</v>
      </c>
      <c r="P12" s="19" t="s">
        <v>10</v>
      </c>
    </row>
    <row r="13" spans="1:16" ht="120" x14ac:dyDescent="0.25">
      <c r="A13" s="3">
        <v>1</v>
      </c>
      <c r="B13" s="4" t="s">
        <v>11</v>
      </c>
      <c r="C13" s="4" t="s">
        <v>12</v>
      </c>
      <c r="D13" s="4"/>
      <c r="E13" s="4"/>
      <c r="F13" s="4" t="s">
        <v>13</v>
      </c>
      <c r="G13" s="5">
        <v>1500</v>
      </c>
      <c r="H13" s="5"/>
      <c r="I13" s="5"/>
      <c r="J13" s="5"/>
      <c r="K13" s="5"/>
      <c r="L13" s="5"/>
      <c r="M13" s="20">
        <v>90000</v>
      </c>
      <c r="N13" s="21">
        <v>5</v>
      </c>
      <c r="O13" s="20">
        <v>94500</v>
      </c>
      <c r="P13" s="21" t="s">
        <v>14</v>
      </c>
    </row>
    <row r="14" spans="1:16" ht="79.5" customHeight="1" x14ac:dyDescent="0.25">
      <c r="A14" s="3">
        <f t="shared" ref="A14:A58" si="0">+A13+1</f>
        <v>2</v>
      </c>
      <c r="B14" s="4" t="s">
        <v>15</v>
      </c>
      <c r="C14" s="4" t="s">
        <v>16</v>
      </c>
      <c r="D14" s="4"/>
      <c r="E14" s="4"/>
      <c r="F14" s="4" t="s">
        <v>13</v>
      </c>
      <c r="G14" s="5">
        <v>2400</v>
      </c>
      <c r="H14" s="5"/>
      <c r="I14" s="5"/>
      <c r="J14" s="5"/>
      <c r="K14" s="5"/>
      <c r="L14" s="5"/>
      <c r="M14" s="20">
        <v>165600</v>
      </c>
      <c r="N14" s="21">
        <v>5</v>
      </c>
      <c r="O14" s="20">
        <v>173880</v>
      </c>
      <c r="P14" s="21" t="s">
        <v>14</v>
      </c>
    </row>
    <row r="15" spans="1:16" ht="105" x14ac:dyDescent="0.25">
      <c r="A15" s="3">
        <f t="shared" si="0"/>
        <v>3</v>
      </c>
      <c r="B15" s="4" t="s">
        <v>17</v>
      </c>
      <c r="C15" s="4" t="s">
        <v>18</v>
      </c>
      <c r="D15" s="4"/>
      <c r="E15" s="4"/>
      <c r="F15" s="4" t="s">
        <v>13</v>
      </c>
      <c r="G15" s="5">
        <v>1700</v>
      </c>
      <c r="H15" s="5"/>
      <c r="I15" s="5"/>
      <c r="J15" s="5"/>
      <c r="K15" s="5"/>
      <c r="L15" s="5"/>
      <c r="M15" s="20">
        <v>102000</v>
      </c>
      <c r="N15" s="21">
        <v>5</v>
      </c>
      <c r="O15" s="20">
        <v>107100</v>
      </c>
      <c r="P15" s="21" t="s">
        <v>14</v>
      </c>
    </row>
    <row r="16" spans="1:16" ht="101.25" customHeight="1" x14ac:dyDescent="0.25">
      <c r="A16" s="3">
        <f t="shared" si="0"/>
        <v>4</v>
      </c>
      <c r="B16" s="4" t="s">
        <v>17</v>
      </c>
      <c r="C16" s="4" t="s">
        <v>19</v>
      </c>
      <c r="D16" s="4"/>
      <c r="E16" s="4"/>
      <c r="F16" s="4" t="s">
        <v>13</v>
      </c>
      <c r="G16" s="5">
        <v>6000</v>
      </c>
      <c r="H16" s="5"/>
      <c r="I16" s="5"/>
      <c r="J16" s="5"/>
      <c r="K16" s="5"/>
      <c r="L16" s="5"/>
      <c r="M16" s="20">
        <v>360000</v>
      </c>
      <c r="N16" s="21">
        <v>5</v>
      </c>
      <c r="O16" s="20">
        <v>378000</v>
      </c>
      <c r="P16" s="21" t="s">
        <v>14</v>
      </c>
    </row>
    <row r="17" spans="1:16" ht="85.5" customHeight="1" x14ac:dyDescent="0.25">
      <c r="A17" s="3">
        <f t="shared" si="0"/>
        <v>5</v>
      </c>
      <c r="B17" s="4" t="s">
        <v>20</v>
      </c>
      <c r="C17" s="4" t="s">
        <v>21</v>
      </c>
      <c r="D17" s="4"/>
      <c r="E17" s="4"/>
      <c r="F17" s="4" t="s">
        <v>13</v>
      </c>
      <c r="G17" s="5">
        <v>1000</v>
      </c>
      <c r="H17" s="5"/>
      <c r="I17" s="5"/>
      <c r="J17" s="5"/>
      <c r="K17" s="5"/>
      <c r="L17" s="5"/>
      <c r="M17" s="20">
        <v>69000</v>
      </c>
      <c r="N17" s="21">
        <v>5</v>
      </c>
      <c r="O17" s="20">
        <v>72450</v>
      </c>
      <c r="P17" s="21" t="s">
        <v>14</v>
      </c>
    </row>
    <row r="18" spans="1:16" ht="52.5" customHeight="1" x14ac:dyDescent="0.25">
      <c r="A18" s="3">
        <f t="shared" si="0"/>
        <v>6</v>
      </c>
      <c r="B18" s="4" t="s">
        <v>22</v>
      </c>
      <c r="C18" s="4" t="s">
        <v>23</v>
      </c>
      <c r="D18" s="4"/>
      <c r="E18" s="4"/>
      <c r="F18" s="4" t="s">
        <v>13</v>
      </c>
      <c r="G18" s="5">
        <v>100</v>
      </c>
      <c r="H18" s="5"/>
      <c r="I18" s="5"/>
      <c r="J18" s="5"/>
      <c r="K18" s="5"/>
      <c r="L18" s="5"/>
      <c r="M18" s="20">
        <v>6900</v>
      </c>
      <c r="N18" s="21">
        <v>5</v>
      </c>
      <c r="O18" s="20">
        <v>7245</v>
      </c>
      <c r="P18" s="21" t="s">
        <v>14</v>
      </c>
    </row>
    <row r="19" spans="1:16" ht="65.25" customHeight="1" x14ac:dyDescent="0.25">
      <c r="A19" s="3">
        <f t="shared" si="0"/>
        <v>7</v>
      </c>
      <c r="B19" s="4" t="s">
        <v>24</v>
      </c>
      <c r="C19" s="4" t="s">
        <v>25</v>
      </c>
      <c r="D19" s="4"/>
      <c r="E19" s="4"/>
      <c r="F19" s="4" t="s">
        <v>13</v>
      </c>
      <c r="G19" s="5">
        <v>100</v>
      </c>
      <c r="H19" s="5"/>
      <c r="I19" s="5"/>
      <c r="J19" s="5"/>
      <c r="K19" s="5"/>
      <c r="L19" s="5"/>
      <c r="M19" s="20">
        <v>9200</v>
      </c>
      <c r="N19" s="21">
        <v>5</v>
      </c>
      <c r="O19" s="20">
        <v>9660</v>
      </c>
      <c r="P19" s="21" t="s">
        <v>14</v>
      </c>
    </row>
    <row r="20" spans="1:16" ht="51" customHeight="1" x14ac:dyDescent="0.25">
      <c r="A20" s="3">
        <f t="shared" si="0"/>
        <v>8</v>
      </c>
      <c r="B20" s="4" t="s">
        <v>26</v>
      </c>
      <c r="C20" s="4" t="s">
        <v>27</v>
      </c>
      <c r="D20" s="4"/>
      <c r="E20" s="4"/>
      <c r="F20" s="4" t="s">
        <v>13</v>
      </c>
      <c r="G20" s="5">
        <v>200</v>
      </c>
      <c r="H20" s="5"/>
      <c r="I20" s="5"/>
      <c r="J20" s="5"/>
      <c r="K20" s="5"/>
      <c r="L20" s="5"/>
      <c r="M20" s="20">
        <v>24000</v>
      </c>
      <c r="N20" s="21">
        <v>5</v>
      </c>
      <c r="O20" s="20">
        <v>25200</v>
      </c>
      <c r="P20" s="21" t="s">
        <v>14</v>
      </c>
    </row>
    <row r="21" spans="1:16" ht="36.75" customHeight="1" x14ac:dyDescent="0.25">
      <c r="A21" s="3">
        <f t="shared" si="0"/>
        <v>9</v>
      </c>
      <c r="B21" s="4" t="s">
        <v>28</v>
      </c>
      <c r="C21" s="4" t="s">
        <v>29</v>
      </c>
      <c r="D21" s="4"/>
      <c r="E21" s="4"/>
      <c r="F21" s="4" t="s">
        <v>13</v>
      </c>
      <c r="G21" s="5">
        <v>500</v>
      </c>
      <c r="H21" s="5"/>
      <c r="I21" s="5"/>
      <c r="J21" s="5"/>
      <c r="K21" s="5"/>
      <c r="L21" s="5"/>
      <c r="M21" s="20">
        <v>21000</v>
      </c>
      <c r="N21" s="21">
        <v>5</v>
      </c>
      <c r="O21" s="20">
        <v>22050</v>
      </c>
      <c r="P21" s="21" t="s">
        <v>30</v>
      </c>
    </row>
    <row r="22" spans="1:16" ht="34.5" customHeight="1" x14ac:dyDescent="0.25">
      <c r="A22" s="3">
        <f t="shared" si="0"/>
        <v>10</v>
      </c>
      <c r="B22" s="4" t="s">
        <v>31</v>
      </c>
      <c r="C22" s="4" t="s">
        <v>32</v>
      </c>
      <c r="D22" s="4"/>
      <c r="E22" s="4"/>
      <c r="F22" s="4" t="s">
        <v>13</v>
      </c>
      <c r="G22" s="5">
        <v>2600</v>
      </c>
      <c r="H22" s="5"/>
      <c r="I22" s="5"/>
      <c r="J22" s="5"/>
      <c r="K22" s="5"/>
      <c r="L22" s="5"/>
      <c r="M22" s="20">
        <v>11309.999999999998</v>
      </c>
      <c r="N22" s="21">
        <v>5</v>
      </c>
      <c r="O22" s="20">
        <v>11875.499999999998</v>
      </c>
      <c r="P22" s="21" t="s">
        <v>30</v>
      </c>
    </row>
    <row r="23" spans="1:16" ht="34.5" customHeight="1" x14ac:dyDescent="0.25">
      <c r="A23" s="3">
        <f t="shared" si="0"/>
        <v>11</v>
      </c>
      <c r="B23" s="4" t="s">
        <v>33</v>
      </c>
      <c r="C23" s="4" t="s">
        <v>34</v>
      </c>
      <c r="D23" s="4"/>
      <c r="E23" s="4"/>
      <c r="F23" s="4" t="s">
        <v>13</v>
      </c>
      <c r="G23" s="5">
        <v>700</v>
      </c>
      <c r="H23" s="5"/>
      <c r="I23" s="5"/>
      <c r="J23" s="5"/>
      <c r="K23" s="5"/>
      <c r="L23" s="5"/>
      <c r="M23" s="20">
        <v>3044.9999999999995</v>
      </c>
      <c r="N23" s="21">
        <v>5</v>
      </c>
      <c r="O23" s="20">
        <v>3197.2499999999995</v>
      </c>
      <c r="P23" s="21" t="s">
        <v>30</v>
      </c>
    </row>
    <row r="24" spans="1:16" ht="21.75" customHeight="1" x14ac:dyDescent="0.25">
      <c r="A24" s="3">
        <f t="shared" si="0"/>
        <v>12</v>
      </c>
      <c r="B24" s="4" t="s">
        <v>35</v>
      </c>
      <c r="C24" s="4" t="s">
        <v>36</v>
      </c>
      <c r="D24" s="4"/>
      <c r="E24" s="4"/>
      <c r="F24" s="4" t="s">
        <v>13</v>
      </c>
      <c r="G24" s="5">
        <v>200</v>
      </c>
      <c r="H24" s="5"/>
      <c r="I24" s="5"/>
      <c r="J24" s="5"/>
      <c r="K24" s="5"/>
      <c r="L24" s="5"/>
      <c r="M24" s="20">
        <v>1200</v>
      </c>
      <c r="N24" s="21">
        <v>5</v>
      </c>
      <c r="O24" s="20">
        <v>1260</v>
      </c>
      <c r="P24" s="21" t="s">
        <v>30</v>
      </c>
    </row>
    <row r="25" spans="1:16" ht="51.75" customHeight="1" x14ac:dyDescent="0.25">
      <c r="A25" s="3">
        <f t="shared" si="0"/>
        <v>13</v>
      </c>
      <c r="B25" s="4" t="s">
        <v>37</v>
      </c>
      <c r="C25" s="4" t="s">
        <v>38</v>
      </c>
      <c r="D25" s="4"/>
      <c r="E25" s="4"/>
      <c r="F25" s="4" t="s">
        <v>13</v>
      </c>
      <c r="G25" s="5">
        <v>8000</v>
      </c>
      <c r="H25" s="5"/>
      <c r="I25" s="5"/>
      <c r="J25" s="5"/>
      <c r="K25" s="5"/>
      <c r="L25" s="5"/>
      <c r="M25" s="20">
        <v>112000</v>
      </c>
      <c r="N25" s="21">
        <v>5</v>
      </c>
      <c r="O25" s="20">
        <v>117600</v>
      </c>
      <c r="P25" s="21" t="s">
        <v>30</v>
      </c>
    </row>
    <row r="26" spans="1:16" ht="51" customHeight="1" x14ac:dyDescent="0.25">
      <c r="A26" s="3">
        <f>+A25+1</f>
        <v>14</v>
      </c>
      <c r="B26" s="4" t="s">
        <v>39</v>
      </c>
      <c r="C26" s="4" t="s">
        <v>40</v>
      </c>
      <c r="D26" s="4"/>
      <c r="E26" s="4"/>
      <c r="F26" s="4" t="s">
        <v>13</v>
      </c>
      <c r="G26" s="5">
        <v>500</v>
      </c>
      <c r="H26" s="5"/>
      <c r="I26" s="5"/>
      <c r="J26" s="5"/>
      <c r="K26" s="5"/>
      <c r="L26" s="5"/>
      <c r="M26" s="20">
        <v>1425</v>
      </c>
      <c r="N26" s="21">
        <v>5</v>
      </c>
      <c r="O26" s="20">
        <v>1496.25</v>
      </c>
      <c r="P26" s="21" t="s">
        <v>41</v>
      </c>
    </row>
    <row r="27" spans="1:16" ht="24.75" customHeight="1" x14ac:dyDescent="0.25">
      <c r="A27" s="3">
        <f t="shared" si="0"/>
        <v>15</v>
      </c>
      <c r="B27" s="4" t="s">
        <v>42</v>
      </c>
      <c r="C27" s="4" t="s">
        <v>43</v>
      </c>
      <c r="D27" s="4"/>
      <c r="E27" s="4"/>
      <c r="F27" s="4" t="s">
        <v>13</v>
      </c>
      <c r="G27" s="5">
        <v>40</v>
      </c>
      <c r="H27" s="5"/>
      <c r="I27" s="5"/>
      <c r="J27" s="5"/>
      <c r="K27" s="5"/>
      <c r="L27" s="5"/>
      <c r="M27" s="20">
        <v>400</v>
      </c>
      <c r="N27" s="21">
        <v>5</v>
      </c>
      <c r="O27" s="20">
        <v>420</v>
      </c>
      <c r="P27" s="21" t="s">
        <v>44</v>
      </c>
    </row>
    <row r="28" spans="1:16" ht="22.5" customHeight="1" x14ac:dyDescent="0.25">
      <c r="A28" s="3">
        <f>+A27+1</f>
        <v>16</v>
      </c>
      <c r="B28" s="4" t="s">
        <v>45</v>
      </c>
      <c r="C28" s="4" t="s">
        <v>46</v>
      </c>
      <c r="D28" s="4"/>
      <c r="E28" s="4"/>
      <c r="F28" s="4" t="s">
        <v>13</v>
      </c>
      <c r="G28" s="5">
        <v>200</v>
      </c>
      <c r="H28" s="5"/>
      <c r="I28" s="5"/>
      <c r="J28" s="5"/>
      <c r="K28" s="5"/>
      <c r="L28" s="5"/>
      <c r="M28" s="20">
        <v>1019.9999999999999</v>
      </c>
      <c r="N28" s="21">
        <v>5</v>
      </c>
      <c r="O28" s="20">
        <v>1071</v>
      </c>
      <c r="P28" s="21" t="s">
        <v>47</v>
      </c>
    </row>
    <row r="29" spans="1:16" x14ac:dyDescent="0.25">
      <c r="A29" s="3">
        <f t="shared" si="0"/>
        <v>17</v>
      </c>
      <c r="B29" s="4" t="s">
        <v>45</v>
      </c>
      <c r="C29" s="4" t="s">
        <v>48</v>
      </c>
      <c r="D29" s="4"/>
      <c r="E29" s="4"/>
      <c r="F29" s="4" t="s">
        <v>13</v>
      </c>
      <c r="G29" s="5">
        <v>300</v>
      </c>
      <c r="H29" s="5"/>
      <c r="I29" s="5"/>
      <c r="J29" s="5"/>
      <c r="K29" s="5"/>
      <c r="L29" s="5"/>
      <c r="M29" s="20">
        <v>1650</v>
      </c>
      <c r="N29" s="21">
        <v>5</v>
      </c>
      <c r="O29" s="20">
        <v>1732.5</v>
      </c>
      <c r="P29" s="21" t="s">
        <v>47</v>
      </c>
    </row>
    <row r="30" spans="1:16" ht="33.75" customHeight="1" x14ac:dyDescent="0.25">
      <c r="A30" s="3">
        <f t="shared" si="0"/>
        <v>18</v>
      </c>
      <c r="B30" s="4" t="s">
        <v>49</v>
      </c>
      <c r="C30" s="4" t="s">
        <v>50</v>
      </c>
      <c r="D30" s="4"/>
      <c r="E30" s="4"/>
      <c r="F30" s="4" t="s">
        <v>13</v>
      </c>
      <c r="G30" s="5">
        <v>100</v>
      </c>
      <c r="H30" s="5"/>
      <c r="I30" s="5"/>
      <c r="J30" s="5"/>
      <c r="K30" s="5"/>
      <c r="L30" s="5"/>
      <c r="M30" s="20">
        <v>520</v>
      </c>
      <c r="N30" s="21">
        <v>5</v>
      </c>
      <c r="O30" s="20">
        <v>546</v>
      </c>
      <c r="P30" s="21" t="s">
        <v>47</v>
      </c>
    </row>
    <row r="31" spans="1:16" ht="21.75" customHeight="1" x14ac:dyDescent="0.25">
      <c r="A31" s="3">
        <f t="shared" si="0"/>
        <v>19</v>
      </c>
      <c r="B31" s="4" t="s">
        <v>51</v>
      </c>
      <c r="C31" s="4" t="s">
        <v>52</v>
      </c>
      <c r="D31" s="4"/>
      <c r="E31" s="4"/>
      <c r="F31" s="4" t="s">
        <v>13</v>
      </c>
      <c r="G31" s="5">
        <v>1200</v>
      </c>
      <c r="H31" s="5"/>
      <c r="I31" s="5"/>
      <c r="J31" s="5"/>
      <c r="K31" s="5"/>
      <c r="L31" s="5"/>
      <c r="M31" s="20">
        <v>111600</v>
      </c>
      <c r="N31" s="21">
        <v>5</v>
      </c>
      <c r="O31" s="20">
        <v>117180</v>
      </c>
      <c r="P31" s="21" t="s">
        <v>53</v>
      </c>
    </row>
    <row r="32" spans="1:16" ht="79.5" customHeight="1" x14ac:dyDescent="0.25">
      <c r="A32" s="3">
        <f t="shared" si="0"/>
        <v>20</v>
      </c>
      <c r="B32" s="4" t="s">
        <v>54</v>
      </c>
      <c r="C32" s="4" t="s">
        <v>55</v>
      </c>
      <c r="D32" s="4"/>
      <c r="E32" s="4"/>
      <c r="F32" s="4" t="s">
        <v>13</v>
      </c>
      <c r="G32" s="5">
        <v>150</v>
      </c>
      <c r="H32" s="5"/>
      <c r="I32" s="5"/>
      <c r="J32" s="5"/>
      <c r="K32" s="5"/>
      <c r="L32" s="5"/>
      <c r="M32" s="20">
        <v>15000</v>
      </c>
      <c r="N32" s="21">
        <v>5</v>
      </c>
      <c r="O32" s="20">
        <v>15750</v>
      </c>
      <c r="P32" s="21" t="s">
        <v>44</v>
      </c>
    </row>
    <row r="33" spans="1:16" ht="17.25" x14ac:dyDescent="0.25">
      <c r="A33" s="3">
        <f t="shared" si="0"/>
        <v>21</v>
      </c>
      <c r="B33" s="4" t="s">
        <v>56</v>
      </c>
      <c r="C33" s="4" t="s">
        <v>57</v>
      </c>
      <c r="D33" s="4"/>
      <c r="E33" s="4"/>
      <c r="F33" s="4" t="s">
        <v>13</v>
      </c>
      <c r="G33" s="5">
        <v>200</v>
      </c>
      <c r="H33" s="5"/>
      <c r="I33" s="5"/>
      <c r="J33" s="5"/>
      <c r="K33" s="5"/>
      <c r="L33" s="5"/>
      <c r="M33" s="20">
        <v>11800</v>
      </c>
      <c r="N33" s="21">
        <v>5</v>
      </c>
      <c r="O33" s="20">
        <v>12390</v>
      </c>
      <c r="P33" s="21" t="s">
        <v>58</v>
      </c>
    </row>
    <row r="34" spans="1:16" x14ac:dyDescent="0.25">
      <c r="A34" s="3">
        <f t="shared" si="0"/>
        <v>22</v>
      </c>
      <c r="B34" s="4" t="s">
        <v>59</v>
      </c>
      <c r="C34" s="4" t="s">
        <v>60</v>
      </c>
      <c r="D34" s="4"/>
      <c r="E34" s="4"/>
      <c r="F34" s="4" t="s">
        <v>13</v>
      </c>
      <c r="G34" s="5">
        <v>200</v>
      </c>
      <c r="H34" s="5"/>
      <c r="I34" s="5"/>
      <c r="J34" s="5"/>
      <c r="K34" s="5"/>
      <c r="L34" s="5"/>
      <c r="M34" s="20">
        <v>9000</v>
      </c>
      <c r="N34" s="21">
        <v>5</v>
      </c>
      <c r="O34" s="20">
        <v>9450</v>
      </c>
      <c r="P34" s="21" t="s">
        <v>58</v>
      </c>
    </row>
    <row r="35" spans="1:16" x14ac:dyDescent="0.25">
      <c r="A35" s="3">
        <f t="shared" si="0"/>
        <v>23</v>
      </c>
      <c r="B35" s="4" t="s">
        <v>61</v>
      </c>
      <c r="C35" s="4" t="s">
        <v>62</v>
      </c>
      <c r="D35" s="4"/>
      <c r="E35" s="4"/>
      <c r="F35" s="4" t="s">
        <v>13</v>
      </c>
      <c r="G35" s="5">
        <v>300</v>
      </c>
      <c r="H35" s="5"/>
      <c r="I35" s="5"/>
      <c r="J35" s="5"/>
      <c r="K35" s="5"/>
      <c r="L35" s="5"/>
      <c r="M35" s="20">
        <v>450</v>
      </c>
      <c r="N35" s="21">
        <v>5</v>
      </c>
      <c r="O35" s="20">
        <v>472.5</v>
      </c>
      <c r="P35" s="21" t="s">
        <v>30</v>
      </c>
    </row>
    <row r="36" spans="1:16" ht="125.25" customHeight="1" x14ac:dyDescent="0.25">
      <c r="A36" s="3">
        <f t="shared" si="0"/>
        <v>24</v>
      </c>
      <c r="B36" s="4" t="s">
        <v>63</v>
      </c>
      <c r="C36" s="4" t="s">
        <v>64</v>
      </c>
      <c r="D36" s="4"/>
      <c r="E36" s="4"/>
      <c r="F36" s="4" t="s">
        <v>13</v>
      </c>
      <c r="G36" s="5">
        <v>10000</v>
      </c>
      <c r="H36" s="5"/>
      <c r="I36" s="5"/>
      <c r="J36" s="5"/>
      <c r="K36" s="5"/>
      <c r="L36" s="5"/>
      <c r="M36" s="20">
        <v>124000</v>
      </c>
      <c r="N36" s="21">
        <v>5</v>
      </c>
      <c r="O36" s="20">
        <v>130200</v>
      </c>
      <c r="P36" s="21" t="s">
        <v>30</v>
      </c>
    </row>
    <row r="37" spans="1:16" ht="54.75" customHeight="1" x14ac:dyDescent="0.25">
      <c r="A37" s="3">
        <f t="shared" si="0"/>
        <v>25</v>
      </c>
      <c r="B37" s="4" t="s">
        <v>65</v>
      </c>
      <c r="C37" s="4" t="s">
        <v>66</v>
      </c>
      <c r="D37" s="4"/>
      <c r="E37" s="4"/>
      <c r="F37" s="4" t="s">
        <v>13</v>
      </c>
      <c r="G37" s="5">
        <v>2400</v>
      </c>
      <c r="H37" s="5"/>
      <c r="I37" s="5"/>
      <c r="J37" s="5"/>
      <c r="K37" s="5"/>
      <c r="L37" s="5"/>
      <c r="M37" s="20">
        <v>295200</v>
      </c>
      <c r="N37" s="21">
        <v>5</v>
      </c>
      <c r="O37" s="20">
        <v>309960</v>
      </c>
      <c r="P37" s="21" t="s">
        <v>58</v>
      </c>
    </row>
    <row r="38" spans="1:16" ht="48" customHeight="1" x14ac:dyDescent="0.25">
      <c r="A38" s="3">
        <f t="shared" si="0"/>
        <v>26</v>
      </c>
      <c r="B38" s="4" t="s">
        <v>67</v>
      </c>
      <c r="C38" s="4" t="s">
        <v>68</v>
      </c>
      <c r="D38" s="4"/>
      <c r="E38" s="4"/>
      <c r="F38" s="4" t="s">
        <v>13</v>
      </c>
      <c r="G38" s="5">
        <v>150</v>
      </c>
      <c r="H38" s="5"/>
      <c r="I38" s="5"/>
      <c r="J38" s="5"/>
      <c r="K38" s="5"/>
      <c r="L38" s="5"/>
      <c r="M38" s="20">
        <v>17850</v>
      </c>
      <c r="N38" s="21">
        <v>5</v>
      </c>
      <c r="O38" s="20">
        <v>18742.5</v>
      </c>
      <c r="P38" s="21" t="s">
        <v>69</v>
      </c>
    </row>
    <row r="39" spans="1:16" ht="51" customHeight="1" x14ac:dyDescent="0.25">
      <c r="A39" s="3">
        <f t="shared" si="0"/>
        <v>27</v>
      </c>
      <c r="B39" s="4" t="s">
        <v>70</v>
      </c>
      <c r="C39" s="4" t="s">
        <v>71</v>
      </c>
      <c r="D39" s="4"/>
      <c r="E39" s="4"/>
      <c r="F39" s="4" t="s">
        <v>13</v>
      </c>
      <c r="G39" s="5">
        <v>1500</v>
      </c>
      <c r="H39" s="5"/>
      <c r="I39" s="5"/>
      <c r="J39" s="5"/>
      <c r="K39" s="5"/>
      <c r="L39" s="5"/>
      <c r="M39" s="20">
        <v>315000</v>
      </c>
      <c r="N39" s="21">
        <v>5</v>
      </c>
      <c r="O39" s="20">
        <v>330750</v>
      </c>
      <c r="P39" s="21" t="s">
        <v>69</v>
      </c>
    </row>
    <row r="40" spans="1:16" ht="105" x14ac:dyDescent="0.25">
      <c r="A40" s="23">
        <f t="shared" si="0"/>
        <v>28</v>
      </c>
      <c r="B40" s="4" t="s">
        <v>72</v>
      </c>
      <c r="C40" s="4" t="s">
        <v>73</v>
      </c>
      <c r="D40" s="4" t="s">
        <v>134</v>
      </c>
      <c r="E40" s="4" t="s">
        <v>138</v>
      </c>
      <c r="F40" s="4" t="s">
        <v>13</v>
      </c>
      <c r="G40" s="5">
        <v>150</v>
      </c>
      <c r="H40" s="5">
        <v>370</v>
      </c>
      <c r="I40" s="5">
        <v>5</v>
      </c>
      <c r="J40" s="24">
        <f>H40*G40</f>
        <v>55500</v>
      </c>
      <c r="K40" s="24">
        <f>J40*0.05</f>
        <v>2775</v>
      </c>
      <c r="L40" s="24">
        <f>J40*1.05</f>
        <v>58275</v>
      </c>
      <c r="M40" s="20">
        <v>57000</v>
      </c>
      <c r="N40" s="21">
        <v>5</v>
      </c>
      <c r="O40" s="20">
        <v>59850</v>
      </c>
      <c r="P40" s="21" t="s">
        <v>74</v>
      </c>
    </row>
    <row r="41" spans="1:16" ht="90" x14ac:dyDescent="0.25">
      <c r="A41" s="23">
        <f t="shared" si="0"/>
        <v>29</v>
      </c>
      <c r="B41" s="4" t="s">
        <v>75</v>
      </c>
      <c r="C41" s="4" t="s">
        <v>76</v>
      </c>
      <c r="D41" s="4" t="s">
        <v>133</v>
      </c>
      <c r="E41" s="4" t="s">
        <v>132</v>
      </c>
      <c r="F41" s="4" t="s">
        <v>13</v>
      </c>
      <c r="G41" s="5">
        <v>100</v>
      </c>
      <c r="H41" s="24">
        <v>280</v>
      </c>
      <c r="I41" s="5">
        <v>5</v>
      </c>
      <c r="J41" s="24">
        <f>H41*G41</f>
        <v>28000</v>
      </c>
      <c r="K41" s="24">
        <f>J41*0.05</f>
        <v>1400</v>
      </c>
      <c r="L41" s="24">
        <f>J41*1.05</f>
        <v>29400</v>
      </c>
      <c r="M41" s="20">
        <v>29000</v>
      </c>
      <c r="N41" s="21">
        <v>5</v>
      </c>
      <c r="O41" s="20">
        <v>30450</v>
      </c>
      <c r="P41" s="21" t="s">
        <v>74</v>
      </c>
    </row>
    <row r="42" spans="1:16" ht="90" x14ac:dyDescent="0.25">
      <c r="A42" s="23">
        <f t="shared" si="0"/>
        <v>30</v>
      </c>
      <c r="B42" s="4" t="s">
        <v>77</v>
      </c>
      <c r="C42" s="4" t="s">
        <v>78</v>
      </c>
      <c r="D42" s="4" t="s">
        <v>135</v>
      </c>
      <c r="E42" s="4" t="s">
        <v>139</v>
      </c>
      <c r="F42" s="4" t="s">
        <v>13</v>
      </c>
      <c r="G42" s="5">
        <v>40</v>
      </c>
      <c r="H42" s="5">
        <v>50</v>
      </c>
      <c r="I42" s="5">
        <v>5</v>
      </c>
      <c r="J42" s="24">
        <f>H42*G42</f>
        <v>2000</v>
      </c>
      <c r="K42" s="24">
        <f>J42*0.05</f>
        <v>100</v>
      </c>
      <c r="L42" s="24">
        <f>J42*1.05</f>
        <v>2100</v>
      </c>
      <c r="M42" s="20">
        <v>2040</v>
      </c>
      <c r="N42" s="21">
        <v>5</v>
      </c>
      <c r="O42" s="20">
        <v>2142</v>
      </c>
      <c r="P42" s="21" t="s">
        <v>79</v>
      </c>
    </row>
    <row r="43" spans="1:16" ht="35.25" customHeight="1" x14ac:dyDescent="0.25">
      <c r="A43" s="3">
        <f t="shared" si="0"/>
        <v>31</v>
      </c>
      <c r="B43" s="4" t="s">
        <v>80</v>
      </c>
      <c r="C43" s="4" t="s">
        <v>81</v>
      </c>
      <c r="D43" s="4"/>
      <c r="E43" s="4"/>
      <c r="F43" s="4" t="s">
        <v>13</v>
      </c>
      <c r="G43" s="5">
        <v>150</v>
      </c>
      <c r="H43" s="5"/>
      <c r="I43" s="5"/>
      <c r="J43" s="5"/>
      <c r="K43" s="5"/>
      <c r="L43" s="5"/>
      <c r="M43" s="20">
        <v>150000</v>
      </c>
      <c r="N43" s="21">
        <v>5</v>
      </c>
      <c r="O43" s="20">
        <v>157500</v>
      </c>
      <c r="P43" s="21" t="s">
        <v>58</v>
      </c>
    </row>
    <row r="44" spans="1:16" ht="45" customHeight="1" x14ac:dyDescent="0.25">
      <c r="A44" s="3">
        <f t="shared" si="0"/>
        <v>32</v>
      </c>
      <c r="B44" s="4" t="s">
        <v>82</v>
      </c>
      <c r="C44" s="4" t="s">
        <v>83</v>
      </c>
      <c r="D44" s="4"/>
      <c r="E44" s="4"/>
      <c r="F44" s="4" t="s">
        <v>13</v>
      </c>
      <c r="G44" s="5">
        <v>30</v>
      </c>
      <c r="H44" s="5"/>
      <c r="I44" s="5"/>
      <c r="J44" s="5"/>
      <c r="K44" s="5"/>
      <c r="L44" s="5"/>
      <c r="M44" s="20">
        <v>30000</v>
      </c>
      <c r="N44" s="21">
        <v>5</v>
      </c>
      <c r="O44" s="20">
        <v>31500</v>
      </c>
      <c r="P44" s="21" t="s">
        <v>58</v>
      </c>
    </row>
    <row r="45" spans="1:16" ht="139.5" customHeight="1" x14ac:dyDescent="0.25">
      <c r="A45" s="3">
        <f t="shared" si="0"/>
        <v>33</v>
      </c>
      <c r="B45" s="4" t="s">
        <v>84</v>
      </c>
      <c r="C45" s="4" t="s">
        <v>85</v>
      </c>
      <c r="D45" s="4"/>
      <c r="E45" s="4"/>
      <c r="F45" s="4" t="s">
        <v>13</v>
      </c>
      <c r="G45" s="5">
        <v>50</v>
      </c>
      <c r="H45" s="5"/>
      <c r="I45" s="5"/>
      <c r="J45" s="5"/>
      <c r="K45" s="5"/>
      <c r="L45" s="5"/>
      <c r="M45" s="20">
        <v>45500</v>
      </c>
      <c r="N45" s="21">
        <v>5</v>
      </c>
      <c r="O45" s="20">
        <v>47775</v>
      </c>
      <c r="P45" s="21" t="s">
        <v>58</v>
      </c>
    </row>
    <row r="46" spans="1:16" ht="100.5" customHeight="1" x14ac:dyDescent="0.25">
      <c r="A46" s="3">
        <f t="shared" si="0"/>
        <v>34</v>
      </c>
      <c r="B46" s="4" t="s">
        <v>86</v>
      </c>
      <c r="C46" s="4" t="s">
        <v>87</v>
      </c>
      <c r="D46" s="4"/>
      <c r="E46" s="4"/>
      <c r="F46" s="4" t="s">
        <v>13</v>
      </c>
      <c r="G46" s="5">
        <v>250</v>
      </c>
      <c r="H46" s="5"/>
      <c r="I46" s="5"/>
      <c r="J46" s="5"/>
      <c r="K46" s="5"/>
      <c r="L46" s="5"/>
      <c r="M46" s="20">
        <v>53500</v>
      </c>
      <c r="N46" s="21">
        <v>5</v>
      </c>
      <c r="O46" s="20">
        <v>56175</v>
      </c>
      <c r="P46" s="21" t="s">
        <v>58</v>
      </c>
    </row>
    <row r="47" spans="1:16" ht="63" customHeight="1" x14ac:dyDescent="0.25">
      <c r="A47" s="3">
        <f t="shared" si="0"/>
        <v>35</v>
      </c>
      <c r="B47" s="4" t="s">
        <v>88</v>
      </c>
      <c r="C47" s="4" t="s">
        <v>89</v>
      </c>
      <c r="D47" s="4"/>
      <c r="E47" s="4"/>
      <c r="F47" s="4" t="s">
        <v>13</v>
      </c>
      <c r="G47" s="5">
        <v>150</v>
      </c>
      <c r="H47" s="5"/>
      <c r="I47" s="5"/>
      <c r="J47" s="5"/>
      <c r="K47" s="5"/>
      <c r="L47" s="5"/>
      <c r="M47" s="20">
        <v>32100</v>
      </c>
      <c r="N47" s="21">
        <v>5</v>
      </c>
      <c r="O47" s="20">
        <v>33705</v>
      </c>
      <c r="P47" s="21" t="s">
        <v>58</v>
      </c>
    </row>
    <row r="48" spans="1:16" ht="59.25" customHeight="1" x14ac:dyDescent="0.25">
      <c r="A48" s="3">
        <f t="shared" si="0"/>
        <v>36</v>
      </c>
      <c r="B48" s="4" t="s">
        <v>90</v>
      </c>
      <c r="C48" s="4" t="s">
        <v>91</v>
      </c>
      <c r="D48" s="4"/>
      <c r="E48" s="4"/>
      <c r="F48" s="4" t="s">
        <v>13</v>
      </c>
      <c r="G48" s="5">
        <v>70</v>
      </c>
      <c r="H48" s="5"/>
      <c r="I48" s="5"/>
      <c r="J48" s="5"/>
      <c r="K48" s="5"/>
      <c r="L48" s="5"/>
      <c r="M48" s="20">
        <v>145600</v>
      </c>
      <c r="N48" s="21">
        <v>5</v>
      </c>
      <c r="O48" s="20">
        <v>152880</v>
      </c>
      <c r="P48" s="21" t="s">
        <v>92</v>
      </c>
    </row>
    <row r="49" spans="1:16" ht="75" x14ac:dyDescent="0.25">
      <c r="A49" s="23">
        <f t="shared" si="0"/>
        <v>37</v>
      </c>
      <c r="B49" s="4" t="s">
        <v>93</v>
      </c>
      <c r="C49" s="4" t="s">
        <v>94</v>
      </c>
      <c r="D49" s="4" t="s">
        <v>136</v>
      </c>
      <c r="E49" s="4" t="s">
        <v>141</v>
      </c>
      <c r="F49" s="4" t="s">
        <v>13</v>
      </c>
      <c r="G49" s="5">
        <v>100</v>
      </c>
      <c r="H49" s="5">
        <v>256</v>
      </c>
      <c r="I49" s="5">
        <v>5</v>
      </c>
      <c r="J49" s="24">
        <f t="shared" ref="J49:J50" si="1">H49*G49</f>
        <v>25600</v>
      </c>
      <c r="K49" s="24">
        <f t="shared" ref="K49:K50" si="2">J49*0.05</f>
        <v>1280</v>
      </c>
      <c r="L49" s="24">
        <f t="shared" ref="L49:L50" si="3">J49*1.05</f>
        <v>26880</v>
      </c>
      <c r="M49" s="20">
        <v>26000</v>
      </c>
      <c r="N49" s="21">
        <v>5</v>
      </c>
      <c r="O49" s="20">
        <v>27300</v>
      </c>
      <c r="P49" s="21" t="s">
        <v>30</v>
      </c>
    </row>
    <row r="50" spans="1:16" ht="105" x14ac:dyDescent="0.25">
      <c r="A50" s="23">
        <f t="shared" si="0"/>
        <v>38</v>
      </c>
      <c r="B50" s="4" t="s">
        <v>95</v>
      </c>
      <c r="C50" s="4" t="s">
        <v>96</v>
      </c>
      <c r="D50" s="4" t="s">
        <v>137</v>
      </c>
      <c r="E50" s="4" t="s">
        <v>140</v>
      </c>
      <c r="F50" s="4" t="s">
        <v>13</v>
      </c>
      <c r="G50" s="5">
        <v>50</v>
      </c>
      <c r="H50" s="5">
        <v>348</v>
      </c>
      <c r="I50" s="5">
        <v>5</v>
      </c>
      <c r="J50" s="24">
        <f t="shared" si="1"/>
        <v>17400</v>
      </c>
      <c r="K50" s="24">
        <f t="shared" si="2"/>
        <v>870</v>
      </c>
      <c r="L50" s="24">
        <f t="shared" si="3"/>
        <v>18270</v>
      </c>
      <c r="M50" s="20">
        <v>17600</v>
      </c>
      <c r="N50" s="21">
        <v>5</v>
      </c>
      <c r="O50" s="20">
        <v>18480</v>
      </c>
      <c r="P50" s="21" t="s">
        <v>30</v>
      </c>
    </row>
    <row r="51" spans="1:16" ht="51" customHeight="1" x14ac:dyDescent="0.25">
      <c r="A51" s="3">
        <f t="shared" si="0"/>
        <v>39</v>
      </c>
      <c r="B51" s="4" t="s">
        <v>97</v>
      </c>
      <c r="C51" s="4" t="s">
        <v>115</v>
      </c>
      <c r="D51" s="4"/>
      <c r="E51" s="4"/>
      <c r="F51" s="4" t="s">
        <v>13</v>
      </c>
      <c r="G51" s="5">
        <v>300</v>
      </c>
      <c r="H51" s="5"/>
      <c r="I51" s="5"/>
      <c r="J51" s="5"/>
      <c r="K51" s="5"/>
      <c r="L51" s="5"/>
      <c r="M51" s="20">
        <v>232500</v>
      </c>
      <c r="N51" s="21">
        <v>5</v>
      </c>
      <c r="O51" s="20">
        <v>244125</v>
      </c>
      <c r="P51" s="21" t="s">
        <v>58</v>
      </c>
    </row>
    <row r="52" spans="1:16" ht="33" customHeight="1" x14ac:dyDescent="0.25">
      <c r="A52" s="3">
        <f t="shared" si="0"/>
        <v>40</v>
      </c>
      <c r="B52" s="4" t="s">
        <v>98</v>
      </c>
      <c r="C52" s="4" t="s">
        <v>99</v>
      </c>
      <c r="D52" s="4"/>
      <c r="E52" s="4"/>
      <c r="F52" s="4" t="s">
        <v>100</v>
      </c>
      <c r="G52" s="5">
        <v>400</v>
      </c>
      <c r="H52" s="5"/>
      <c r="I52" s="5"/>
      <c r="J52" s="5"/>
      <c r="K52" s="5"/>
      <c r="L52" s="5"/>
      <c r="M52" s="20">
        <v>16000</v>
      </c>
      <c r="N52" s="21">
        <v>5</v>
      </c>
      <c r="O52" s="20">
        <v>16800</v>
      </c>
      <c r="P52" s="21" t="s">
        <v>14</v>
      </c>
    </row>
    <row r="53" spans="1:16" ht="33.75" customHeight="1" x14ac:dyDescent="0.25">
      <c r="A53" s="3">
        <f t="shared" si="0"/>
        <v>41</v>
      </c>
      <c r="B53" s="4" t="s">
        <v>101</v>
      </c>
      <c r="C53" s="4" t="s">
        <v>102</v>
      </c>
      <c r="D53" s="4"/>
      <c r="E53" s="4"/>
      <c r="F53" s="4" t="s">
        <v>100</v>
      </c>
      <c r="G53" s="5">
        <v>600</v>
      </c>
      <c r="H53" s="5"/>
      <c r="I53" s="5"/>
      <c r="J53" s="5"/>
      <c r="K53" s="5"/>
      <c r="L53" s="5"/>
      <c r="M53" s="20">
        <v>33600</v>
      </c>
      <c r="N53" s="21">
        <v>5</v>
      </c>
      <c r="O53" s="20">
        <v>35280</v>
      </c>
      <c r="P53" s="21" t="s">
        <v>14</v>
      </c>
    </row>
    <row r="54" spans="1:16" ht="65.25" customHeight="1" x14ac:dyDescent="0.25">
      <c r="A54" s="3">
        <f t="shared" si="0"/>
        <v>42</v>
      </c>
      <c r="B54" s="4" t="s">
        <v>103</v>
      </c>
      <c r="C54" s="6" t="s">
        <v>104</v>
      </c>
      <c r="D54" s="6"/>
      <c r="E54" s="6"/>
      <c r="F54" s="4" t="s">
        <v>13</v>
      </c>
      <c r="G54" s="5">
        <v>50</v>
      </c>
      <c r="H54" s="5"/>
      <c r="I54" s="5"/>
      <c r="J54" s="5"/>
      <c r="K54" s="5"/>
      <c r="L54" s="5"/>
      <c r="M54" s="20">
        <v>65000</v>
      </c>
      <c r="N54" s="21">
        <v>5</v>
      </c>
      <c r="O54" s="20">
        <v>68250</v>
      </c>
      <c r="P54" s="21" t="s">
        <v>92</v>
      </c>
    </row>
    <row r="55" spans="1:16" ht="51.75" customHeight="1" x14ac:dyDescent="0.25">
      <c r="A55" s="3">
        <f t="shared" si="0"/>
        <v>43</v>
      </c>
      <c r="B55" s="4" t="s">
        <v>105</v>
      </c>
      <c r="C55" s="4" t="s">
        <v>106</v>
      </c>
      <c r="D55" s="4"/>
      <c r="E55" s="4"/>
      <c r="F55" s="4" t="s">
        <v>13</v>
      </c>
      <c r="G55" s="5">
        <v>100</v>
      </c>
      <c r="H55" s="5"/>
      <c r="I55" s="5"/>
      <c r="J55" s="5"/>
      <c r="K55" s="5"/>
      <c r="L55" s="5"/>
      <c r="M55" s="20">
        <v>130000</v>
      </c>
      <c r="N55" s="21">
        <v>5</v>
      </c>
      <c r="O55" s="20">
        <v>136500</v>
      </c>
      <c r="P55" s="21" t="s">
        <v>69</v>
      </c>
    </row>
    <row r="56" spans="1:16" ht="81.75" customHeight="1" x14ac:dyDescent="0.25">
      <c r="A56" s="3">
        <f t="shared" si="0"/>
        <v>44</v>
      </c>
      <c r="B56" s="4" t="s">
        <v>17</v>
      </c>
      <c r="C56" s="4" t="s">
        <v>107</v>
      </c>
      <c r="D56" s="4"/>
      <c r="E56" s="4"/>
      <c r="F56" s="4" t="s">
        <v>13</v>
      </c>
      <c r="G56" s="5">
        <v>2000</v>
      </c>
      <c r="H56" s="5"/>
      <c r="I56" s="5"/>
      <c r="J56" s="5"/>
      <c r="K56" s="5"/>
      <c r="L56" s="5"/>
      <c r="M56" s="20">
        <v>120000</v>
      </c>
      <c r="N56" s="21">
        <v>5</v>
      </c>
      <c r="O56" s="20">
        <v>126000</v>
      </c>
      <c r="P56" s="21" t="s">
        <v>14</v>
      </c>
    </row>
    <row r="57" spans="1:16" ht="66" customHeight="1" x14ac:dyDescent="0.25">
      <c r="A57" s="3">
        <f t="shared" si="0"/>
        <v>45</v>
      </c>
      <c r="B57" s="4" t="s">
        <v>108</v>
      </c>
      <c r="C57" s="4" t="s">
        <v>109</v>
      </c>
      <c r="D57" s="4"/>
      <c r="E57" s="4"/>
      <c r="F57" s="4" t="s">
        <v>13</v>
      </c>
      <c r="G57" s="5">
        <v>400</v>
      </c>
      <c r="H57" s="5"/>
      <c r="I57" s="5"/>
      <c r="J57" s="5"/>
      <c r="K57" s="5"/>
      <c r="L57" s="5"/>
      <c r="M57" s="20">
        <v>138000</v>
      </c>
      <c r="N57" s="21">
        <v>5</v>
      </c>
      <c r="O57" s="20">
        <v>144900</v>
      </c>
      <c r="P57" s="21" t="s">
        <v>14</v>
      </c>
    </row>
    <row r="58" spans="1:16" ht="51.75" customHeight="1" x14ac:dyDescent="0.25">
      <c r="A58" s="3">
        <f t="shared" si="0"/>
        <v>46</v>
      </c>
      <c r="B58" s="4" t="s">
        <v>110</v>
      </c>
      <c r="C58" s="14" t="s">
        <v>111</v>
      </c>
      <c r="D58" s="14"/>
      <c r="E58" s="14"/>
      <c r="F58" s="4" t="s">
        <v>13</v>
      </c>
      <c r="G58" s="5">
        <v>800</v>
      </c>
      <c r="H58" s="5"/>
      <c r="I58" s="5"/>
      <c r="J58" s="5"/>
      <c r="K58" s="5"/>
      <c r="L58" s="5"/>
      <c r="M58" s="20">
        <v>80000</v>
      </c>
      <c r="N58" s="21">
        <v>5</v>
      </c>
      <c r="O58" s="20">
        <v>84000</v>
      </c>
      <c r="P58" s="21" t="s">
        <v>74</v>
      </c>
    </row>
    <row r="59" spans="1:16" ht="63" customHeight="1" x14ac:dyDescent="0.25">
      <c r="A59" s="3">
        <v>47</v>
      </c>
      <c r="B59" s="8" t="s">
        <v>112</v>
      </c>
      <c r="C59" s="7" t="s">
        <v>113</v>
      </c>
      <c r="D59" s="7"/>
      <c r="E59" s="7"/>
      <c r="F59" s="4" t="s">
        <v>13</v>
      </c>
      <c r="G59" s="5">
        <v>100</v>
      </c>
      <c r="H59" s="5"/>
      <c r="I59" s="5"/>
      <c r="J59" s="5"/>
      <c r="K59" s="5"/>
      <c r="L59" s="5"/>
      <c r="M59" s="20">
        <v>84000</v>
      </c>
      <c r="N59" s="21">
        <v>5</v>
      </c>
      <c r="O59" s="20">
        <v>88200</v>
      </c>
      <c r="P59" s="21" t="s">
        <v>58</v>
      </c>
    </row>
    <row r="60" spans="1:16" ht="15.75" x14ac:dyDescent="0.25">
      <c r="C60" s="9"/>
      <c r="D60" s="9"/>
      <c r="E60" s="9"/>
    </row>
    <row r="61" spans="1:16" ht="15.75" x14ac:dyDescent="0.25">
      <c r="C61" s="9"/>
      <c r="D61" s="9"/>
      <c r="E61" s="9"/>
      <c r="F61" s="11"/>
    </row>
    <row r="62" spans="1:16" ht="15.75" x14ac:dyDescent="0.25">
      <c r="C62" s="9"/>
      <c r="D62" s="9"/>
      <c r="E62" s="9"/>
      <c r="F62" s="12"/>
      <c r="G62" s="12"/>
      <c r="H62" s="12"/>
      <c r="I62" s="12"/>
      <c r="J62" s="12"/>
      <c r="K62" s="12"/>
      <c r="L62" s="12"/>
    </row>
    <row r="63" spans="1:16" ht="15.75" x14ac:dyDescent="0.25">
      <c r="C63" s="9" t="s">
        <v>114</v>
      </c>
      <c r="D63" s="9"/>
      <c r="E63" s="9"/>
      <c r="G63" s="13"/>
      <c r="H63" s="13"/>
      <c r="I63" s="13"/>
      <c r="J63" s="13"/>
      <c r="K63" s="13"/>
      <c r="L63" s="13"/>
    </row>
    <row r="64" spans="1:16" ht="15.75" x14ac:dyDescent="0.25">
      <c r="C64" s="9"/>
      <c r="D64" s="9"/>
      <c r="E64" s="9"/>
    </row>
    <row r="65" spans="3:5" ht="15.75" x14ac:dyDescent="0.25">
      <c r="C65" s="9"/>
      <c r="D65" s="9"/>
      <c r="E65" s="9"/>
    </row>
    <row r="66" spans="3:5" ht="15.75" x14ac:dyDescent="0.25">
      <c r="C66" s="9"/>
      <c r="D66" s="9"/>
      <c r="E66" s="9"/>
    </row>
  </sheetData>
  <mergeCells count="18">
    <mergeCell ref="M11:P11"/>
    <mergeCell ref="H11:L11"/>
    <mergeCell ref="A11:A12"/>
    <mergeCell ref="B11:B12"/>
    <mergeCell ref="C11:C12"/>
    <mergeCell ref="D11:D12"/>
    <mergeCell ref="E11:E12"/>
    <mergeCell ref="F11:F12"/>
    <mergeCell ref="G11:G12"/>
    <mergeCell ref="A1:L1"/>
    <mergeCell ref="A8:L8"/>
    <mergeCell ref="A9:L9"/>
    <mergeCell ref="B2:L2"/>
    <mergeCell ref="A4:L4"/>
    <mergeCell ref="A5:L5"/>
    <mergeCell ref="A6:L6"/>
    <mergeCell ref="A7:L7"/>
    <mergeCell ref="A3:L3"/>
  </mergeCells>
  <pageMargins left="0.7" right="0.7" top="0.75" bottom="0.75" header="0.3" footer="0.3"/>
  <pageSetup paperSize="9" scale="3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Technine specifikacija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2025-01-06T13:02:39Z</dcterms:created>
  <dcterms:modified xsi:type="dcterms:W3CDTF">2025-01-06T13:02:43Z</dcterms:modified>
</cp:coreProperties>
</file>