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a.burkauskaite\Desktop\PIRKIMAI\Medicinos priemonės operacinei RKL\Sutartys\AmberCell Solutions\"/>
    </mc:Choice>
  </mc:AlternateContent>
  <xr:revisionPtr revIDLastSave="0" documentId="13_ncr:1_{56F87EBB-445D-46EC-B7F5-C3980BD35916}" xr6:coauthVersionLast="47" xr6:coauthVersionMax="47" xr10:uidLastSave="{00000000-0000-0000-0000-000000000000}"/>
  <bookViews>
    <workbookView xWindow="-108" yWindow="-108" windowWidth="23256" windowHeight="12456" xr2:uid="{00000000-000D-0000-FFFF-FFFF00000000}"/>
  </bookViews>
  <sheets>
    <sheet name="Pasiūlyma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 i="1" l="1"/>
  <c r="F56" i="1"/>
  <c r="G63" i="1" s="1"/>
  <c r="G46" i="1"/>
  <c r="F38" i="1"/>
  <c r="F45" i="1" s="1"/>
  <c r="F46" i="1" s="1"/>
  <c r="F47" i="1" s="1"/>
  <c r="G21" i="1"/>
  <c r="G45" i="1" l="1"/>
  <c r="F63" i="1"/>
  <c r="F64" i="1" s="1"/>
  <c r="F65" i="1" s="1"/>
</calcChain>
</file>

<file path=xl/sharedStrings.xml><?xml version="1.0" encoding="utf-8"?>
<sst xmlns="http://schemas.openxmlformats.org/spreadsheetml/2006/main" count="105" uniqueCount="85">
  <si>
    <t>PIRKIMO SĄLYGŲ PRIEDAS "PASIŪLYMO FORMA"</t>
  </si>
  <si>
    <t>MEDICINOS PRIEMONĖS OPERACINEI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</si>
  <si>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</si>
  <si>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</si>
  <si>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</si>
  <si>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</si>
  <si>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</si>
  <si>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</si>
  <si>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</si>
  <si>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</si>
  <si>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</si>
  <si>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</si>
  <si>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</si>
  <si>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</si>
  <si>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</si>
  <si>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</si>
  <si>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</si>
  <si>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</si>
  <si>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</si>
  <si>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</si>
  <si>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</si>
  <si>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</si>
  <si>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</si>
  <si>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</si>
  <si>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</si>
  <si>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</si>
  <si>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</si>
  <si>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</si>
  <si>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</si>
  <si>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Preliminarus kiekis</t>
  </si>
  <si>
    <t>Mato vienetas</t>
  </si>
  <si>
    <t>Kaina be PVM, Eur</t>
  </si>
  <si>
    <t>Suma be PVM, Eur</t>
  </si>
  <si>
    <t>Gamintojas, modelis, prekės kodas</t>
  </si>
  <si>
    <t>Gamintojo techninės charakteristikos ir atitikimo techniniams reikalavimams patvirtinimas su nuoroda į kartu su pasiūlymu pateikto dokumento puslapį. Pildo tiekėjas↓</t>
  </si>
  <si>
    <t>vnt.</t>
  </si>
  <si>
    <t>Suma be PVM</t>
  </si>
  <si>
    <t>Taikomas PVM dydis (%)</t>
  </si>
  <si>
    <t>PVM suma</t>
  </si>
  <si>
    <t>Suma su PVM</t>
  </si>
  <si>
    <t>2. DALIS</t>
  </si>
  <si>
    <t>RINKINYS VENŲ OPERACIJAI</t>
  </si>
  <si>
    <t>2.</t>
  </si>
  <si>
    <t>Rinkinys venų operacijai</t>
  </si>
  <si>
    <t>2.1.</t>
  </si>
  <si>
    <t>2.1.1.</t>
  </si>
  <si>
    <t>Rinkinys supakuotas viename steriliame gamykliniame plastiko įpakavime. Įpakavimo viduje turi būti įdėta rinkinio etiketė, kurios turinys gerai matomas neatidarius pirminės pakuotės. Šioje etiketėje turi būti: rinkinio sudėtis lietuvių kalba, sterilumo kontrolės sistema (ne mažiau 4 lipdukų su pakuotės sterilumo ir gamybos duomenimis, lipdukai turi atsiklijuoti su galimybe juos įklijuoti į ligoninės sterilumo kontrolės dokumentus). </t>
  </si>
  <si>
    <t>2.1.2.</t>
  </si>
  <si>
    <t>Ant rinkinio ir apklotų turi būti etiketės, nurodančios išpakavimo kryptį. Sterili pakuotė turi atplėšimo kampų žymėjimus ir atidarant plyšta per pakuotės sujungimo vietas. </t>
  </si>
  <si>
    <t>2.1.3.</t>
  </si>
  <si>
    <t>Lipnios apkloto dalys yra padengtos nealergizuojančiais klijais su apsaugine silikoninio popieriaus arba lygevertės medžiagos juostele ir gerai limpa prie odos, o sulipusios tarpusavy atskiriamos, nepažeidžiant apkloto</t>
  </si>
  <si>
    <t>2.1.4.</t>
  </si>
  <si>
    <t>Lipnios apkloto dalys turi išlikti prilipusios prie paciento odos visos operacijos metu. Sudėtyje neturi būti latekso. </t>
  </si>
  <si>
    <t>2.1.5.</t>
  </si>
  <si>
    <t> Pakuotė trijų lygių, atitinka Medicinos prietaisų reglamento (ES) 2017/745 (arba lygiaverčio), standarto EN-13795 bei CFR 1610 1 klasės reikalavimus. Rinkinys turi būti pažymėtas CE ženklu. Pateikti tai įrodančius dokumentus.</t>
  </si>
  <si>
    <t>2.1.6.</t>
  </si>
  <si>
    <t> Rinkinio sudėtis:1. Sustiprintas instrumentavimo staliuko apklotas 140 x 190 cm ±10cm, absorbuojanti dalis ne mažesnė nei 75 x 190 cm – 1 vnt.; 2. Sustiprintas Mayo staliuko apklotas 80 x 145 cm ±5cm, absorbuojanti zona 55 x 90 ±3cm – 1vnt. 3. Apklotas 230 x 300 cm su lipniu U formos plyšiu 15 cm x 120 cm ±10cm, absorbuojanti zona ne mažesnė nei 60 x90 cm. Pagamintas iš tvirtos, dviejų sluoksnių medžiagos, kurios svoris ne mažesnis nei 55 g/m2: viršutinis – pagamintas iš neaustinės medžiagos, gerai sugeria skysčius (absorbcija ne mažiau nei 250%), apatinis - visiškai nepralaidus, pagamintas iš polietileno arba lygiavertės medžiagos plėvelės. Atsparumas skysčių įsiskverbimui ne mažiau negu 170 cm H₂O, kietųjų dalelių sklaida ne daugiau kaip 1,8 Log₁₀ (pūkų sk.) – 1 vnt. 4. Apklotas ilgojoje kraštinėje lipniu kraštu 260x160 cm ±10 cm. Pagamintas iš tvirtos, dviejų sluoksnių medžiagos, kurios svoris ne mažesnis nei 55 g/m²: viršutinis – pagamintas iš neaustinės medžiagos, gerai sugeria skysčius (absorbcija ne mažiau nei 250%), apatinis - visiškai nepralaidus, pagamintas iš polietileno arba lygiavertės medžiagos plėvelės. Atsparumas skysčių įsiskverbimui ne mažiau negu 170 cm H₂O, kietųjų dalelių sklaida ne daugiau kaip 1,8 Log₁₀ (pūkų sk.) – 1 vnt. 5. Apklotas 150x200 cm ± 10 cm. Pagamintas iš tvirtos, dviejų sluoksnių medžiagos, kurios svoris ne mažesnis nei 55 g/m²: viršutinis – pagamintas iš neaustinės medžiagos, gerai sugeria skysčius (absorbcija ne mažiau nei 250%), apatinis - visiškai nepralaidus, pagamintas iš polietileno arba lygiavertės medžiagos plėvelės. Atsparumas skysčių įsiskverbimui ne mažiau negu 170 cm H₂O, kietųjų dalelių sklaida ne daugiau kaip 1,8 Log₁₀ (pūkų sk.) – 1 vnt. 6. Standartinės apsaugos chirurginis chalatas 2XLL dydžio, 170 cm ± 5 cm ilgio.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17 cm ilgio, rankovės su elastiniais rankogaliais gerai priglundančiais prie riešo ne trumpesniais nei 6 cm ilgio. Pagamintas iš neaustinės polipropileno arba lygiavertės medžiagos, kurios svoris ne mažesnis kaip 35 g/m², rankogaliai iš poliesterio arba lygiavertės medžiagos. Kietųjų dalelių sklaida ne daugiau kaip 2.0 Log₁₀ (pūkų sk.). Atsparumas skysčių įsiskverbimui ne mažiau 40 cm H₂O – 1 vnt. 7. Standartinės apsaugos chirurginis chalatas XL dydžio, 140 cm ± 5 cm ilgio.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17 cm ilgio, rankovės su elastiniais rankogaliais gerai priglundančiais prie riešo ne trumpesniais nei 6 cm ilgio. Pagamintas iš neaustinės polipropileno arba lygiavertės medžiagos, kurios svoris ne mažesnis kaip 35 g/m², rankogaliai iš poliesterio arba lygiavertės medžiagos. Kietųjų dalelių sklaida ne daugiau kaip 2.0 Log₁₀ (pūkų sk.). Atsparumas skysčių įsiskverbimui ne mažiau 40 cm H₂O – 1 vnt. 8. Apdangalas pėdai 45 x 30 cm±3 cm su lipnia juostele tvirtinimui. Pagamintas iš minkšto poliesterio arba lygiavertės medžiagos – 1 vnt. 9 .Rankovė video kamerai su elastine anga, 17 cm ± 1 cm x 240 cm ± 5 cm – 1 vnt. 10. Adata 21G, 4 cm ±0.2 cm – 1 vnt. 11. Adata 18G, 5 cm ± 0.5 cm – 1 vnt. 12 .Švirkštas 10 ml, L/S – 1 vnt. 13. Marliniai apvalūs tamponai 4 cm diametro – 20 vnt. 14. Marlinės servetėlės 10x20 cm, ≥12 sluoksnių – 20 vnt. </t>
  </si>
  <si>
    <t>3. DALIS</t>
  </si>
  <si>
    <t>RINKINYS MINI LAPARATOMIJOS OPERACIJAI</t>
  </si>
  <si>
    <t>3.</t>
  </si>
  <si>
    <t>Rinkinys mini laparatomijos operacijai</t>
  </si>
  <si>
    <t>3.1.</t>
  </si>
  <si>
    <t>3.1.1.</t>
  </si>
  <si>
    <t> Rinkinys supakuotas viename steriliame gamykliniame plastiko įpakavime. Įpakavimo viduje turi būti įdėta rinkinio etiketė, kurios turinys gerai matomas neatidarius pirminės pakuotės. Šioje etiketėje turi būti: rinkinio sudėtis lietuvių kalba, sterilumo kontrolės sistema (ne mažiau 4 lipdukų su pakuotės sterilumo ir gamybos duomenimis, lipdukai turi atsiklijuoti su galimybe juos įklijuoti į ligoninės sterilumo kontrolės dokumentus). </t>
  </si>
  <si>
    <t>3.1.2.</t>
  </si>
  <si>
    <t>3.1.3.</t>
  </si>
  <si>
    <t>Lipnios apkloto dalys yra padengtos nealergizuojančiais klijais su apsaugine silikoninio popieriaus juostele ir gerai limpa prie odos, o sulipusios tarpusavy atskiriamos, nepažeidžiant apkloto. </t>
  </si>
  <si>
    <t>3.1.4.</t>
  </si>
  <si>
    <t>3.1.5.</t>
  </si>
  <si>
    <t>Pakuotė trijų lygių, atitinka Medicinos prietaisų reglamento (ES) 2017/745 (arba lygiaverčio), standarto EN-13795 bei CFR 1610 1 klasės arba lygiaverčių standartų reikalavimus. Rinkinys turi būti pažymėtas CE ženklu. Pateikti tai įrodančius dokumentus</t>
  </si>
  <si>
    <t>3.1.6.</t>
  </si>
  <si>
    <t> Rinkinio sudėtis:1.Sustiprintas instrumentavimo staliuko apklotas 140 x 190 cm ±10cm, absorbuojanti dalis ne mažesnė nei 75 x 190 cm – 1 vnt.; .2. Sustiprintas Mayo staliuko apklotas 80 x 145 cm ±5cm, absorbuojanti zona 55 x 90 ±3cm – 1vnt. 3. Apklotas lipniu kraštu 260x160 cm ± 10 cm. Pagamintas iš tvirtos, ne plonesnės nei 58 g/m2 dviejų sluoksnių medžiagos: viršutinis – pagamintas iš neaustinės medžiagos, gerai sugeria skysčius (absorbcija ne mažiau nei 250%), apatinis – visiškai nepralaidus, pagamintas iš polietileno arba lygiavertės medžiagos plėvelės. Atsparumas skysčių įsiskverbimui ne mažiau negu 170 cm H₂O, kietųjų dalelių sklaida ne daugiau kaip 1,8 Log₁₀ (pūkų sk.) – 1 vnt. 4. Apklotas lipniu kraštu 180x180 cm ± 10 cm. Pagamintas iš tvirtos, ne plonesnės nei 58 g/m2 dviejų sluoksnių medžiagos: viršutinis – pagamintas iš neaustinės medžiagos, gerai sugeria skysčius (absorbcija ne mažiau nei 250%), apatinis – visiškai nepralaidus, pagamintas iš polietileno arba lygiavertės medžiagos plėvelės. Atsparumas skysčių įsiskverbimui ne mažiau negu 170 cm H₂O, kietųjų dalelių sklaida ne daugiau kaip 1,8 Log₁₀ (pūkų sk.) – 1 vnt.5. Apklotas lipniu kraštu 75x90 cm ± 5 cm. Pagamintas iš tvirtos, ne plonesnės nei 58 g/m2 dviejų sluoksnių medžiagos: viršutinis – pagamintas iš neaustinės medžiagos, gerai sugeria skysčius (absorbcija ne mažiau nei 250%), apatinis – visiškai nepralaidus, pagamintas iš polietileno arba lygiavertės medžiagos plėvelės. Atsparumas skysčių įsiskverbimui ne mažiau negu 170 cm H₂O, kietųjų dalelių sklaida ne daugiau kaip 1,8 Log₁₀ (pūkų sk.) – 2 vnt. 6. Standartinės apsaugos chirurginis chalatas XLL dydžio, 150 cm ± 5 cm ilgio.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17 cm ilgio, rankovės su elastiniais rankogaliais gerai priglundančiais prie riešo ne trumpesniais nei 6 cm ilgio. Pagamintas iš neaustinės polipropileno arba lygiavertės medžiagos, kurios svoris ne mažesnis kaip 35 g/m², rankogaliai iš poliesterio arba lygiavertės medžiagos. Kietųjų dalelių sklaida ne daugiau kaip 2.0 Log₁₀ (pūkų sk.). Atsparumas skysčių įsiskverbimui ne mažiau 40 cm H₂O – 2 vnt. 7. Standartinės apsaugos chirurginis chalatas XL dydžio, 140 cm ± 5 cm ilgio.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17 cm ilgio, rankovės su elastiniais rankogaliais gerai priglundančiais prie riešo ne trumpesniais nei 6 cm ilgio. Pagamintas iš neaustinės polipropileno arba lygiavertės medžiagos, kurios svoris ne mažesnis kaip 35 g/m², rankogaliai iš poliesterio arba lygiavertės medžiagos. Kietųjų dalelių sklaida ne daugiau kaip 2.0 Log₁₀ (pūkų sk.). Atsparumas skysčių įsiskverbimui ne mažiau 40 cm H₂O – 1 vnt.8. Skalpelio ašmenys su koteliu Nr. 11 – 1 vnt., 9. Skalpelio ašmenys su koteliu Nr.23 – 1 vnt. 10. Rinkinys operacinio lauko paruošimui (dubuo 250 - 270 ml, marliniai apvalūs tamponai 4 cm diametro – 10 vnt., tiesios žnyplės ne mažiau 24 cm ilgio ) – 1 vnt. 11. Marliniai tvarstukai 5x5 cm, 12 sluoksnių – 20 vnt. 12. Marlinės servetėlės 10x20 cm, 16 sluoksnių, su rentgeno kontrastiniu siūlu – 10 vnt. 13. Popieriniai rankšluostukai 30 x 40 cm ±2 cm – 2 vnt. 14 Velcro“ tipo juosta, lipni 2,5 cm x 14 cm±1 cm – 1 vnt.</t>
  </si>
  <si>
    <t>Medline International France SAS - Châteaubriant - France. REF.: EGIGS008B</t>
  </si>
  <si>
    <t>Brosiura 3 dalis TDS EGIGS008B; Brosiura 3 pirkimo dalis EGIGS008B TDS vertimas; Declaration Surgical gowns; Declaration Surgical gowns vertimas LT</t>
  </si>
  <si>
    <t>Medline International France SAS - Châteaubriant - France. REF.: EGICV013</t>
  </si>
  <si>
    <t>Brosiura 2 dalis EGICV013 TDS; Brosiura 2 dalis EGICV013 TDS vertimas; Declaration Surgical gowns; Declaration Surgical gowns vertimas LT</t>
  </si>
  <si>
    <t>2024.06.26</t>
  </si>
  <si>
    <t>ACS-20240626-1</t>
  </si>
  <si>
    <t>Klaipėda</t>
  </si>
  <si>
    <t>Specialiųjų sutarties sąlygų priedas Nr. 1</t>
  </si>
  <si>
    <t>ŠALIŲ PARAŠAI</t>
  </si>
  <si>
    <t>Direktorius</t>
  </si>
  <si>
    <t>______________
(parašas)</t>
  </si>
  <si>
    <t>Evaldas Gražys</t>
  </si>
  <si>
    <t>Darius Steponkus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</si>
</sst>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6">
    <xf numFmtId="0" fontId="0" fillId="0" borderId="0" xfId="0"/>
    <xf numFmtId="0" fontId="3" fillId="2" borderId="0" xfId="0" applyFont="1" applyFill="1"/>
    <xf numFmtId="0" fontId="4" fillId="2" borderId="0" xfId="0" applyFont="1" applyFill="1"/>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0" xfId="0" applyFont="1" applyFill="1" applyAlignment="1">
      <alignment horizontal="center" vertical="center"/>
    </xf>
    <xf numFmtId="0" fontId="3" fillId="2" borderId="0" xfId="0" applyFont="1" applyFill="1" applyAlignment="1">
      <alignment wrapText="1"/>
    </xf>
    <xf numFmtId="0" fontId="4" fillId="3" borderId="0" xfId="0" applyFont="1" applyFill="1"/>
    <xf numFmtId="0" fontId="3" fillId="3" borderId="0" xfId="0" applyFont="1" applyFill="1"/>
    <xf numFmtId="0" fontId="4" fillId="3" borderId="6" xfId="0" applyFont="1" applyFill="1" applyBorder="1"/>
    <xf numFmtId="0" fontId="3" fillId="3" borderId="6" xfId="0" applyFont="1" applyFill="1" applyBorder="1"/>
    <xf numFmtId="0" fontId="3" fillId="4" borderId="6" xfId="0" applyFont="1" applyFill="1" applyBorder="1" applyProtection="1">
      <protection locked="0"/>
    </xf>
    <xf numFmtId="0" fontId="4" fillId="2" borderId="0" xfId="0" applyFont="1" applyFill="1" applyAlignment="1">
      <alignment wrapText="1"/>
    </xf>
    <xf numFmtId="0" fontId="4" fillId="2" borderId="0" xfId="0" applyFont="1" applyFill="1" applyAlignment="1">
      <alignment horizontal="center" wrapText="1"/>
    </xf>
    <xf numFmtId="0" fontId="4" fillId="3" borderId="0" xfId="0" applyFont="1" applyFill="1" applyAlignment="1">
      <alignment wrapText="1"/>
    </xf>
    <xf numFmtId="0" fontId="4" fillId="3" borderId="6" xfId="0" applyFont="1" applyFill="1" applyBorder="1" applyAlignment="1">
      <alignment wrapText="1"/>
    </xf>
    <xf numFmtId="0" fontId="3" fillId="3" borderId="6" xfId="0" applyFont="1" applyFill="1" applyBorder="1" applyAlignment="1">
      <alignment wrapText="1"/>
    </xf>
    <xf numFmtId="0" fontId="3" fillId="3" borderId="0" xfId="0" applyFont="1" applyFill="1" applyAlignment="1">
      <alignment wrapText="1"/>
    </xf>
    <xf numFmtId="0" fontId="4" fillId="3" borderId="6" xfId="0" applyFont="1" applyFill="1" applyBorder="1" applyAlignment="1">
      <alignment horizontal="center" vertical="center"/>
    </xf>
    <xf numFmtId="0" fontId="4" fillId="3" borderId="6" xfId="0" applyFont="1" applyFill="1" applyBorder="1" applyAlignment="1">
      <alignment horizontal="center" vertical="center" wrapText="1"/>
    </xf>
    <xf numFmtId="0" fontId="3" fillId="4" borderId="1" xfId="0" applyFont="1" applyFill="1" applyBorder="1" applyAlignment="1" applyProtection="1">
      <alignment wrapText="1"/>
      <protection locked="0"/>
    </xf>
    <xf numFmtId="0" fontId="3" fillId="4" borderId="0" xfId="0" applyFont="1" applyFill="1" applyProtection="1">
      <protection locked="0"/>
    </xf>
    <xf numFmtId="0" fontId="3" fillId="4" borderId="6" xfId="0" applyFont="1" applyFill="1" applyBorder="1" applyAlignment="1" applyProtection="1">
      <alignment wrapText="1"/>
      <protection locked="0"/>
    </xf>
    <xf numFmtId="2" fontId="3" fillId="4" borderId="6" xfId="0" applyNumberFormat="1" applyFont="1" applyFill="1" applyBorder="1" applyProtection="1">
      <protection locked="0"/>
    </xf>
    <xf numFmtId="0" fontId="2" fillId="2" borderId="0" xfId="0" applyFont="1" applyFill="1"/>
    <xf numFmtId="0" fontId="2" fillId="2" borderId="0" xfId="0" applyFont="1" applyFill="1" applyAlignment="1">
      <alignment wrapText="1"/>
    </xf>
    <xf numFmtId="0" fontId="2" fillId="0" borderId="0" xfId="0" applyFont="1" applyAlignment="1">
      <alignment horizontal="center" wrapText="1"/>
    </xf>
    <xf numFmtId="0" fontId="4" fillId="2" borderId="0" xfId="0" applyFont="1" applyFill="1" applyAlignment="1">
      <alignment horizontal="right"/>
    </xf>
    <xf numFmtId="0" fontId="2" fillId="0" borderId="0" xfId="0" applyFont="1" applyAlignment="1">
      <alignment horizontal="center"/>
    </xf>
    <xf numFmtId="0" fontId="3" fillId="2" borderId="0" xfId="0" applyFont="1" applyFill="1"/>
    <xf numFmtId="0" fontId="3" fillId="4" borderId="1" xfId="0" applyFont="1" applyFill="1" applyBorder="1" applyAlignment="1" applyProtection="1">
      <alignment horizontal="center" vertical="center" wrapText="1"/>
      <protection locked="0"/>
    </xf>
    <xf numFmtId="0" fontId="0" fillId="0" borderId="4" xfId="0" applyBorder="1" applyProtection="1">
      <protection locked="0"/>
    </xf>
    <xf numFmtId="0" fontId="0" fillId="0" borderId="3" xfId="0" applyBorder="1" applyProtection="1">
      <protection locked="0"/>
    </xf>
    <xf numFmtId="49" fontId="5" fillId="2" borderId="2" xfId="0" applyNumberFormat="1" applyFont="1" applyFill="1" applyBorder="1" applyAlignment="1">
      <alignment horizontal="left" vertical="center" wrapText="1"/>
    </xf>
    <xf numFmtId="0" fontId="0" fillId="0" borderId="5" xfId="0" applyBorder="1"/>
    <xf numFmtId="0" fontId="4" fillId="2" borderId="0" xfId="0" applyFont="1" applyFill="1"/>
    <xf numFmtId="0" fontId="3" fillId="2" borderId="1" xfId="0" applyFont="1" applyFill="1" applyBorder="1" applyAlignment="1">
      <alignment vertical="center" wrapText="1"/>
    </xf>
    <xf numFmtId="0" fontId="0" fillId="0" borderId="3" xfId="0" applyBorder="1"/>
    <xf numFmtId="0" fontId="3" fillId="3" borderId="6" xfId="0" applyFont="1" applyFill="1" applyBorder="1" applyAlignment="1">
      <alignment vertical="center" wrapText="1"/>
    </xf>
    <xf numFmtId="0" fontId="0" fillId="0" borderId="6"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3" fillId="4" borderId="6" xfId="0" applyFont="1" applyFill="1" applyBorder="1" applyAlignment="1" applyProtection="1">
      <alignment horizontal="center" vertical="center" wrapText="1"/>
      <protection locked="0"/>
    </xf>
    <xf numFmtId="0" fontId="0" fillId="0" borderId="6" xfId="0" applyBorder="1" applyProtection="1">
      <protection locked="0"/>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1"/>
  <sheetViews>
    <sheetView tabSelected="1" topLeftCell="A62" zoomScale="70" zoomScaleNormal="70" workbookViewId="0">
      <selection activeCell="H71" sqref="H71"/>
    </sheetView>
  </sheetViews>
  <sheetFormatPr defaultColWidth="10.59765625" defaultRowHeight="14.4" x14ac:dyDescent="0.3"/>
  <cols>
    <col min="1" max="1" width="9.09765625" style="1" customWidth="1"/>
    <col min="2" max="2" width="75" style="7" customWidth="1"/>
    <col min="3" max="3" width="16" style="1" customWidth="1"/>
    <col min="4" max="4" width="16.59765625" style="1" customWidth="1"/>
    <col min="5" max="5" width="21.8984375" style="1" customWidth="1"/>
    <col min="6" max="6" width="22.5" style="1" customWidth="1"/>
    <col min="7" max="7" width="20.5" style="7" customWidth="1"/>
    <col min="8" max="8" width="35.3984375" style="7" customWidth="1"/>
    <col min="9" max="15" width="25" style="1" customWidth="1"/>
    <col min="16" max="16" width="10.59765625" style="1" customWidth="1"/>
    <col min="17" max="16384" width="10.59765625" style="1"/>
  </cols>
  <sheetData>
    <row r="1" spans="1:8" s="25" customFormat="1" x14ac:dyDescent="0.3">
      <c r="B1" s="26"/>
      <c r="F1" s="28" t="s">
        <v>79</v>
      </c>
      <c r="G1" s="28"/>
      <c r="H1" s="28"/>
    </row>
    <row r="2" spans="1:8" x14ac:dyDescent="0.3">
      <c r="A2" s="8" t="s">
        <v>0</v>
      </c>
      <c r="B2" s="13"/>
    </row>
    <row r="3" spans="1:8" x14ac:dyDescent="0.3">
      <c r="B3" s="14"/>
    </row>
    <row r="4" spans="1:8" x14ac:dyDescent="0.3">
      <c r="A4" s="8" t="s">
        <v>1</v>
      </c>
      <c r="B4" s="13"/>
    </row>
    <row r="5" spans="1:8" x14ac:dyDescent="0.3">
      <c r="A5" s="2"/>
      <c r="B5" s="13"/>
    </row>
    <row r="6" spans="1:8" x14ac:dyDescent="0.3">
      <c r="A6" s="1" t="s">
        <v>2</v>
      </c>
      <c r="B6" s="15" t="s">
        <v>3</v>
      </c>
    </row>
    <row r="7" spans="1:8" x14ac:dyDescent="0.3">
      <c r="B7" s="13"/>
    </row>
    <row r="8" spans="1:8" x14ac:dyDescent="0.3">
      <c r="A8" s="3" t="s">
        <v>4</v>
      </c>
      <c r="B8" s="21" t="s">
        <v>76</v>
      </c>
    </row>
    <row r="9" spans="1:8" x14ac:dyDescent="0.3">
      <c r="A9" s="3" t="s">
        <v>5</v>
      </c>
      <c r="B9" s="21" t="s">
        <v>77</v>
      </c>
    </row>
    <row r="10" spans="1:8" x14ac:dyDescent="0.3">
      <c r="A10" s="3" t="s">
        <v>6</v>
      </c>
      <c r="B10" s="21" t="s">
        <v>78</v>
      </c>
    </row>
    <row r="12" spans="1:8" ht="15.6" hidden="1" x14ac:dyDescent="0.3">
      <c r="A12" s="37" t="s">
        <v>7</v>
      </c>
      <c r="B12" s="38"/>
      <c r="C12" s="31"/>
      <c r="D12" s="32"/>
      <c r="E12" s="32"/>
      <c r="F12" s="33"/>
    </row>
    <row r="13" spans="1:8" ht="16.350000000000001" hidden="1" customHeight="1" x14ac:dyDescent="0.3">
      <c r="A13" s="42" t="s">
        <v>8</v>
      </c>
      <c r="B13" s="35"/>
      <c r="C13" s="31"/>
      <c r="D13" s="32"/>
      <c r="E13" s="32"/>
      <c r="F13" s="33"/>
    </row>
    <row r="14" spans="1:8" ht="16.350000000000001" hidden="1" customHeight="1" x14ac:dyDescent="0.3">
      <c r="A14" s="42" t="s">
        <v>9</v>
      </c>
      <c r="B14" s="35"/>
      <c r="C14" s="31"/>
      <c r="D14" s="32"/>
      <c r="E14" s="32"/>
      <c r="F14" s="33"/>
    </row>
    <row r="15" spans="1:8" ht="16.350000000000001" hidden="1" customHeight="1" x14ac:dyDescent="0.3">
      <c r="A15" s="37" t="s">
        <v>10</v>
      </c>
      <c r="B15" s="38"/>
      <c r="C15" s="31"/>
      <c r="D15" s="32"/>
      <c r="E15" s="32"/>
      <c r="F15" s="33"/>
    </row>
    <row r="16" spans="1:8" ht="63" hidden="1" customHeight="1" x14ac:dyDescent="0.3">
      <c r="A16" s="34" t="s">
        <v>11</v>
      </c>
      <c r="B16" s="35"/>
      <c r="C16" s="31"/>
      <c r="D16" s="32"/>
      <c r="E16" s="32"/>
      <c r="F16" s="33"/>
    </row>
    <row r="17" spans="1:7" ht="16.350000000000001" hidden="1" customHeight="1" x14ac:dyDescent="0.3">
      <c r="A17" s="37" t="s">
        <v>12</v>
      </c>
      <c r="B17" s="38"/>
      <c r="C17" s="31"/>
      <c r="D17" s="32"/>
      <c r="E17" s="32"/>
      <c r="F17" s="33"/>
    </row>
    <row r="18" spans="1:7" ht="16.350000000000001" hidden="1" customHeight="1" x14ac:dyDescent="0.3">
      <c r="A18" s="37" t="s">
        <v>13</v>
      </c>
      <c r="B18" s="38"/>
      <c r="C18" s="31"/>
      <c r="D18" s="32"/>
      <c r="E18" s="32"/>
      <c r="F18" s="33"/>
    </row>
    <row r="19" spans="1:7" ht="48" hidden="1" customHeight="1" x14ac:dyDescent="0.3">
      <c r="A19" s="37" t="s">
        <v>14</v>
      </c>
      <c r="B19" s="38"/>
      <c r="C19" s="31"/>
      <c r="D19" s="32"/>
      <c r="E19" s="32"/>
      <c r="F19" s="33"/>
    </row>
    <row r="20" spans="1:7" ht="55.35" hidden="1" customHeight="1" x14ac:dyDescent="0.3">
      <c r="A20" s="37" t="s">
        <v>15</v>
      </c>
      <c r="B20" s="38"/>
      <c r="C20" s="31"/>
      <c r="D20" s="32"/>
      <c r="E20" s="32"/>
      <c r="F20" s="33"/>
    </row>
    <row r="21" spans="1:7" ht="71.099999999999994" hidden="1" customHeight="1" x14ac:dyDescent="0.3">
      <c r="A21" s="39" t="s">
        <v>16</v>
      </c>
      <c r="B21" s="40"/>
      <c r="C21" s="43"/>
      <c r="D21" s="44"/>
      <c r="E21" s="44"/>
      <c r="F21" s="44"/>
      <c r="G21" s="18"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36" t="s">
        <v>17</v>
      </c>
      <c r="B23" s="30"/>
      <c r="C23" s="30"/>
      <c r="D23" s="30"/>
      <c r="E23" s="30"/>
      <c r="F23" s="30"/>
    </row>
    <row r="24" spans="1:7" x14ac:dyDescent="0.3">
      <c r="A24" s="30" t="s">
        <v>18</v>
      </c>
      <c r="B24" s="30"/>
      <c r="C24" s="30"/>
      <c r="D24" s="30"/>
      <c r="E24" s="30"/>
      <c r="F24" s="30"/>
    </row>
    <row r="25" spans="1:7" x14ac:dyDescent="0.3">
      <c r="A25" s="30" t="s">
        <v>19</v>
      </c>
      <c r="B25" s="30"/>
      <c r="C25" s="30"/>
      <c r="D25" s="30"/>
      <c r="E25" s="30"/>
      <c r="F25" s="30"/>
    </row>
    <row r="26" spans="1:7" x14ac:dyDescent="0.3">
      <c r="A26" s="30" t="s">
        <v>20</v>
      </c>
      <c r="B26" s="30"/>
      <c r="C26" s="30"/>
      <c r="D26" s="30"/>
      <c r="E26" s="30"/>
      <c r="F26" s="30"/>
    </row>
    <row r="27" spans="1:7" x14ac:dyDescent="0.3">
      <c r="A27" s="30" t="s">
        <v>21</v>
      </c>
      <c r="B27" s="30"/>
      <c r="C27" s="30"/>
      <c r="D27" s="30"/>
      <c r="E27" s="30"/>
      <c r="F27" s="30"/>
    </row>
    <row r="28" spans="1:7" ht="32.1" customHeight="1" x14ac:dyDescent="0.3">
      <c r="A28" s="41" t="s">
        <v>22</v>
      </c>
      <c r="B28" s="30"/>
      <c r="C28" s="30"/>
      <c r="D28" s="30"/>
      <c r="E28" s="30"/>
      <c r="F28" s="30"/>
    </row>
    <row r="29" spans="1:7" x14ac:dyDescent="0.3">
      <c r="A29" s="30" t="s">
        <v>23</v>
      </c>
      <c r="B29" s="30"/>
      <c r="C29" s="30"/>
      <c r="D29" s="30"/>
      <c r="E29" s="30"/>
      <c r="F29" s="30"/>
    </row>
    <row r="30" spans="1:7" x14ac:dyDescent="0.3">
      <c r="A30" s="9" t="s">
        <v>24</v>
      </c>
      <c r="D30" s="22"/>
    </row>
    <row r="31" spans="1:7" x14ac:dyDescent="0.3">
      <c r="A31" s="9" t="s">
        <v>25</v>
      </c>
    </row>
    <row r="33" spans="1:8" x14ac:dyDescent="0.3">
      <c r="A33" s="8" t="s">
        <v>40</v>
      </c>
      <c r="B33" s="15" t="s">
        <v>41</v>
      </c>
    </row>
    <row r="35" spans="1:8" x14ac:dyDescent="0.3">
      <c r="A35" s="8" t="s">
        <v>26</v>
      </c>
    </row>
    <row r="36" spans="1:8" s="6" customFormat="1" ht="72" x14ac:dyDescent="0.3">
      <c r="A36" s="19" t="s">
        <v>27</v>
      </c>
      <c r="B36" s="20" t="s">
        <v>28</v>
      </c>
      <c r="C36" s="19" t="s">
        <v>29</v>
      </c>
      <c r="D36" s="19" t="s">
        <v>30</v>
      </c>
      <c r="E36" s="19" t="s">
        <v>31</v>
      </c>
      <c r="F36" s="19" t="s">
        <v>32</v>
      </c>
      <c r="G36" s="20" t="s">
        <v>33</v>
      </c>
      <c r="H36" s="20" t="s">
        <v>34</v>
      </c>
    </row>
    <row r="37" spans="1:8" x14ac:dyDescent="0.3">
      <c r="A37" s="10" t="s">
        <v>42</v>
      </c>
      <c r="B37" s="16" t="s">
        <v>43</v>
      </c>
      <c r="C37" s="11"/>
      <c r="D37" s="11"/>
      <c r="E37" s="11"/>
      <c r="F37" s="11"/>
      <c r="G37" s="17"/>
      <c r="H37" s="17"/>
    </row>
    <row r="38" spans="1:8" ht="68.25" customHeight="1" x14ac:dyDescent="0.3">
      <c r="A38" s="11" t="s">
        <v>44</v>
      </c>
      <c r="B38" s="17" t="s">
        <v>43</v>
      </c>
      <c r="C38" s="11">
        <v>450</v>
      </c>
      <c r="D38" s="11" t="s">
        <v>35</v>
      </c>
      <c r="E38" s="24">
        <v>40.4</v>
      </c>
      <c r="F38" s="11">
        <f>IF(ISBLANK(E38),"", PRODUCT(C38,E38))</f>
        <v>18180</v>
      </c>
      <c r="G38" s="23" t="s">
        <v>74</v>
      </c>
      <c r="H38" s="23" t="s">
        <v>75</v>
      </c>
    </row>
    <row r="39" spans="1:8" ht="72" x14ac:dyDescent="0.3">
      <c r="A39" s="11" t="s">
        <v>45</v>
      </c>
      <c r="B39" s="17" t="s">
        <v>46</v>
      </c>
      <c r="C39" s="11"/>
      <c r="D39" s="11"/>
      <c r="E39" s="11"/>
      <c r="F39" s="11"/>
      <c r="G39" s="17"/>
      <c r="H39" s="17"/>
    </row>
    <row r="40" spans="1:8" ht="28.8" x14ac:dyDescent="0.3">
      <c r="A40" s="11" t="s">
        <v>47</v>
      </c>
      <c r="B40" s="17" t="s">
        <v>48</v>
      </c>
      <c r="C40" s="11"/>
      <c r="D40" s="11"/>
      <c r="E40" s="11"/>
      <c r="F40" s="11"/>
      <c r="G40" s="17"/>
      <c r="H40" s="17"/>
    </row>
    <row r="41" spans="1:8" ht="43.2" x14ac:dyDescent="0.3">
      <c r="A41" s="11" t="s">
        <v>49</v>
      </c>
      <c r="B41" s="17" t="s">
        <v>50</v>
      </c>
      <c r="C41" s="11"/>
      <c r="D41" s="11"/>
      <c r="E41" s="11"/>
      <c r="F41" s="11"/>
      <c r="G41" s="17"/>
      <c r="H41" s="17"/>
    </row>
    <row r="42" spans="1:8" ht="28.8" x14ac:dyDescent="0.3">
      <c r="A42" s="11" t="s">
        <v>51</v>
      </c>
      <c r="B42" s="17" t="s">
        <v>52</v>
      </c>
      <c r="C42" s="11"/>
      <c r="D42" s="11"/>
      <c r="E42" s="11"/>
      <c r="F42" s="11"/>
      <c r="G42" s="17"/>
      <c r="H42" s="17"/>
    </row>
    <row r="43" spans="1:8" ht="43.2" x14ac:dyDescent="0.3">
      <c r="A43" s="11" t="s">
        <v>53</v>
      </c>
      <c r="B43" s="17" t="s">
        <v>54</v>
      </c>
      <c r="C43" s="11"/>
      <c r="D43" s="11"/>
      <c r="E43" s="11"/>
      <c r="F43" s="11"/>
      <c r="G43" s="17"/>
      <c r="H43" s="17"/>
    </row>
    <row r="44" spans="1:8" ht="408.6" customHeight="1" x14ac:dyDescent="0.3">
      <c r="A44" s="11" t="s">
        <v>55</v>
      </c>
      <c r="B44" s="17" t="s">
        <v>56</v>
      </c>
      <c r="C44" s="11"/>
      <c r="D44" s="11"/>
      <c r="E44" s="11"/>
      <c r="F44" s="11"/>
      <c r="G44" s="17"/>
      <c r="H44" s="17"/>
    </row>
    <row r="45" spans="1:8" x14ac:dyDescent="0.3">
      <c r="E45" s="10" t="s">
        <v>36</v>
      </c>
      <c r="F45" s="10">
        <f>IF((COUNT(C38:C44)&lt;&gt;COUNT(F38:F44)),"", ROUND(SUM(F38:F44),2))</f>
        <v>18180</v>
      </c>
      <c r="G45" s="18" t="str">
        <f>IF((COUNT(C38:C44)&lt;&gt;COUNT(F38:F44)),"Neužpildytos visų objektų kainos", "")</f>
        <v/>
      </c>
    </row>
    <row r="46" spans="1:8" x14ac:dyDescent="0.3">
      <c r="C46" s="10" t="s">
        <v>37</v>
      </c>
      <c r="D46" s="12">
        <v>5</v>
      </c>
      <c r="E46" s="10" t="s">
        <v>38</v>
      </c>
      <c r="F46" s="10">
        <f>IF(OR(F45="",D46=""),"", ROUND(PRODUCT(D46,F45)/100,2))</f>
        <v>909</v>
      </c>
      <c r="G46" s="18" t="str">
        <f>IF(D46="", "Nurodykite taikomą PVM dydį", "")</f>
        <v/>
      </c>
    </row>
    <row r="47" spans="1:8" x14ac:dyDescent="0.3">
      <c r="E47" s="10" t="s">
        <v>39</v>
      </c>
      <c r="F47" s="10">
        <f>IF(ISBLANK(F46), "", ROUND(SUM(F45:F46),2))</f>
        <v>19089</v>
      </c>
    </row>
    <row r="51" spans="1:8" x14ac:dyDescent="0.3">
      <c r="A51" s="8" t="s">
        <v>57</v>
      </c>
      <c r="B51" s="15" t="s">
        <v>58</v>
      </c>
    </row>
    <row r="53" spans="1:8" x14ac:dyDescent="0.3">
      <c r="A53" s="8" t="s">
        <v>26</v>
      </c>
    </row>
    <row r="54" spans="1:8" s="6" customFormat="1" ht="72" x14ac:dyDescent="0.3">
      <c r="A54" s="19" t="s">
        <v>27</v>
      </c>
      <c r="B54" s="20" t="s">
        <v>28</v>
      </c>
      <c r="C54" s="19" t="s">
        <v>29</v>
      </c>
      <c r="D54" s="19" t="s">
        <v>30</v>
      </c>
      <c r="E54" s="19" t="s">
        <v>31</v>
      </c>
      <c r="F54" s="19" t="s">
        <v>32</v>
      </c>
      <c r="G54" s="20" t="s">
        <v>33</v>
      </c>
      <c r="H54" s="20" t="s">
        <v>34</v>
      </c>
    </row>
    <row r="55" spans="1:8" x14ac:dyDescent="0.3">
      <c r="A55" s="10" t="s">
        <v>59</v>
      </c>
      <c r="B55" s="16" t="s">
        <v>60</v>
      </c>
      <c r="C55" s="11"/>
      <c r="D55" s="11"/>
      <c r="E55" s="11"/>
      <c r="F55" s="11"/>
      <c r="G55" s="17"/>
      <c r="H55" s="17"/>
    </row>
    <row r="56" spans="1:8" ht="62.1" customHeight="1" x14ac:dyDescent="0.3">
      <c r="A56" s="11" t="s">
        <v>61</v>
      </c>
      <c r="B56" s="17" t="s">
        <v>60</v>
      </c>
      <c r="C56" s="11">
        <v>4500</v>
      </c>
      <c r="D56" s="11" t="s">
        <v>35</v>
      </c>
      <c r="E56" s="24">
        <v>25</v>
      </c>
      <c r="F56" s="11">
        <f>IF(ISBLANK(E56),"", PRODUCT(C56,E56))</f>
        <v>112500</v>
      </c>
      <c r="G56" s="23" t="s">
        <v>72</v>
      </c>
      <c r="H56" s="23" t="s">
        <v>73</v>
      </c>
    </row>
    <row r="57" spans="1:8" ht="72" x14ac:dyDescent="0.3">
      <c r="A57" s="11" t="s">
        <v>62</v>
      </c>
      <c r="B57" s="17" t="s">
        <v>63</v>
      </c>
      <c r="C57" s="11"/>
      <c r="D57" s="11"/>
      <c r="E57" s="11"/>
      <c r="F57" s="11"/>
      <c r="G57" s="17"/>
      <c r="H57" s="17"/>
    </row>
    <row r="58" spans="1:8" ht="28.8" x14ac:dyDescent="0.3">
      <c r="A58" s="11" t="s">
        <v>64</v>
      </c>
      <c r="B58" s="17" t="s">
        <v>48</v>
      </c>
      <c r="C58" s="11"/>
      <c r="D58" s="11"/>
      <c r="E58" s="11"/>
      <c r="F58" s="11"/>
      <c r="G58" s="17"/>
      <c r="H58" s="17"/>
    </row>
    <row r="59" spans="1:8" ht="28.8" x14ac:dyDescent="0.3">
      <c r="A59" s="11" t="s">
        <v>65</v>
      </c>
      <c r="B59" s="17" t="s">
        <v>66</v>
      </c>
      <c r="C59" s="11"/>
      <c r="D59" s="11"/>
      <c r="E59" s="11"/>
      <c r="F59" s="11"/>
      <c r="G59" s="17"/>
      <c r="H59" s="17"/>
    </row>
    <row r="60" spans="1:8" ht="28.8" x14ac:dyDescent="0.3">
      <c r="A60" s="11" t="s">
        <v>67</v>
      </c>
      <c r="B60" s="17" t="s">
        <v>52</v>
      </c>
      <c r="C60" s="11"/>
      <c r="D60" s="11"/>
      <c r="E60" s="11"/>
      <c r="F60" s="11"/>
      <c r="G60" s="17"/>
      <c r="H60" s="17"/>
    </row>
    <row r="61" spans="1:8" ht="43.2" x14ac:dyDescent="0.3">
      <c r="A61" s="11" t="s">
        <v>68</v>
      </c>
      <c r="B61" s="17" t="s">
        <v>69</v>
      </c>
      <c r="C61" s="11"/>
      <c r="D61" s="11"/>
      <c r="E61" s="11"/>
      <c r="F61" s="11"/>
      <c r="G61" s="17"/>
      <c r="H61" s="17"/>
    </row>
    <row r="62" spans="1:8" ht="409.6" x14ac:dyDescent="0.3">
      <c r="A62" s="11" t="s">
        <v>70</v>
      </c>
      <c r="B62" s="17" t="s">
        <v>71</v>
      </c>
      <c r="C62" s="11"/>
      <c r="D62" s="11"/>
      <c r="E62" s="11"/>
      <c r="F62" s="11"/>
      <c r="G62" s="17"/>
      <c r="H62" s="17"/>
    </row>
    <row r="63" spans="1:8" x14ac:dyDescent="0.3">
      <c r="E63" s="10" t="s">
        <v>36</v>
      </c>
      <c r="F63" s="10">
        <f>IF((COUNT(C56:C62)&lt;&gt;COUNT(F56:F62)),"", ROUND(SUM(F56:F62),2))</f>
        <v>112500</v>
      </c>
      <c r="G63" s="18" t="str">
        <f>IF((COUNT(C56:C62)&lt;&gt;COUNT(F56:F62)),"Neužpildytos visų objektų kainos", "")</f>
        <v/>
      </c>
    </row>
    <row r="64" spans="1:8" x14ac:dyDescent="0.3">
      <c r="C64" s="10" t="s">
        <v>37</v>
      </c>
      <c r="D64" s="12">
        <v>5</v>
      </c>
      <c r="E64" s="10" t="s">
        <v>38</v>
      </c>
      <c r="F64" s="10">
        <f>IF(OR(F63="",D64=""),"", ROUND(PRODUCT(D64,F63)/100,2))</f>
        <v>5625</v>
      </c>
      <c r="G64" s="18" t="str">
        <f>IF(D64="", "Nurodykite taikomą PVM dydį", "")</f>
        <v/>
      </c>
    </row>
    <row r="65" spans="2:8" x14ac:dyDescent="0.3">
      <c r="E65" s="10" t="s">
        <v>39</v>
      </c>
      <c r="F65" s="10">
        <f>IF(ISBLANK(F64), "", ROUND(SUM(F63:F64),2))</f>
        <v>118125</v>
      </c>
    </row>
    <row r="72" spans="2:8" s="25" customFormat="1" x14ac:dyDescent="0.3">
      <c r="B72" s="26"/>
      <c r="G72" s="26"/>
      <c r="H72" s="26"/>
    </row>
    <row r="73" spans="2:8" s="25" customFormat="1" x14ac:dyDescent="0.3">
      <c r="B73" s="26"/>
      <c r="C73" s="29" t="s">
        <v>80</v>
      </c>
      <c r="D73" s="29"/>
      <c r="E73" s="29"/>
      <c r="F73" s="29"/>
      <c r="G73" s="26"/>
      <c r="H73" s="26"/>
    </row>
    <row r="74" spans="2:8" s="25" customFormat="1" x14ac:dyDescent="0.3">
      <c r="B74" s="26"/>
      <c r="C74" s="45" t="s">
        <v>84</v>
      </c>
      <c r="D74" s="29"/>
      <c r="E74" s="29" t="s">
        <v>83</v>
      </c>
      <c r="F74" s="29"/>
      <c r="G74" s="26"/>
      <c r="H74" s="26"/>
    </row>
    <row r="75" spans="2:8" s="25" customFormat="1" x14ac:dyDescent="0.3">
      <c r="B75" s="26"/>
      <c r="C75" s="29" t="s">
        <v>81</v>
      </c>
      <c r="D75" s="29"/>
      <c r="E75" s="29" t="s">
        <v>81</v>
      </c>
      <c r="F75" s="29"/>
      <c r="G75" s="26"/>
      <c r="H75" s="26"/>
    </row>
    <row r="76" spans="2:8" s="25" customFormat="1" ht="28.8" customHeight="1" x14ac:dyDescent="0.3">
      <c r="B76" s="26"/>
      <c r="C76" s="27" t="s">
        <v>82</v>
      </c>
      <c r="D76" s="27"/>
      <c r="E76" s="27" t="s">
        <v>82</v>
      </c>
      <c r="F76" s="27"/>
      <c r="G76" s="26"/>
      <c r="H76" s="26"/>
    </row>
    <row r="77" spans="2:8" s="25" customFormat="1" x14ac:dyDescent="0.3">
      <c r="B77" s="26"/>
      <c r="G77" s="26"/>
      <c r="H77" s="26"/>
    </row>
    <row r="78" spans="2:8" s="25" customFormat="1" x14ac:dyDescent="0.3">
      <c r="B78" s="26"/>
      <c r="G78" s="26"/>
      <c r="H78" s="26"/>
    </row>
    <row r="79" spans="2:8" s="25" customFormat="1" x14ac:dyDescent="0.3">
      <c r="B79" s="26"/>
      <c r="G79" s="26"/>
      <c r="H79" s="26"/>
    </row>
    <row r="80" spans="2:8" s="25" customFormat="1" x14ac:dyDescent="0.3">
      <c r="B80" s="26"/>
      <c r="G80" s="26"/>
      <c r="H80" s="26"/>
    </row>
    <row r="81" spans="2:8" s="25" customFormat="1" x14ac:dyDescent="0.3">
      <c r="B81" s="26"/>
      <c r="G81" s="26"/>
      <c r="H81" s="26"/>
    </row>
  </sheetData>
  <mergeCells count="35">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18:B18"/>
    <mergeCell ref="C17:F17"/>
    <mergeCell ref="A15:B15"/>
    <mergeCell ref="A29:F29"/>
    <mergeCell ref="C14:F14"/>
    <mergeCell ref="C76:D76"/>
    <mergeCell ref="E76:F76"/>
    <mergeCell ref="F1:H1"/>
    <mergeCell ref="C73:F73"/>
    <mergeCell ref="C74:D74"/>
    <mergeCell ref="E74:F74"/>
    <mergeCell ref="C75:D75"/>
    <mergeCell ref="E75:F75"/>
    <mergeCell ref="A27:F27"/>
    <mergeCell ref="A26:F26"/>
    <mergeCell ref="C19:F19"/>
    <mergeCell ref="C13:F13"/>
    <mergeCell ref="C18:F18"/>
    <mergeCell ref="A16:B16"/>
    <mergeCell ref="A23:F23"/>
    <mergeCell ref="C15:F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D8869283082BD498AA452DB182F3DAE" ma:contentTypeVersion="18" ma:contentTypeDescription="Kurkite naują dokumentą." ma:contentTypeScope="" ma:versionID="0200b6efc14882266d01a29124ba6e48">
  <xsd:schema xmlns:xsd="http://www.w3.org/2001/XMLSchema" xmlns:xs="http://www.w3.org/2001/XMLSchema" xmlns:p="http://schemas.microsoft.com/office/2006/metadata/properties" xmlns:ns2="49aa73c7-48eb-493e-a0e1-3e59701ed8c4" xmlns:ns3="566a6986-1f43-4b64-aee6-dcdab7b219a8" targetNamespace="http://schemas.microsoft.com/office/2006/metadata/properties" ma:root="true" ma:fieldsID="80635973420110b684e6f3dc6420f8fc" ns2:_="" ns3:_="">
    <xsd:import namespace="49aa73c7-48eb-493e-a0e1-3e59701ed8c4"/>
    <xsd:import namespace="566a6986-1f43-4b64-aee6-dcdab7b219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73c7-48eb-493e-a0e1-3e59701e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975978c2-9d27-4390-8cff-898bfb58d78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6a6986-1f43-4b64-aee6-dcdab7b219a8" elementFormDefault="qualified">
    <xsd:import namespace="http://schemas.microsoft.com/office/2006/documentManagement/types"/>
    <xsd:import namespace="http://schemas.microsoft.com/office/infopath/2007/PartnerControls"/>
    <xsd:element name="SharedWithUsers" ma:index="1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38eace76-f129-4ba5-822f-243fc9eac00c}" ma:internalName="TaxCatchAll" ma:showField="CatchAllData" ma:web="566a6986-1f43-4b64-aee6-dcdab7b219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9aa73c7-48eb-493e-a0e1-3e59701ed8c4">
      <Terms xmlns="http://schemas.microsoft.com/office/infopath/2007/PartnerControls"/>
    </lcf76f155ced4ddcb4097134ff3c332f>
    <TaxCatchAll xmlns="566a6986-1f43-4b64-aee6-dcdab7b219a8" xsi:nil="true"/>
  </documentManagement>
</p:properties>
</file>

<file path=customXml/itemProps1.xml><?xml version="1.0" encoding="utf-8"?>
<ds:datastoreItem xmlns:ds="http://schemas.openxmlformats.org/officeDocument/2006/customXml" ds:itemID="{E2A8E4D7-4C27-4239-A8F2-E1B4F8AD9619}">
  <ds:schemaRefs>
    <ds:schemaRef ds:uri="http://schemas.microsoft.com/sharepoint/v3/contenttype/forms"/>
  </ds:schemaRefs>
</ds:datastoreItem>
</file>

<file path=customXml/itemProps2.xml><?xml version="1.0" encoding="utf-8"?>
<ds:datastoreItem xmlns:ds="http://schemas.openxmlformats.org/officeDocument/2006/customXml" ds:itemID="{B5C0B36D-4217-4DC1-B2C0-BF862159CE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a73c7-48eb-493e-a0e1-3e59701ed8c4"/>
    <ds:schemaRef ds:uri="566a6986-1f43-4b64-aee6-dcdab7b21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10E5F3-78FE-434E-8C80-F223A7D8EF29}">
  <ds:schemaRefs>
    <ds:schemaRef ds:uri="http://schemas.microsoft.com/office/2006/documentManagement/types"/>
    <ds:schemaRef ds:uri="http://purl.org/dc/dcmitype/"/>
    <ds:schemaRef ds:uri="http://schemas.microsoft.com/office/2006/metadata/properties"/>
    <ds:schemaRef ds:uri="http://www.w3.org/XML/1998/namespace"/>
    <ds:schemaRef ds:uri="http://purl.org/dc/elements/1.1/"/>
    <ds:schemaRef ds:uri="49aa73c7-48eb-493e-a0e1-3e59701ed8c4"/>
    <ds:schemaRef ds:uri="http://schemas.microsoft.com/office/infopath/2007/PartnerControls"/>
    <ds:schemaRef ds:uri="http://schemas.openxmlformats.org/package/2006/metadata/core-properties"/>
    <ds:schemaRef ds:uri="566a6986-1f43-4b64-aee6-dcdab7b219a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Asta Burkauskaitė</cp:lastModifiedBy>
  <cp:revision/>
  <dcterms:created xsi:type="dcterms:W3CDTF">2023-04-04T12:16:45Z</dcterms:created>
  <dcterms:modified xsi:type="dcterms:W3CDTF">2024-08-26T11:31:29Z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0x0101008D8869283082BD498AA452DB182F3DAE</vt:lpwstr>
  </property>
  <property fmtid="{D5CDD505-2E9C-101B-9397-08002B2CF9AE}" pid="3" name="MediaServiceImageTags">
    <vt:lpwstr/>
  </property>
</Properties>
</file>