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onzbl\Desktop\Gelgaudiškio indeksacija\New folder\"/>
    </mc:Choice>
  </mc:AlternateContent>
  <xr:revisionPtr revIDLastSave="0" documentId="13_ncr:1_{953BAE42-93A2-41D7-9D21-72C28A258911}" xr6:coauthVersionLast="47" xr6:coauthVersionMax="47" xr10:uidLastSave="{00000000-0000-0000-0000-000000000000}"/>
  <bookViews>
    <workbookView xWindow="-120" yWindow="-120" windowWidth="29040" windowHeight="15720" xr2:uid="{25BC7F97-7B65-4889-95B8-6658053F66DE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9" i="1" l="1"/>
  <c r="H23" i="1"/>
  <c r="K27" i="1"/>
  <c r="K28" i="1" s="1"/>
  <c r="K29" i="1" s="1"/>
  <c r="F27" i="1"/>
  <c r="F28" i="1" s="1"/>
  <c r="E27" i="1"/>
  <c r="E28" i="1" s="1"/>
  <c r="E29" i="1" s="1"/>
  <c r="D27" i="1"/>
  <c r="D28" i="1" s="1"/>
  <c r="D29" i="1" s="1"/>
  <c r="I26" i="1"/>
  <c r="H26" i="1"/>
  <c r="L26" i="1" s="1"/>
  <c r="M26" i="1" s="1"/>
  <c r="I25" i="1"/>
  <c r="H25" i="1"/>
  <c r="I24" i="1"/>
  <c r="H24" i="1"/>
  <c r="I23" i="1"/>
  <c r="I22" i="1"/>
  <c r="H22" i="1"/>
  <c r="L22" i="1" s="1"/>
  <c r="M22" i="1" s="1"/>
  <c r="I21" i="1"/>
  <c r="H21" i="1"/>
  <c r="I20" i="1"/>
  <c r="J18" i="1"/>
  <c r="J27" i="1" s="1"/>
  <c r="H18" i="1"/>
  <c r="L18" i="1" s="1"/>
  <c r="M18" i="1" s="1"/>
  <c r="I16" i="1"/>
  <c r="L16" i="1" s="1"/>
  <c r="M16" i="1" s="1"/>
  <c r="H16" i="1"/>
  <c r="I15" i="1"/>
  <c r="H15" i="1"/>
  <c r="L21" i="1" l="1"/>
  <c r="M21" i="1" s="1"/>
  <c r="L25" i="1"/>
  <c r="M25" i="1" s="1"/>
  <c r="L23" i="1"/>
  <c r="M23" i="1" s="1"/>
  <c r="L24" i="1"/>
  <c r="M24" i="1" s="1"/>
  <c r="G27" i="1"/>
  <c r="G28" i="1" s="1"/>
  <c r="G29" i="1" s="1"/>
  <c r="I27" i="1"/>
  <c r="I28" i="1" s="1"/>
  <c r="I29" i="1" s="1"/>
  <c r="F29" i="1"/>
  <c r="L15" i="1"/>
  <c r="M15" i="1" s="1"/>
  <c r="J28" i="1"/>
  <c r="J29" i="1" s="1"/>
  <c r="H20" i="1"/>
  <c r="H27" i="1" l="1"/>
  <c r="H30" i="1" s="1"/>
  <c r="L20" i="1"/>
  <c r="H28" i="1" l="1"/>
  <c r="M20" i="1"/>
  <c r="L27" i="1"/>
  <c r="L28" i="1" l="1"/>
  <c r="L29" i="1" s="1"/>
  <c r="M27" i="1"/>
</calcChain>
</file>

<file path=xl/sharedStrings.xml><?xml version="1.0" encoding="utf-8"?>
<sst xmlns="http://schemas.openxmlformats.org/spreadsheetml/2006/main" count="64" uniqueCount="64">
  <si>
    <t>už 2025 m. sausio  mėn.</t>
  </si>
  <si>
    <t>APIE ATLIKTŲ DARBŲ IR IŠLAIDŲ VERTĘ</t>
  </si>
  <si>
    <t>F-3</t>
  </si>
  <si>
    <r>
      <t xml:space="preserve">Projektas:   </t>
    </r>
    <r>
      <rPr>
        <sz val="10"/>
        <color rgb="FF000000"/>
        <rFont val="Tahoma"/>
        <family val="2"/>
      </rPr>
      <t>110/10 kV Gelgaudiškio TP 110 kV skirstyklos rekonstravimas</t>
    </r>
  </si>
  <si>
    <r>
      <t>Projekto Nr.:</t>
    </r>
    <r>
      <rPr>
        <sz val="10"/>
        <color rgb="FF000000"/>
        <rFont val="Tahoma"/>
        <family val="2"/>
      </rPr>
      <t xml:space="preserve"> PPRK2177</t>
    </r>
  </si>
  <si>
    <r>
      <t xml:space="preserve">Užsakovas: </t>
    </r>
    <r>
      <rPr>
        <sz val="10"/>
        <color rgb="FF000000"/>
        <rFont val="Tahoma"/>
        <family val="2"/>
      </rPr>
      <t>AB "Litgrid"</t>
    </r>
  </si>
  <si>
    <r>
      <t xml:space="preserve">Rangovas: </t>
    </r>
    <r>
      <rPr>
        <sz val="10"/>
        <color rgb="FF000000"/>
        <rFont val="Tahoma"/>
        <family val="2"/>
      </rPr>
      <t>UAB "Elmova"</t>
    </r>
  </si>
  <si>
    <r>
      <t xml:space="preserve">Sutartis, data: </t>
    </r>
    <r>
      <rPr>
        <sz val="10"/>
        <color rgb="FF000000"/>
        <rFont val="Tahoma"/>
        <family val="2"/>
      </rPr>
      <t xml:space="preserve"> 23VP-SUT-27, 2023-02-02</t>
    </r>
  </si>
  <si>
    <r>
      <t>Statinio statybos vadovas</t>
    </r>
    <r>
      <rPr>
        <sz val="10"/>
        <color indexed="8"/>
        <rFont val="Tahoma"/>
        <family val="2"/>
      </rPr>
      <t>:</t>
    </r>
    <r>
      <rPr>
        <sz val="10"/>
        <color rgb="FF000000"/>
        <rFont val="Tahoma"/>
        <family val="2"/>
      </rPr>
      <t xml:space="preserve"> Deivis Baužys (atestato Nr.  21847)</t>
    </r>
  </si>
  <si>
    <t xml:space="preserve">Data </t>
  </si>
  <si>
    <t/>
  </si>
  <si>
    <t xml:space="preserve">Eil. Nr.  </t>
  </si>
  <si>
    <t>Išlaidų pavadinimas</t>
  </si>
  <si>
    <t>Sutartinė kaina Eur. be PVM</t>
  </si>
  <si>
    <t>Atliktų darbų vertė iki indeksavimo vertė Eur be PVM, 2024-12-31</t>
  </si>
  <si>
    <t xml:space="preserve"> Likusių/neatliktų darbų vertė iki indeksavimo vertė Eur be PVM, 2025-01-01</t>
  </si>
  <si>
    <t>Indeksuota likusių/neatliktų darbų vertė Eur be PVM, 2025-01-01</t>
  </si>
  <si>
    <t>Sutartinė kaina po indeksavimoEur be PVM, data</t>
  </si>
  <si>
    <t>Įvykdytų darbų ir išlaidų kaina, Eur</t>
  </si>
  <si>
    <t>Nuo statybos pradžios, įskaitant ataskaitinį mėn.</t>
  </si>
  <si>
    <t>Iki ataskaitinio mėn.</t>
  </si>
  <si>
    <t>Per ataskaitinį mėn.</t>
  </si>
  <si>
    <t>4.1.</t>
  </si>
  <si>
    <t>4.2.</t>
  </si>
  <si>
    <t>4.3.</t>
  </si>
  <si>
    <t>4.4 (4.1+4.3)</t>
  </si>
  <si>
    <t>Techninis projektas</t>
  </si>
  <si>
    <t>Inžineriniai tyrinėjimai</t>
  </si>
  <si>
    <t>Nematerialus turtas</t>
  </si>
  <si>
    <t>Programinės įrangos paketai</t>
  </si>
  <si>
    <t>Materialusis turtas</t>
  </si>
  <si>
    <t>Pastatai</t>
  </si>
  <si>
    <t>Statiniai ir įrenginiai</t>
  </si>
  <si>
    <t>Elektros ir ryšių linijų statiniai ir įrenginiai</t>
  </si>
  <si>
    <t>Elektros įrenginiai</t>
  </si>
  <si>
    <t>Mašinos,  įrengimai ir sistemos</t>
  </si>
  <si>
    <t>Darbo įtaisai, įrankiai ir prietaisai</t>
  </si>
  <si>
    <t>Kompiuterinė technika, orgtechnika ir telekomunikacijų įranga</t>
  </si>
  <si>
    <t>Iš viso SMD PAGAL SUTARTĮ :</t>
  </si>
  <si>
    <t>Pridėtinės vertės mokestis (PVM 21%):</t>
  </si>
  <si>
    <t>Viso su PVM:</t>
  </si>
  <si>
    <t>Sutarties kainos pokytis po indeksavimo, Eur be PVM:</t>
  </si>
  <si>
    <t>Indeksavimo data</t>
  </si>
  <si>
    <t>Indeksavimo akto numeris ir data</t>
  </si>
  <si>
    <t>Indekso pokyčio koeficientas</t>
  </si>
  <si>
    <t>Perdavė:</t>
  </si>
  <si>
    <t>Priemė:</t>
  </si>
  <si>
    <t xml:space="preserve">Rangovas: </t>
  </si>
  <si>
    <t xml:space="preserve">Užsakovas:   </t>
  </si>
  <si>
    <t>Rolandas Kimtys, projekto vadovas</t>
  </si>
  <si>
    <t>_______________________________</t>
  </si>
  <si>
    <t xml:space="preserve">                           </t>
  </si>
  <si>
    <t xml:space="preserve"> (vardas,pavardė,pareigos,parašas)</t>
  </si>
  <si>
    <t>(vardas,pavardė,pareigos,parašas)</t>
  </si>
  <si>
    <t>Likutis, % po indeksacijos</t>
  </si>
  <si>
    <t>Likutis, Eur po indeksacijos</t>
  </si>
  <si>
    <t>Priedas Nr. 3</t>
  </si>
  <si>
    <t>PAŽYMA INDEKSACIJAI</t>
  </si>
  <si>
    <t>Indeksas</t>
  </si>
  <si>
    <t>Nr.1, 2025 02 27</t>
  </si>
  <si>
    <t>Medžiagų ir gaminių</t>
  </si>
  <si>
    <t>Mašinų ir mechanizmų darbo</t>
  </si>
  <si>
    <t>Darbo užmokesčio ir pridėtinių išlaidų</t>
  </si>
  <si>
    <t>2025 02 27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</si>
</sst>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#,##0.00\ &quot;€&quot;;[Red]\-#,##0.00\ &quot;€&quot;"/>
    <numFmt numFmtId="164" formatCode="#,##0.00\ _€;[Red]\-#,##0.00\ _€"/>
    <numFmt numFmtId="165" formatCode="0.0000"/>
    <numFmt numFmtId="167" formatCode="_-* #,##0.00\ [$€-427]_-;\-* #,##0.00\ [$€-427]_-;_-* &quot;-&quot;??\ [$€-427]_-;_-@_-"/>
  </numFmts>
  <fonts count="21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1"/>
      <name val="Times New Roman Baltic"/>
      <family val="1"/>
      <charset val="186"/>
    </font>
    <font>
      <sz val="11"/>
      <name val="Arial"/>
      <family val="2"/>
      <charset val="186"/>
    </font>
    <font>
      <b/>
      <sz val="11"/>
      <name val="Arial"/>
      <family val="2"/>
      <charset val="186"/>
    </font>
    <font>
      <b/>
      <sz val="11"/>
      <name val="Arial"/>
      <family val="2"/>
    </font>
    <font>
      <sz val="11"/>
      <name val="Arial"/>
      <family val="2"/>
    </font>
    <font>
      <b/>
      <sz val="10"/>
      <color indexed="16"/>
      <name val="Tahoma"/>
      <family val="2"/>
      <charset val="186"/>
    </font>
    <font>
      <sz val="10"/>
      <color rgb="FF000000"/>
      <name val="Tahoma"/>
      <family val="2"/>
    </font>
    <font>
      <sz val="10"/>
      <color indexed="16"/>
      <name val="Tahoma"/>
      <family val="2"/>
      <charset val="186"/>
    </font>
    <font>
      <sz val="10"/>
      <color indexed="8"/>
      <name val="Arial"/>
      <family val="2"/>
      <charset val="186"/>
    </font>
    <font>
      <sz val="10"/>
      <color indexed="8"/>
      <name val="Tahoma"/>
      <family val="2"/>
    </font>
    <font>
      <sz val="10"/>
      <name val="Arial"/>
      <family val="2"/>
    </font>
    <font>
      <b/>
      <sz val="10"/>
      <name val="Times New Roman"/>
      <family val="1"/>
      <charset val="186"/>
    </font>
    <font>
      <b/>
      <sz val="12"/>
      <name val="Arial"/>
      <family val="2"/>
      <charset val="186"/>
    </font>
    <font>
      <sz val="11"/>
      <color indexed="8"/>
      <name val="Arial"/>
      <family val="2"/>
      <charset val="186"/>
    </font>
    <font>
      <sz val="11"/>
      <color indexed="16"/>
      <name val="Arial"/>
      <family val="2"/>
      <charset val="186"/>
    </font>
    <font>
      <b/>
      <sz val="10"/>
      <name val="Arial"/>
      <family val="2"/>
      <charset val="186"/>
    </font>
    <font>
      <sz val="9"/>
      <color indexed="8"/>
      <name val="Arial"/>
      <family val="2"/>
      <charset val="186"/>
    </font>
    <font>
      <sz val="10"/>
      <name val="Times New Roman Baltic"/>
      <family val="1"/>
      <charset val="186"/>
    </font>
    <font>
      <b/>
      <sz val="11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148">
    <xf numFmtId="0" fontId="0" fillId="0" borderId="0" xfId="0"/>
    <xf numFmtId="0" fontId="2" fillId="0" borderId="0" xfId="1" applyFont="1"/>
    <xf numFmtId="0" fontId="3" fillId="0" borderId="0" xfId="1" applyFont="1"/>
    <xf numFmtId="0" fontId="4" fillId="0" borderId="0" xfId="1" applyFont="1" applyAlignment="1">
      <alignment horizontal="center"/>
    </xf>
    <xf numFmtId="0" fontId="4" fillId="0" borderId="0" xfId="1" applyFont="1"/>
    <xf numFmtId="0" fontId="2" fillId="0" borderId="0" xfId="1" applyFont="1" applyAlignment="1">
      <alignment horizontal="center" vertical="center"/>
    </xf>
    <xf numFmtId="0" fontId="5" fillId="0" borderId="0" xfId="1" applyFont="1"/>
    <xf numFmtId="0" fontId="6" fillId="0" borderId="0" xfId="2" applyFont="1" applyAlignment="1" applyProtection="1">
      <alignment horizontal="center" vertical="center"/>
      <protection hidden="1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0" fontId="10" fillId="0" borderId="0" xfId="0" applyFont="1" applyAlignment="1">
      <alignment vertical="center"/>
    </xf>
    <xf numFmtId="0" fontId="3" fillId="0" borderId="0" xfId="0" applyFont="1" applyAlignment="1">
      <alignment horizontal="right"/>
    </xf>
    <xf numFmtId="14" fontId="4" fillId="0" borderId="1" xfId="2" applyNumberFormat="1" applyFont="1" applyBorder="1" applyProtection="1">
      <protection hidden="1"/>
    </xf>
    <xf numFmtId="0" fontId="3" fillId="0" borderId="0" xfId="1" applyFont="1" applyAlignment="1">
      <alignment horizontal="center" vertical="center"/>
    </xf>
    <xf numFmtId="0" fontId="3" fillId="0" borderId="11" xfId="1" applyFont="1" applyBorder="1" applyAlignment="1">
      <alignment horizontal="center" vertical="center" wrapText="1"/>
    </xf>
    <xf numFmtId="0" fontId="3" fillId="0" borderId="12" xfId="1" applyFont="1" applyBorder="1" applyAlignment="1">
      <alignment horizontal="center" vertical="center" wrapText="1"/>
    </xf>
    <xf numFmtId="0" fontId="3" fillId="0" borderId="13" xfId="1" applyFont="1" applyBorder="1" applyAlignment="1">
      <alignment horizontal="center"/>
    </xf>
    <xf numFmtId="0" fontId="3" fillId="0" borderId="14" xfId="1" applyFont="1" applyBorder="1" applyAlignment="1">
      <alignment horizontal="center"/>
    </xf>
    <xf numFmtId="0" fontId="3" fillId="0" borderId="15" xfId="1" applyFont="1" applyBorder="1" applyAlignment="1">
      <alignment horizontal="center"/>
    </xf>
    <xf numFmtId="0" fontId="3" fillId="0" borderId="5" xfId="1" applyFont="1" applyBorder="1" applyAlignment="1">
      <alignment horizontal="center"/>
    </xf>
    <xf numFmtId="0" fontId="3" fillId="0" borderId="16" xfId="1" applyFont="1" applyBorder="1" applyAlignment="1">
      <alignment horizontal="center"/>
    </xf>
    <xf numFmtId="0" fontId="1" fillId="0" borderId="17" xfId="1" applyBorder="1" applyAlignment="1">
      <alignment horizontal="center" vertical="center"/>
    </xf>
    <xf numFmtId="164" fontId="3" fillId="0" borderId="20" xfId="1" applyNumberFormat="1" applyFont="1" applyBorder="1" applyAlignment="1">
      <alignment horizontal="center" vertical="center"/>
    </xf>
    <xf numFmtId="164" fontId="3" fillId="0" borderId="21" xfId="1" applyNumberFormat="1" applyFont="1" applyBorder="1" applyAlignment="1">
      <alignment horizontal="center" vertical="center"/>
    </xf>
    <xf numFmtId="164" fontId="3" fillId="0" borderId="22" xfId="1" applyNumberFormat="1" applyFont="1" applyBorder="1" applyAlignment="1">
      <alignment horizontal="center" vertical="center"/>
    </xf>
    <xf numFmtId="164" fontId="3" fillId="0" borderId="19" xfId="1" applyNumberFormat="1" applyFont="1" applyBorder="1" applyAlignment="1">
      <alignment horizontal="center" vertical="center"/>
    </xf>
    <xf numFmtId="164" fontId="3" fillId="0" borderId="17" xfId="1" applyNumberFormat="1" applyFont="1" applyBorder="1" applyAlignment="1">
      <alignment horizontal="center" vertical="center"/>
    </xf>
    <xf numFmtId="0" fontId="1" fillId="0" borderId="24" xfId="1" applyBorder="1" applyAlignment="1">
      <alignment horizontal="center" vertical="center"/>
    </xf>
    <xf numFmtId="164" fontId="3" fillId="0" borderId="15" xfId="1" applyNumberFormat="1" applyFont="1" applyBorder="1" applyAlignment="1">
      <alignment horizontal="center" vertical="center"/>
    </xf>
    <xf numFmtId="164" fontId="3" fillId="0" borderId="27" xfId="1" applyNumberFormat="1" applyFont="1" applyBorder="1" applyAlignment="1">
      <alignment horizontal="center" vertical="center"/>
    </xf>
    <xf numFmtId="164" fontId="3" fillId="0" borderId="24" xfId="1" applyNumberFormat="1" applyFont="1" applyBorder="1" applyAlignment="1">
      <alignment horizontal="center" vertical="center"/>
    </xf>
    <xf numFmtId="164" fontId="3" fillId="0" borderId="16" xfId="1" applyNumberFormat="1" applyFont="1" applyBorder="1" applyAlignment="1">
      <alignment horizontal="center" vertical="center"/>
    </xf>
    <xf numFmtId="164" fontId="3" fillId="0" borderId="23" xfId="1" applyNumberFormat="1" applyFont="1" applyBorder="1" applyAlignment="1">
      <alignment horizontal="center" vertical="center"/>
    </xf>
    <xf numFmtId="164" fontId="5" fillId="2" borderId="6" xfId="1" applyNumberFormat="1" applyFont="1" applyFill="1" applyBorder="1" applyAlignment="1">
      <alignment horizontal="center" vertical="center"/>
    </xf>
    <xf numFmtId="164" fontId="5" fillId="2" borderId="9" xfId="1" applyNumberFormat="1" applyFont="1" applyFill="1" applyBorder="1" applyAlignment="1">
      <alignment horizontal="center" vertical="center"/>
    </xf>
    <xf numFmtId="10" fontId="5" fillId="2" borderId="11" xfId="1" applyNumberFormat="1" applyFont="1" applyFill="1" applyBorder="1" applyAlignment="1">
      <alignment horizontal="center" vertical="center"/>
    </xf>
    <xf numFmtId="0" fontId="1" fillId="0" borderId="29" xfId="1" applyBorder="1" applyAlignment="1">
      <alignment horizontal="center" vertical="center"/>
    </xf>
    <xf numFmtId="49" fontId="1" fillId="0" borderId="17" xfId="0" applyNumberFormat="1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164" fontId="3" fillId="0" borderId="30" xfId="1" applyNumberFormat="1" applyFont="1" applyBorder="1" applyAlignment="1">
      <alignment horizontal="center" vertical="center"/>
    </xf>
    <xf numFmtId="164" fontId="3" fillId="0" borderId="31" xfId="1" applyNumberFormat="1" applyFont="1" applyBorder="1" applyAlignment="1">
      <alignment horizontal="center" vertical="center"/>
    </xf>
    <xf numFmtId="164" fontId="3" fillId="0" borderId="32" xfId="1" applyNumberFormat="1" applyFont="1" applyBorder="1" applyAlignment="1">
      <alignment horizontal="center" vertical="center"/>
    </xf>
    <xf numFmtId="164" fontId="5" fillId="2" borderId="28" xfId="1" applyNumberFormat="1" applyFont="1" applyFill="1" applyBorder="1" applyAlignment="1">
      <alignment horizontal="center" vertical="center"/>
    </xf>
    <xf numFmtId="164" fontId="5" fillId="2" borderId="12" xfId="1" applyNumberFormat="1" applyFont="1" applyFill="1" applyBorder="1" applyAlignment="1">
      <alignment horizontal="center" vertical="center"/>
    </xf>
    <xf numFmtId="164" fontId="5" fillId="2" borderId="4" xfId="1" applyNumberFormat="1" applyFont="1" applyFill="1" applyBorder="1" applyAlignment="1">
      <alignment horizontal="center" vertical="center"/>
    </xf>
    <xf numFmtId="164" fontId="5" fillId="2" borderId="11" xfId="1" applyNumberFormat="1" applyFont="1" applyFill="1" applyBorder="1" applyAlignment="1">
      <alignment horizontal="center" vertical="center"/>
    </xf>
    <xf numFmtId="0" fontId="3" fillId="3" borderId="31" xfId="1" applyFont="1" applyFill="1" applyBorder="1" applyAlignment="1">
      <alignment horizontal="center" vertical="center"/>
    </xf>
    <xf numFmtId="0" fontId="12" fillId="3" borderId="30" xfId="0" applyFont="1" applyFill="1" applyBorder="1" applyAlignment="1">
      <alignment horizontal="center" vertical="center"/>
    </xf>
    <xf numFmtId="0" fontId="12" fillId="3" borderId="30" xfId="0" applyFont="1" applyFill="1" applyBorder="1" applyAlignment="1">
      <alignment vertical="center" wrapText="1"/>
    </xf>
    <xf numFmtId="164" fontId="3" fillId="3" borderId="33" xfId="1" applyNumberFormat="1" applyFont="1" applyFill="1" applyBorder="1" applyAlignment="1">
      <alignment horizontal="center" vertical="center"/>
    </xf>
    <xf numFmtId="164" fontId="3" fillId="3" borderId="22" xfId="1" applyNumberFormat="1" applyFont="1" applyFill="1" applyBorder="1" applyAlignment="1">
      <alignment horizontal="center" vertical="center"/>
    </xf>
    <xf numFmtId="164" fontId="3" fillId="3" borderId="31" xfId="1" applyNumberFormat="1" applyFont="1" applyFill="1" applyBorder="1" applyAlignment="1">
      <alignment horizontal="center" vertical="center"/>
    </xf>
    <xf numFmtId="164" fontId="3" fillId="3" borderId="34" xfId="1" applyNumberFormat="1" applyFont="1" applyFill="1" applyBorder="1" applyAlignment="1">
      <alignment horizontal="center" vertical="center"/>
    </xf>
    <xf numFmtId="164" fontId="3" fillId="3" borderId="35" xfId="1" applyNumberFormat="1" applyFont="1" applyFill="1" applyBorder="1" applyAlignment="1">
      <alignment horizontal="center" vertical="center"/>
    </xf>
    <xf numFmtId="0" fontId="3" fillId="3" borderId="36" xfId="1" applyFont="1" applyFill="1" applyBorder="1" applyAlignment="1">
      <alignment horizontal="center" vertical="center"/>
    </xf>
    <xf numFmtId="0" fontId="12" fillId="3" borderId="35" xfId="0" applyFont="1" applyFill="1" applyBorder="1" applyAlignment="1">
      <alignment horizontal="center" vertical="center"/>
    </xf>
    <xf numFmtId="0" fontId="12" fillId="3" borderId="35" xfId="0" applyFont="1" applyFill="1" applyBorder="1" applyAlignment="1">
      <alignment vertical="center" wrapText="1"/>
    </xf>
    <xf numFmtId="164" fontId="3" fillId="3" borderId="36" xfId="1" applyNumberFormat="1" applyFont="1" applyFill="1" applyBorder="1" applyAlignment="1">
      <alignment horizontal="center" vertical="center"/>
    </xf>
    <xf numFmtId="0" fontId="3" fillId="3" borderId="27" xfId="1" applyFont="1" applyFill="1" applyBorder="1" applyAlignment="1">
      <alignment horizontal="center" vertical="center"/>
    </xf>
    <xf numFmtId="0" fontId="12" fillId="3" borderId="24" xfId="0" applyFont="1" applyFill="1" applyBorder="1" applyAlignment="1">
      <alignment horizontal="center" vertical="center"/>
    </xf>
    <xf numFmtId="0" fontId="12" fillId="3" borderId="24" xfId="0" applyFont="1" applyFill="1" applyBorder="1" applyAlignment="1">
      <alignment vertical="center" wrapText="1"/>
    </xf>
    <xf numFmtId="164" fontId="3" fillId="3" borderId="37" xfId="1" applyNumberFormat="1" applyFont="1" applyFill="1" applyBorder="1" applyAlignment="1">
      <alignment horizontal="center" vertical="center"/>
    </xf>
    <xf numFmtId="164" fontId="3" fillId="3" borderId="24" xfId="1" applyNumberFormat="1" applyFont="1" applyFill="1" applyBorder="1" applyAlignment="1">
      <alignment horizontal="center" vertical="center"/>
    </xf>
    <xf numFmtId="164" fontId="3" fillId="3" borderId="27" xfId="1" applyNumberFormat="1" applyFont="1" applyFill="1" applyBorder="1" applyAlignment="1">
      <alignment horizontal="center" vertical="center"/>
    </xf>
    <xf numFmtId="8" fontId="5" fillId="0" borderId="30" xfId="1" applyNumberFormat="1" applyFont="1" applyBorder="1" applyAlignment="1">
      <alignment horizontal="center" vertical="center"/>
    </xf>
    <xf numFmtId="8" fontId="5" fillId="0" borderId="35" xfId="1" applyNumberFormat="1" applyFont="1" applyBorder="1" applyAlignment="1">
      <alignment horizontal="center" vertical="center"/>
    </xf>
    <xf numFmtId="8" fontId="5" fillId="0" borderId="33" xfId="1" applyNumberFormat="1" applyFont="1" applyBorder="1" applyAlignment="1">
      <alignment horizontal="center" vertical="center"/>
    </xf>
    <xf numFmtId="2" fontId="5" fillId="0" borderId="35" xfId="1" applyNumberFormat="1" applyFont="1" applyBorder="1" applyAlignment="1">
      <alignment horizontal="center" vertical="center"/>
    </xf>
    <xf numFmtId="8" fontId="5" fillId="0" borderId="24" xfId="1" applyNumberFormat="1" applyFont="1" applyBorder="1" applyAlignment="1">
      <alignment horizontal="center" vertical="center"/>
    </xf>
    <xf numFmtId="8" fontId="5" fillId="0" borderId="37" xfId="1" applyNumberFormat="1" applyFont="1" applyBorder="1" applyAlignment="1">
      <alignment horizontal="center" vertical="center"/>
    </xf>
    <xf numFmtId="2" fontId="5" fillId="0" borderId="24" xfId="1" applyNumberFormat="1" applyFont="1" applyBorder="1" applyAlignment="1">
      <alignment horizontal="center" vertical="center"/>
    </xf>
    <xf numFmtId="2" fontId="3" fillId="0" borderId="0" xfId="1" applyNumberFormat="1" applyFont="1"/>
    <xf numFmtId="0" fontId="3" fillId="0" borderId="0" xfId="0" applyFont="1"/>
    <xf numFmtId="2" fontId="4" fillId="0" borderId="0" xfId="1" applyNumberFormat="1" applyFont="1"/>
    <xf numFmtId="2" fontId="4" fillId="0" borderId="0" xfId="1" applyNumberFormat="1" applyFont="1" applyAlignment="1">
      <alignment horizontal="right"/>
    </xf>
    <xf numFmtId="0" fontId="13" fillId="4" borderId="1" xfId="3" applyFont="1" applyFill="1" applyBorder="1" applyAlignment="1">
      <alignment horizontal="center" vertical="center" wrapText="1"/>
    </xf>
    <xf numFmtId="4" fontId="14" fillId="0" borderId="0" xfId="1" applyNumberFormat="1" applyFont="1"/>
    <xf numFmtId="0" fontId="15" fillId="0" borderId="0" xfId="0" applyFont="1" applyAlignment="1">
      <alignment vertical="top" wrapText="1"/>
    </xf>
    <xf numFmtId="0" fontId="3" fillId="0" borderId="0" xfId="0" applyFont="1" applyAlignment="1">
      <alignment horizontal="left" vertical="top" wrapText="1"/>
    </xf>
    <xf numFmtId="0" fontId="16" fillId="0" borderId="0" xfId="0" applyFont="1" applyAlignment="1">
      <alignment vertical="top" wrapText="1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vertical="top" wrapText="1"/>
    </xf>
    <xf numFmtId="0" fontId="16" fillId="0" borderId="0" xfId="0" applyFont="1" applyAlignment="1">
      <alignment horizontal="center" vertical="top"/>
    </xf>
    <xf numFmtId="0" fontId="16" fillId="0" borderId="0" xfId="0" applyFont="1" applyAlignment="1">
      <alignment vertical="top"/>
    </xf>
    <xf numFmtId="0" fontId="15" fillId="0" borderId="0" xfId="0" applyFont="1"/>
    <xf numFmtId="0" fontId="17" fillId="0" borderId="0" xfId="1" applyFont="1"/>
    <xf numFmtId="0" fontId="18" fillId="0" borderId="0" xfId="0" applyFont="1"/>
    <xf numFmtId="0" fontId="1" fillId="0" borderId="0" xfId="1" applyAlignment="1">
      <alignment horizontal="center" vertical="center"/>
    </xf>
    <xf numFmtId="0" fontId="1" fillId="0" borderId="0" xfId="1"/>
    <xf numFmtId="0" fontId="19" fillId="0" borderId="0" xfId="1" applyFont="1"/>
    <xf numFmtId="0" fontId="15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0" fillId="0" borderId="0" xfId="0" applyAlignment="1">
      <alignment horizontal="center" vertical="center"/>
    </xf>
    <xf numFmtId="10" fontId="3" fillId="0" borderId="23" xfId="1" applyNumberFormat="1" applyFont="1" applyBorder="1" applyAlignment="1">
      <alignment horizontal="center" vertical="center"/>
    </xf>
    <xf numFmtId="164" fontId="3" fillId="0" borderId="0" xfId="1" applyNumberFormat="1" applyFont="1" applyAlignment="1">
      <alignment horizontal="center" vertical="center"/>
    </xf>
    <xf numFmtId="10" fontId="3" fillId="0" borderId="30" xfId="1" applyNumberFormat="1" applyFont="1" applyBorder="1" applyAlignment="1">
      <alignment horizontal="center" vertical="center"/>
    </xf>
    <xf numFmtId="10" fontId="5" fillId="0" borderId="30" xfId="1" applyNumberFormat="1" applyFont="1" applyBorder="1" applyAlignment="1">
      <alignment horizontal="center" vertical="center"/>
    </xf>
    <xf numFmtId="164" fontId="3" fillId="3" borderId="21" xfId="1" applyNumberFormat="1" applyFont="1" applyFill="1" applyBorder="1" applyAlignment="1">
      <alignment horizontal="center" vertical="center"/>
    </xf>
    <xf numFmtId="164" fontId="3" fillId="3" borderId="39" xfId="1" applyNumberFormat="1" applyFont="1" applyFill="1" applyBorder="1" applyAlignment="1">
      <alignment horizontal="center" vertical="center"/>
    </xf>
    <xf numFmtId="164" fontId="3" fillId="3" borderId="7" xfId="1" applyNumberFormat="1" applyFont="1" applyFill="1" applyBorder="1" applyAlignment="1">
      <alignment horizontal="center" vertical="center"/>
    </xf>
    <xf numFmtId="164" fontId="3" fillId="3" borderId="40" xfId="1" applyNumberFormat="1" applyFont="1" applyFill="1" applyBorder="1" applyAlignment="1">
      <alignment horizontal="center" vertical="center"/>
    </xf>
    <xf numFmtId="164" fontId="3" fillId="3" borderId="5" xfId="1" applyNumberFormat="1" applyFont="1" applyFill="1" applyBorder="1" applyAlignment="1">
      <alignment horizontal="center" vertical="center"/>
    </xf>
    <xf numFmtId="10" fontId="3" fillId="3" borderId="39" xfId="1" applyNumberFormat="1" applyFont="1" applyFill="1" applyBorder="1" applyAlignment="1">
      <alignment horizontal="center" vertical="center"/>
    </xf>
    <xf numFmtId="10" fontId="3" fillId="3" borderId="32" xfId="1" applyNumberFormat="1" applyFont="1" applyFill="1" applyBorder="1" applyAlignment="1">
      <alignment horizontal="center" vertical="center"/>
    </xf>
    <xf numFmtId="10" fontId="3" fillId="3" borderId="8" xfId="1" applyNumberFormat="1" applyFont="1" applyFill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13" fillId="4" borderId="1" xfId="3" applyFont="1" applyFill="1" applyBorder="1" applyAlignment="1">
      <alignment horizontal="left" vertical="center" wrapText="1"/>
    </xf>
    <xf numFmtId="0" fontId="13" fillId="4" borderId="1" xfId="3" applyFont="1" applyFill="1" applyBorder="1" applyAlignment="1">
      <alignment horizontal="left" wrapText="1"/>
    </xf>
    <xf numFmtId="165" fontId="20" fillId="4" borderId="1" xfId="1" applyNumberFormat="1" applyFont="1" applyFill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3" fillId="0" borderId="2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3" fillId="0" borderId="9" xfId="1" applyFont="1" applyBorder="1" applyAlignment="1">
      <alignment horizontal="center" vertical="center" wrapText="1"/>
    </xf>
    <xf numFmtId="0" fontId="1" fillId="0" borderId="18" xfId="0" applyFont="1" applyBorder="1" applyAlignment="1">
      <alignment horizontal="left" vertical="center"/>
    </xf>
    <xf numFmtId="0" fontId="1" fillId="0" borderId="19" xfId="0" applyFont="1" applyBorder="1" applyAlignment="1">
      <alignment horizontal="left" vertical="center"/>
    </xf>
    <xf numFmtId="0" fontId="1" fillId="0" borderId="25" xfId="0" applyFont="1" applyBorder="1" applyAlignment="1">
      <alignment horizontal="left" vertical="center"/>
    </xf>
    <xf numFmtId="0" fontId="1" fillId="0" borderId="26" xfId="0" applyFont="1" applyBorder="1" applyAlignment="1">
      <alignment horizontal="left" vertical="center"/>
    </xf>
    <xf numFmtId="0" fontId="5" fillId="2" borderId="28" xfId="1" applyFont="1" applyFill="1" applyBorder="1" applyAlignment="1">
      <alignment horizontal="center" vertical="center"/>
    </xf>
    <xf numFmtId="0" fontId="5" fillId="2" borderId="6" xfId="1" applyFont="1" applyFill="1" applyBorder="1" applyAlignment="1">
      <alignment horizontal="center" vertical="center"/>
    </xf>
    <xf numFmtId="0" fontId="5" fillId="2" borderId="11" xfId="1" applyFont="1" applyFill="1" applyBorder="1" applyAlignment="1">
      <alignment horizontal="center" vertical="center"/>
    </xf>
    <xf numFmtId="0" fontId="4" fillId="0" borderId="21" xfId="1" applyFont="1" applyBorder="1" applyAlignment="1">
      <alignment horizontal="right"/>
    </xf>
    <xf numFmtId="0" fontId="4" fillId="0" borderId="38" xfId="1" applyFont="1" applyBorder="1" applyAlignment="1">
      <alignment horizontal="right"/>
    </xf>
    <xf numFmtId="0" fontId="4" fillId="0" borderId="39" xfId="1" applyFont="1" applyBorder="1" applyAlignment="1">
      <alignment horizontal="right"/>
    </xf>
    <xf numFmtId="0" fontId="4" fillId="0" borderId="36" xfId="1" applyFont="1" applyBorder="1" applyAlignment="1">
      <alignment horizontal="right"/>
    </xf>
    <xf numFmtId="0" fontId="4" fillId="0" borderId="33" xfId="1" applyFont="1" applyBorder="1" applyAlignment="1">
      <alignment horizontal="right"/>
    </xf>
    <xf numFmtId="0" fontId="4" fillId="0" borderId="34" xfId="1" applyFont="1" applyBorder="1" applyAlignment="1">
      <alignment horizontal="right"/>
    </xf>
    <xf numFmtId="0" fontId="4" fillId="0" borderId="27" xfId="0" applyFont="1" applyBorder="1" applyAlignment="1">
      <alignment horizontal="right"/>
    </xf>
    <xf numFmtId="0" fontId="4" fillId="0" borderId="37" xfId="0" applyFont="1" applyBorder="1" applyAlignment="1">
      <alignment horizontal="right"/>
    </xf>
    <xf numFmtId="0" fontId="4" fillId="0" borderId="40" xfId="0" applyFont="1" applyBorder="1" applyAlignment="1">
      <alignment horizontal="right"/>
    </xf>
    <xf numFmtId="0" fontId="13" fillId="4" borderId="41" xfId="3" applyFont="1" applyFill="1" applyBorder="1" applyAlignment="1">
      <alignment horizontal="center" vertical="center" wrapText="1"/>
    </xf>
    <xf numFmtId="0" fontId="13" fillId="4" borderId="42" xfId="3" applyFont="1" applyFill="1" applyBorder="1" applyAlignment="1">
      <alignment horizontal="center" vertical="center" wrapText="1"/>
    </xf>
    <xf numFmtId="0" fontId="13" fillId="4" borderId="29" xfId="3" applyFont="1" applyFill="1" applyBorder="1" applyAlignment="1">
      <alignment horizontal="center" vertical="center" wrapText="1"/>
    </xf>
    <xf numFmtId="0" fontId="15" fillId="0" borderId="0" xfId="0" applyFont="1" applyAlignment="1">
      <alignment horizontal="left"/>
    </xf>
    <xf numFmtId="167" fontId="4" fillId="4" borderId="12" xfId="1" applyNumberFormat="1" applyFont="1" applyFill="1" applyBorder="1"/>
    <xf numFmtId="0" fontId="4" fillId="4" borderId="28" xfId="1" applyFont="1" applyFill="1" applyBorder="1" applyAlignment="1">
      <alignment horizontal="right"/>
    </xf>
    <xf numFmtId="0" fontId="3" fillId="4" borderId="6" xfId="1" applyFont="1" applyFill="1" applyBorder="1" applyAlignment="1">
      <alignment horizontal="right"/>
    </xf>
    <xf numFmtId="0" fontId="3" fillId="4" borderId="11" xfId="1" applyFont="1" applyFill="1" applyBorder="1" applyAlignment="1">
      <alignment horizontal="right"/>
    </xf>
  </cellXfs>
  <cellStyles count="4">
    <cellStyle name="Normal" xfId="0" builtinId="0"/>
    <cellStyle name="Normal 8" xfId="3" xr:uid="{7D8EBD19-34B6-4D4E-AEBE-8AAAFEF19AB2}"/>
    <cellStyle name="Normal_F2Nr3" xfId="2" xr:uid="{AEA420ED-CF05-4280-8D68-D38BEF82EC46}"/>
    <cellStyle name="Normal_f3.u154-1.95.06." xfId="1" xr:uid="{2C0DDC61-199C-40BD-9507-B0D3059D183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ugenijusL/Documents/PROJEKTAI/GELGAUDI&#352;KI0%20TP/FINANSAI/Indeksacija/Gelgaudi&#353;kio%20TP%20indeksacijos%20akatas%20su%20F2%20ir%20F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ksacijos aktas"/>
      <sheetName val="F3"/>
      <sheetName val="Įkainiai po indeksacijos"/>
      <sheetName val="F2-02"/>
      <sheetName val="F2-01"/>
    </sheetNames>
    <sheetDataSet>
      <sheetData sheetId="0"/>
      <sheetData sheetId="1"/>
      <sheetData sheetId="2"/>
      <sheetData sheetId="3"/>
      <sheetData sheetId="4">
        <row r="24">
          <cell r="I24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62DC42-4E8D-4494-A8ED-F716998CFEA2}">
  <dimension ref="A1:T51"/>
  <sheetViews>
    <sheetView tabSelected="1" topLeftCell="A16" zoomScale="115" zoomScaleNormal="115" workbookViewId="0">
      <selection activeCell="M27" sqref="M27"/>
    </sheetView>
  </sheetViews>
  <sheetFormatPr defaultRowHeight="15" x14ac:dyDescent="0.25"/>
  <cols>
    <col min="1" max="1" width="6" customWidth="1"/>
    <col min="2" max="2" width="10.5703125" customWidth="1"/>
    <col min="3" max="3" width="39.5703125" customWidth="1"/>
    <col min="4" max="4" width="15.85546875" customWidth="1"/>
    <col min="5" max="5" width="17.28515625" customWidth="1"/>
    <col min="6" max="6" width="16.85546875" customWidth="1"/>
    <col min="7" max="7" width="18.140625" customWidth="1"/>
    <col min="8" max="8" width="18.28515625" customWidth="1"/>
    <col min="9" max="9" width="19.5703125" customWidth="1"/>
    <col min="10" max="11" width="13.5703125" customWidth="1"/>
    <col min="12" max="12" width="16.42578125" customWidth="1"/>
    <col min="13" max="13" width="12.140625" style="94" customWidth="1"/>
    <col min="14" max="21" width="12.5703125" customWidth="1"/>
  </cols>
  <sheetData>
    <row r="1" spans="1:20" ht="19.350000000000001" customHeight="1" x14ac:dyDescent="0.25">
      <c r="A1" s="1"/>
      <c r="B1" s="1"/>
      <c r="C1" s="2"/>
      <c r="D1" s="3" t="s">
        <v>57</v>
      </c>
      <c r="E1" s="3"/>
      <c r="F1" s="3"/>
      <c r="G1" s="3"/>
      <c r="H1" s="3"/>
      <c r="I1" s="2"/>
      <c r="J1" s="2"/>
      <c r="K1" s="4"/>
      <c r="L1" s="1"/>
      <c r="M1" s="107" t="s">
        <v>56</v>
      </c>
      <c r="N1" s="1"/>
      <c r="O1" s="1"/>
      <c r="P1" s="1"/>
      <c r="Q1" s="1"/>
      <c r="R1" s="1"/>
      <c r="S1" s="1"/>
      <c r="T1" s="1"/>
    </row>
    <row r="2" spans="1:20" ht="16.5" customHeight="1" x14ac:dyDescent="0.25">
      <c r="A2" s="1"/>
      <c r="B2" s="1"/>
      <c r="C2" s="6"/>
      <c r="D2" s="7" t="s">
        <v>0</v>
      </c>
      <c r="E2" s="7"/>
      <c r="F2" s="7"/>
      <c r="G2" s="7"/>
      <c r="H2" s="7"/>
      <c r="I2" s="6"/>
      <c r="J2" s="2"/>
      <c r="K2" s="2"/>
      <c r="L2" s="1"/>
      <c r="M2" s="5"/>
      <c r="N2" s="1"/>
      <c r="O2" s="1"/>
      <c r="P2" s="1"/>
      <c r="Q2" s="1"/>
      <c r="R2" s="1"/>
      <c r="S2" s="1"/>
      <c r="T2" s="1"/>
    </row>
    <row r="3" spans="1:20" x14ac:dyDescent="0.25">
      <c r="A3" s="1"/>
      <c r="B3" s="1"/>
      <c r="C3" s="2"/>
      <c r="D3" s="3" t="s">
        <v>1</v>
      </c>
      <c r="E3" s="3"/>
      <c r="F3" s="3"/>
      <c r="G3" s="3"/>
      <c r="H3" s="3"/>
      <c r="I3" s="2"/>
      <c r="J3" s="2"/>
      <c r="K3" s="4" t="s">
        <v>2</v>
      </c>
      <c r="L3" s="1"/>
      <c r="M3" s="5"/>
      <c r="N3" s="1"/>
      <c r="O3" s="1"/>
      <c r="P3" s="1"/>
      <c r="Q3" s="1"/>
      <c r="R3" s="1"/>
      <c r="S3" s="1"/>
      <c r="T3" s="1"/>
    </row>
    <row r="4" spans="1:20" ht="10.35" customHeight="1" x14ac:dyDescent="0.25">
      <c r="A4" s="1"/>
      <c r="B4" s="1"/>
      <c r="C4" s="2"/>
      <c r="D4" s="2"/>
      <c r="E4" s="2"/>
      <c r="F4" s="2"/>
      <c r="G4" s="2"/>
      <c r="H4" s="2"/>
      <c r="I4" s="2"/>
      <c r="J4" s="2"/>
      <c r="K4" s="2"/>
      <c r="L4" s="1"/>
      <c r="M4" s="5"/>
      <c r="N4" s="1"/>
      <c r="O4" s="1"/>
      <c r="P4" s="1"/>
      <c r="Q4" s="1"/>
      <c r="R4" s="1"/>
      <c r="S4" s="1"/>
      <c r="T4" s="1"/>
    </row>
    <row r="5" spans="1:20" ht="14.1" customHeight="1" x14ac:dyDescent="0.25">
      <c r="A5" s="2"/>
      <c r="B5" s="2"/>
      <c r="C5" s="8" t="s">
        <v>3</v>
      </c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1"/>
    </row>
    <row r="6" spans="1:20" ht="14.1" customHeight="1" x14ac:dyDescent="0.25">
      <c r="A6" s="2"/>
      <c r="B6" s="2"/>
      <c r="C6" s="9" t="s">
        <v>4</v>
      </c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1"/>
    </row>
    <row r="7" spans="1:20" ht="14.1" customHeight="1" x14ac:dyDescent="0.25">
      <c r="A7" s="2"/>
      <c r="B7" s="2"/>
      <c r="C7" s="8" t="s">
        <v>5</v>
      </c>
      <c r="D7" s="10"/>
      <c r="E7" s="10"/>
      <c r="F7" s="10"/>
      <c r="G7" s="10"/>
      <c r="H7" s="10"/>
      <c r="I7" s="8"/>
      <c r="J7" s="8"/>
      <c r="K7" s="11"/>
      <c r="L7" s="12"/>
      <c r="M7" s="12"/>
      <c r="N7" s="12"/>
      <c r="O7" s="12"/>
      <c r="P7" s="12"/>
      <c r="Q7" s="12"/>
      <c r="R7" s="12"/>
      <c r="S7" s="12"/>
      <c r="T7" s="1"/>
    </row>
    <row r="8" spans="1:20" ht="14.1" customHeight="1" x14ac:dyDescent="0.25">
      <c r="A8" s="2"/>
      <c r="B8" s="2"/>
      <c r="C8" s="8" t="s">
        <v>6</v>
      </c>
      <c r="D8" s="10"/>
      <c r="E8" s="10"/>
      <c r="F8" s="10"/>
      <c r="G8" s="10"/>
      <c r="H8" s="10"/>
      <c r="I8" s="10"/>
      <c r="J8" s="10"/>
      <c r="K8" s="10"/>
      <c r="L8" s="12"/>
      <c r="M8" s="12"/>
      <c r="N8" s="12"/>
      <c r="O8" s="12"/>
      <c r="P8" s="12"/>
      <c r="Q8" s="12"/>
      <c r="R8" s="12"/>
      <c r="S8" s="12"/>
      <c r="T8" s="1"/>
    </row>
    <row r="9" spans="1:20" ht="14.1" customHeight="1" x14ac:dyDescent="0.25">
      <c r="A9" s="2"/>
      <c r="B9" s="2"/>
      <c r="C9" s="8" t="s">
        <v>7</v>
      </c>
      <c r="D9" s="10"/>
      <c r="E9" s="10"/>
      <c r="F9" s="10"/>
      <c r="G9" s="10"/>
      <c r="H9" s="10"/>
      <c r="I9" s="10"/>
      <c r="J9" s="10"/>
      <c r="K9" s="10"/>
      <c r="L9" s="12"/>
      <c r="M9" s="12"/>
      <c r="N9" s="12"/>
      <c r="O9" s="12"/>
      <c r="P9" s="12"/>
      <c r="Q9" s="12"/>
      <c r="R9" s="12"/>
      <c r="S9" s="12"/>
      <c r="T9" s="1"/>
    </row>
    <row r="10" spans="1:20" ht="14.1" customHeight="1" x14ac:dyDescent="0.25">
      <c r="A10" s="2"/>
      <c r="B10" s="2"/>
      <c r="C10" s="111" t="s">
        <v>8</v>
      </c>
      <c r="D10" s="111"/>
      <c r="E10" s="111"/>
      <c r="F10" s="111"/>
      <c r="G10" s="111"/>
      <c r="H10" s="111"/>
      <c r="I10" s="111"/>
      <c r="J10" s="111"/>
      <c r="K10" s="111"/>
      <c r="L10" s="13" t="s">
        <v>9</v>
      </c>
      <c r="M10" s="14">
        <v>45688</v>
      </c>
      <c r="N10" s="11" t="s">
        <v>10</v>
      </c>
      <c r="O10" s="11"/>
      <c r="P10" s="11"/>
      <c r="Q10" s="11"/>
      <c r="R10" s="11"/>
      <c r="S10" s="11"/>
      <c r="T10" s="1"/>
    </row>
    <row r="11" spans="1:20" ht="8.4499999999999993" customHeight="1" thickBot="1" x14ac:dyDescent="0.3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15"/>
      <c r="N11" s="2"/>
      <c r="O11" s="2"/>
      <c r="P11" s="1"/>
      <c r="Q11" s="1"/>
      <c r="R11" s="1"/>
      <c r="S11" s="1"/>
      <c r="T11" s="1"/>
    </row>
    <row r="12" spans="1:20" ht="15" customHeight="1" thickBot="1" x14ac:dyDescent="0.3">
      <c r="A12" s="112" t="s">
        <v>11</v>
      </c>
      <c r="B12" s="113"/>
      <c r="C12" s="116" t="s">
        <v>12</v>
      </c>
      <c r="D12" s="118" t="s">
        <v>13</v>
      </c>
      <c r="E12" s="112" t="s">
        <v>14</v>
      </c>
      <c r="F12" s="118" t="s">
        <v>15</v>
      </c>
      <c r="G12" s="118" t="s">
        <v>16</v>
      </c>
      <c r="H12" s="118" t="s">
        <v>17</v>
      </c>
      <c r="I12" s="120" t="s">
        <v>18</v>
      </c>
      <c r="J12" s="120"/>
      <c r="K12" s="120"/>
      <c r="L12" s="112" t="s">
        <v>55</v>
      </c>
      <c r="M12" s="118" t="s">
        <v>54</v>
      </c>
      <c r="N12" s="2"/>
      <c r="O12" s="2"/>
      <c r="P12" s="1"/>
      <c r="Q12" s="1"/>
      <c r="R12" s="1"/>
      <c r="S12" s="1"/>
      <c r="T12" s="1"/>
    </row>
    <row r="13" spans="1:20" ht="66.599999999999994" customHeight="1" thickBot="1" x14ac:dyDescent="0.3">
      <c r="A13" s="114"/>
      <c r="B13" s="115"/>
      <c r="C13" s="117"/>
      <c r="D13" s="119"/>
      <c r="E13" s="114"/>
      <c r="F13" s="119"/>
      <c r="G13" s="119"/>
      <c r="H13" s="119"/>
      <c r="I13" s="16" t="s">
        <v>19</v>
      </c>
      <c r="J13" s="17" t="s">
        <v>20</v>
      </c>
      <c r="K13" s="17" t="s">
        <v>21</v>
      </c>
      <c r="L13" s="123"/>
      <c r="M13" s="119"/>
      <c r="N13" s="2"/>
      <c r="O13" s="2"/>
      <c r="P13" s="1"/>
      <c r="Q13" s="1"/>
      <c r="R13" s="1"/>
      <c r="S13" s="1"/>
      <c r="T13" s="1"/>
    </row>
    <row r="14" spans="1:20" ht="15.75" thickBot="1" x14ac:dyDescent="0.3">
      <c r="A14" s="18">
        <v>1</v>
      </c>
      <c r="B14" s="18">
        <v>2</v>
      </c>
      <c r="C14" s="19">
        <v>3</v>
      </c>
      <c r="D14" s="19">
        <v>4</v>
      </c>
      <c r="E14" s="20" t="s">
        <v>22</v>
      </c>
      <c r="F14" s="21" t="s">
        <v>23</v>
      </c>
      <c r="G14" s="21" t="s">
        <v>24</v>
      </c>
      <c r="H14" s="22" t="s">
        <v>25</v>
      </c>
      <c r="I14" s="19">
        <v>5</v>
      </c>
      <c r="J14" s="19">
        <v>6</v>
      </c>
      <c r="K14" s="19">
        <v>7</v>
      </c>
      <c r="L14" s="19">
        <v>8</v>
      </c>
      <c r="M14" s="19">
        <v>9</v>
      </c>
      <c r="N14" s="2"/>
      <c r="O14" s="2"/>
      <c r="P14" s="1"/>
      <c r="Q14" s="1"/>
      <c r="R14" s="1"/>
      <c r="S14" s="1"/>
      <c r="T14" s="1"/>
    </row>
    <row r="15" spans="1:20" ht="14.1" customHeight="1" thickTop="1" thickBot="1" x14ac:dyDescent="0.3">
      <c r="A15" s="23">
        <v>1</v>
      </c>
      <c r="B15" s="124" t="s">
        <v>26</v>
      </c>
      <c r="C15" s="125"/>
      <c r="D15" s="24">
        <v>114500</v>
      </c>
      <c r="E15" s="25">
        <v>114500</v>
      </c>
      <c r="F15" s="26">
        <v>0</v>
      </c>
      <c r="G15" s="26">
        <v>0</v>
      </c>
      <c r="H15" s="26">
        <f>+E15+G15</f>
        <v>114500</v>
      </c>
      <c r="I15" s="27">
        <f>+J15+K15</f>
        <v>114500</v>
      </c>
      <c r="J15" s="24">
        <v>114500</v>
      </c>
      <c r="K15" s="28">
        <v>0</v>
      </c>
      <c r="L15" s="24">
        <f>+D15-I15</f>
        <v>0</v>
      </c>
      <c r="M15" s="95">
        <f>+L15/D15</f>
        <v>0</v>
      </c>
      <c r="N15" s="2"/>
      <c r="O15" s="2"/>
      <c r="P15" s="1"/>
      <c r="Q15" s="1"/>
      <c r="R15" s="1"/>
      <c r="S15" s="1"/>
      <c r="T15" s="1"/>
    </row>
    <row r="16" spans="1:20" ht="14.1" customHeight="1" thickTop="1" thickBot="1" x14ac:dyDescent="0.3">
      <c r="A16" s="29">
        <v>2</v>
      </c>
      <c r="B16" s="126" t="s">
        <v>27</v>
      </c>
      <c r="C16" s="127"/>
      <c r="D16" s="30">
        <v>5000</v>
      </c>
      <c r="E16" s="31">
        <v>5000</v>
      </c>
      <c r="F16" s="32">
        <v>0</v>
      </c>
      <c r="G16" s="32">
        <v>0</v>
      </c>
      <c r="H16" s="26">
        <f>+E16+G16</f>
        <v>5000</v>
      </c>
      <c r="I16" s="33">
        <f>+J16+K16</f>
        <v>5000</v>
      </c>
      <c r="J16" s="24">
        <v>5000</v>
      </c>
      <c r="K16" s="34">
        <v>0</v>
      </c>
      <c r="L16" s="96">
        <f>+D16-I16</f>
        <v>0</v>
      </c>
      <c r="M16" s="95">
        <f>+L16/D16</f>
        <v>0</v>
      </c>
      <c r="N16" s="2"/>
      <c r="O16" s="2"/>
      <c r="P16" s="1"/>
      <c r="Q16" s="1"/>
      <c r="R16" s="1"/>
      <c r="S16" s="1"/>
      <c r="T16" s="1"/>
    </row>
    <row r="17" spans="1:20" ht="15.75" thickBot="1" x14ac:dyDescent="0.3">
      <c r="A17" s="128" t="s">
        <v>28</v>
      </c>
      <c r="B17" s="129"/>
      <c r="C17" s="129"/>
      <c r="D17" s="35"/>
      <c r="E17" s="36"/>
      <c r="F17" s="36"/>
      <c r="G17" s="36"/>
      <c r="H17" s="36"/>
      <c r="I17" s="35"/>
      <c r="J17" s="35"/>
      <c r="K17" s="35"/>
      <c r="L17" s="35"/>
      <c r="M17" s="37"/>
      <c r="N17" s="2"/>
      <c r="O17" s="2"/>
      <c r="P17" s="1"/>
      <c r="Q17" s="1"/>
      <c r="R17" s="1"/>
      <c r="S17" s="1"/>
      <c r="T17" s="1"/>
    </row>
    <row r="18" spans="1:20" ht="14.1" customHeight="1" thickTop="1" thickBot="1" x14ac:dyDescent="0.3">
      <c r="A18" s="38">
        <v>3</v>
      </c>
      <c r="B18" s="39">
        <v>100020</v>
      </c>
      <c r="C18" s="40" t="s">
        <v>29</v>
      </c>
      <c r="D18" s="41">
        <v>1000</v>
      </c>
      <c r="E18" s="42">
        <v>0</v>
      </c>
      <c r="F18" s="26">
        <v>1000</v>
      </c>
      <c r="G18" s="43">
        <v>947.48723529649726</v>
      </c>
      <c r="H18" s="41">
        <f>+E18+G18</f>
        <v>947.48723529649726</v>
      </c>
      <c r="I18" s="41">
        <v>0</v>
      </c>
      <c r="J18" s="24">
        <f>+'[1]F2-01'!I24</f>
        <v>0</v>
      </c>
      <c r="K18" s="41">
        <v>0</v>
      </c>
      <c r="L18" s="96">
        <f>+H18-I18</f>
        <v>947.48723529649726</v>
      </c>
      <c r="M18" s="97">
        <f>+L18/H18</f>
        <v>1</v>
      </c>
      <c r="N18" s="2"/>
      <c r="O18" s="2"/>
      <c r="P18" s="1"/>
      <c r="Q18" s="1"/>
      <c r="R18" s="1"/>
      <c r="S18" s="1"/>
      <c r="T18" s="1"/>
    </row>
    <row r="19" spans="1:20" ht="15.75" thickBot="1" x14ac:dyDescent="0.3">
      <c r="A19" s="128" t="s">
        <v>30</v>
      </c>
      <c r="B19" s="129"/>
      <c r="C19" s="130"/>
      <c r="D19" s="35"/>
      <c r="E19" s="44"/>
      <c r="F19" s="45"/>
      <c r="G19" s="46"/>
      <c r="H19" s="47"/>
      <c r="I19" s="46"/>
      <c r="J19" s="35"/>
      <c r="K19" s="35"/>
      <c r="L19" s="35"/>
      <c r="M19" s="37"/>
      <c r="N19" s="2"/>
      <c r="O19" s="2"/>
      <c r="P19" s="1"/>
      <c r="Q19" s="1"/>
      <c r="R19" s="1"/>
      <c r="S19" s="1"/>
      <c r="T19" s="1"/>
    </row>
    <row r="20" spans="1:20" ht="14.1" customHeight="1" x14ac:dyDescent="0.25">
      <c r="A20" s="48">
        <v>4</v>
      </c>
      <c r="B20" s="49">
        <v>120000</v>
      </c>
      <c r="C20" s="50" t="s">
        <v>31</v>
      </c>
      <c r="D20" s="51">
        <v>327999.99998399999</v>
      </c>
      <c r="E20" s="52">
        <v>323799.99998399999</v>
      </c>
      <c r="F20" s="53">
        <v>4200</v>
      </c>
      <c r="G20" s="52">
        <v>4185.6130822629329</v>
      </c>
      <c r="H20" s="99">
        <f>+E20+G20</f>
        <v>327985.61306626291</v>
      </c>
      <c r="I20" s="52">
        <f>+J20+K20</f>
        <v>323799.99998399999</v>
      </c>
      <c r="J20" s="100">
        <v>323799.99998399999</v>
      </c>
      <c r="K20" s="99">
        <v>0</v>
      </c>
      <c r="L20" s="103">
        <f>+H20-I20</f>
        <v>4185.6130822629202</v>
      </c>
      <c r="M20" s="104">
        <f>+L20/H20</f>
        <v>1.2761575250611073E-2</v>
      </c>
      <c r="N20" s="2"/>
      <c r="O20" s="2"/>
      <c r="P20" s="1"/>
      <c r="Q20" s="1"/>
      <c r="R20" s="1"/>
      <c r="S20" s="1"/>
      <c r="T20" s="1"/>
    </row>
    <row r="21" spans="1:20" ht="14.1" customHeight="1" x14ac:dyDescent="0.25">
      <c r="A21" s="56">
        <v>5</v>
      </c>
      <c r="B21" s="57">
        <v>130000</v>
      </c>
      <c r="C21" s="58" t="s">
        <v>32</v>
      </c>
      <c r="D21" s="51">
        <v>175000</v>
      </c>
      <c r="E21" s="55">
        <v>15850</v>
      </c>
      <c r="F21" s="59">
        <v>159150</v>
      </c>
      <c r="G21" s="55">
        <v>170955.03397566624</v>
      </c>
      <c r="H21" s="53">
        <f t="shared" ref="H21:H26" si="0">+E21+G21</f>
        <v>186805.03397566624</v>
      </c>
      <c r="I21" s="55">
        <f t="shared" ref="I21:I26" si="1">+J21+K21</f>
        <v>15850</v>
      </c>
      <c r="J21" s="54">
        <v>15850</v>
      </c>
      <c r="K21" s="59">
        <v>0</v>
      </c>
      <c r="L21" s="55">
        <f t="shared" ref="L21:L26" si="2">+H21-I21</f>
        <v>170955.03397566624</v>
      </c>
      <c r="M21" s="105">
        <f t="shared" ref="M21:M26" si="3">+L21/H21</f>
        <v>0.91515217945323324</v>
      </c>
      <c r="N21" s="2"/>
      <c r="O21" s="2"/>
      <c r="P21" s="1"/>
      <c r="Q21" s="1"/>
      <c r="R21" s="1"/>
      <c r="S21" s="1"/>
      <c r="T21" s="1"/>
    </row>
    <row r="22" spans="1:20" ht="14.1" customHeight="1" x14ac:dyDescent="0.25">
      <c r="A22" s="56">
        <v>6</v>
      </c>
      <c r="B22" s="57">
        <v>140000</v>
      </c>
      <c r="C22" s="58" t="s">
        <v>33</v>
      </c>
      <c r="D22" s="51">
        <v>70000</v>
      </c>
      <c r="E22" s="55">
        <v>19000</v>
      </c>
      <c r="F22" s="59">
        <v>51000</v>
      </c>
      <c r="G22" s="55">
        <v>57297.032135575282</v>
      </c>
      <c r="H22" s="53">
        <f t="shared" si="0"/>
        <v>76297.032135575282</v>
      </c>
      <c r="I22" s="55">
        <f t="shared" si="1"/>
        <v>19000</v>
      </c>
      <c r="J22" s="54">
        <v>19000</v>
      </c>
      <c r="K22" s="59">
        <v>0</v>
      </c>
      <c r="L22" s="55">
        <f t="shared" si="2"/>
        <v>57297.032135575282</v>
      </c>
      <c r="M22" s="105">
        <f t="shared" si="3"/>
        <v>0.75097327552350746</v>
      </c>
      <c r="N22" s="2"/>
      <c r="O22" s="2"/>
      <c r="P22" s="1"/>
      <c r="Q22" s="1"/>
      <c r="R22" s="1"/>
      <c r="S22" s="1"/>
      <c r="T22" s="1"/>
    </row>
    <row r="23" spans="1:20" ht="14.1" customHeight="1" x14ac:dyDescent="0.25">
      <c r="A23" s="56">
        <v>7</v>
      </c>
      <c r="B23" s="57">
        <v>150000</v>
      </c>
      <c r="C23" s="58" t="s">
        <v>34</v>
      </c>
      <c r="D23" s="51">
        <v>1093999.9954279999</v>
      </c>
      <c r="E23" s="55">
        <v>295476.03983199998</v>
      </c>
      <c r="F23" s="59">
        <v>798523.95559599996</v>
      </c>
      <c r="G23" s="55">
        <v>871841.6</v>
      </c>
      <c r="H23" s="53">
        <f>+E23+G23</f>
        <v>1167317.639832</v>
      </c>
      <c r="I23" s="55">
        <f t="shared" si="1"/>
        <v>295476.03983199998</v>
      </c>
      <c r="J23" s="54">
        <v>274476.03983199998</v>
      </c>
      <c r="K23" s="59">
        <v>21000</v>
      </c>
      <c r="L23" s="55">
        <f t="shared" si="2"/>
        <v>871841.60000000009</v>
      </c>
      <c r="M23" s="105">
        <f t="shared" si="3"/>
        <v>0.74687606033733478</v>
      </c>
      <c r="N23" s="2"/>
      <c r="O23" s="2"/>
      <c r="P23" s="1"/>
      <c r="Q23" s="1"/>
      <c r="R23" s="1"/>
      <c r="S23" s="1"/>
      <c r="T23" s="1"/>
    </row>
    <row r="24" spans="1:20" ht="14.1" customHeight="1" x14ac:dyDescent="0.25">
      <c r="A24" s="56">
        <v>8</v>
      </c>
      <c r="B24" s="57">
        <v>160000</v>
      </c>
      <c r="C24" s="58" t="s">
        <v>35</v>
      </c>
      <c r="D24" s="51">
        <v>54500</v>
      </c>
      <c r="E24" s="55">
        <v>0</v>
      </c>
      <c r="F24" s="59">
        <v>54500</v>
      </c>
      <c r="G24" s="55">
        <v>52825.689786168761</v>
      </c>
      <c r="H24" s="53">
        <f t="shared" si="0"/>
        <v>52825.689786168761</v>
      </c>
      <c r="I24" s="55">
        <f t="shared" si="1"/>
        <v>0</v>
      </c>
      <c r="J24" s="54">
        <v>0</v>
      </c>
      <c r="K24" s="59">
        <v>0</v>
      </c>
      <c r="L24" s="55">
        <f t="shared" si="2"/>
        <v>52825.689786168761</v>
      </c>
      <c r="M24" s="105">
        <f t="shared" si="3"/>
        <v>1</v>
      </c>
      <c r="N24" s="2"/>
      <c r="O24" s="2"/>
      <c r="P24" s="1"/>
      <c r="Q24" s="1"/>
      <c r="R24" s="1"/>
      <c r="S24" s="1"/>
      <c r="T24" s="1"/>
    </row>
    <row r="25" spans="1:20" ht="14.1" customHeight="1" x14ac:dyDescent="0.25">
      <c r="A25" s="56">
        <v>9</v>
      </c>
      <c r="B25" s="57">
        <v>170000</v>
      </c>
      <c r="C25" s="58" t="s">
        <v>36</v>
      </c>
      <c r="D25" s="51">
        <v>15000</v>
      </c>
      <c r="E25" s="55">
        <v>0</v>
      </c>
      <c r="F25" s="59">
        <v>15000</v>
      </c>
      <c r="G25" s="55">
        <v>20150.485841995731</v>
      </c>
      <c r="H25" s="53">
        <f t="shared" si="0"/>
        <v>20150.485841995731</v>
      </c>
      <c r="I25" s="55">
        <f t="shared" si="1"/>
        <v>0</v>
      </c>
      <c r="J25" s="54">
        <v>0</v>
      </c>
      <c r="K25" s="59">
        <v>0</v>
      </c>
      <c r="L25" s="55">
        <f t="shared" si="2"/>
        <v>20150.485841995731</v>
      </c>
      <c r="M25" s="105">
        <f t="shared" si="3"/>
        <v>1</v>
      </c>
      <c r="N25" s="2"/>
      <c r="O25" s="2"/>
      <c r="P25" s="1"/>
      <c r="Q25" s="1"/>
      <c r="R25" s="1"/>
      <c r="S25" s="1"/>
      <c r="T25" s="1"/>
    </row>
    <row r="26" spans="1:20" ht="26.25" thickBot="1" x14ac:dyDescent="0.3">
      <c r="A26" s="60">
        <v>10</v>
      </c>
      <c r="B26" s="61">
        <v>190000</v>
      </c>
      <c r="C26" s="62" t="s">
        <v>37</v>
      </c>
      <c r="D26" s="63">
        <v>278000</v>
      </c>
      <c r="E26" s="64">
        <v>32700</v>
      </c>
      <c r="F26" s="65">
        <v>245300</v>
      </c>
      <c r="G26" s="64">
        <v>232418.61881823075</v>
      </c>
      <c r="H26" s="101">
        <f t="shared" si="0"/>
        <v>265118.61881823075</v>
      </c>
      <c r="I26" s="64">
        <f t="shared" si="1"/>
        <v>32700</v>
      </c>
      <c r="J26" s="102">
        <v>0</v>
      </c>
      <c r="K26" s="65">
        <v>32700</v>
      </c>
      <c r="L26" s="64">
        <f t="shared" si="2"/>
        <v>232418.61881823075</v>
      </c>
      <c r="M26" s="106">
        <f t="shared" si="3"/>
        <v>0.8766589832665822</v>
      </c>
      <c r="N26" s="2"/>
      <c r="O26" s="2"/>
      <c r="P26" s="1"/>
      <c r="Q26" s="1"/>
      <c r="R26" s="1"/>
      <c r="S26" s="1"/>
      <c r="T26" s="1"/>
    </row>
    <row r="27" spans="1:20" ht="15.95" customHeight="1" x14ac:dyDescent="0.25">
      <c r="A27" s="131" t="s">
        <v>38</v>
      </c>
      <c r="B27" s="132"/>
      <c r="C27" s="133"/>
      <c r="D27" s="66">
        <f>SUM(D15:D26)</f>
        <v>2134999.995412</v>
      </c>
      <c r="E27" s="66">
        <f>SUM(E15:E26)</f>
        <v>806326.03981600003</v>
      </c>
      <c r="F27" s="66">
        <f>SUM(F15:F26)</f>
        <v>1328673.955596</v>
      </c>
      <c r="G27" s="66">
        <f>SUM(G15:G26)</f>
        <v>1410621.5608751962</v>
      </c>
      <c r="H27" s="66">
        <f>SUM(H15:H26)</f>
        <v>2216947.6006911965</v>
      </c>
      <c r="I27" s="66">
        <f t="shared" ref="I27:L27" si="4">SUM(I15:I26)</f>
        <v>806326.03981600003</v>
      </c>
      <c r="J27" s="66">
        <f t="shared" si="4"/>
        <v>752626.03981600003</v>
      </c>
      <c r="K27" s="66">
        <f t="shared" si="4"/>
        <v>53700</v>
      </c>
      <c r="L27" s="66">
        <f t="shared" si="4"/>
        <v>1410621.5608751962</v>
      </c>
      <c r="M27" s="98">
        <f>+L27/D27</f>
        <v>0.66071267630283181</v>
      </c>
      <c r="N27" s="2"/>
      <c r="O27" s="2"/>
      <c r="P27" s="1"/>
      <c r="Q27" s="1"/>
      <c r="R27" s="1"/>
      <c r="S27" s="1"/>
      <c r="T27" s="1"/>
    </row>
    <row r="28" spans="1:20" ht="15.95" customHeight="1" x14ac:dyDescent="0.25">
      <c r="A28" s="134" t="s">
        <v>39</v>
      </c>
      <c r="B28" s="135"/>
      <c r="C28" s="136"/>
      <c r="D28" s="67">
        <f t="shared" ref="D28:L28" si="5">D27*0.21</f>
        <v>448349.99903651996</v>
      </c>
      <c r="E28" s="67">
        <f t="shared" si="5"/>
        <v>169328.46836135999</v>
      </c>
      <c r="F28" s="67">
        <f t="shared" si="5"/>
        <v>279021.53067516</v>
      </c>
      <c r="G28" s="67">
        <f t="shared" si="5"/>
        <v>296230.52778379119</v>
      </c>
      <c r="H28" s="67">
        <f t="shared" si="5"/>
        <v>465558.99614515126</v>
      </c>
      <c r="I28" s="67">
        <f t="shared" si="5"/>
        <v>169328.46836135999</v>
      </c>
      <c r="J28" s="67">
        <f t="shared" si="5"/>
        <v>158051.46836135999</v>
      </c>
      <c r="K28" s="67">
        <f t="shared" si="5"/>
        <v>11277</v>
      </c>
      <c r="L28" s="68">
        <f t="shared" si="5"/>
        <v>296230.52778379119</v>
      </c>
      <c r="M28" s="69"/>
      <c r="N28" s="2"/>
      <c r="O28" s="2"/>
      <c r="P28" s="1"/>
      <c r="Q28" s="1"/>
      <c r="R28" s="1"/>
      <c r="S28" s="1"/>
      <c r="T28" s="1"/>
    </row>
    <row r="29" spans="1:20" ht="15.95" customHeight="1" thickBot="1" x14ac:dyDescent="0.3">
      <c r="A29" s="137" t="s">
        <v>40</v>
      </c>
      <c r="B29" s="138"/>
      <c r="C29" s="139"/>
      <c r="D29" s="70">
        <f t="shared" ref="D29:L29" si="6">D27+D28</f>
        <v>2583349.9944485198</v>
      </c>
      <c r="E29" s="70">
        <f t="shared" si="6"/>
        <v>975654.50817736005</v>
      </c>
      <c r="F29" s="70">
        <f t="shared" si="6"/>
        <v>1607695.48627116</v>
      </c>
      <c r="G29" s="70">
        <f t="shared" si="6"/>
        <v>1706852.0886589875</v>
      </c>
      <c r="H29" s="70">
        <f>+E29+G29</f>
        <v>2682506.5968363476</v>
      </c>
      <c r="I29" s="70">
        <f t="shared" si="6"/>
        <v>975654.50817736005</v>
      </c>
      <c r="J29" s="70">
        <f t="shared" si="6"/>
        <v>910677.50817736005</v>
      </c>
      <c r="K29" s="70">
        <f t="shared" si="6"/>
        <v>64977</v>
      </c>
      <c r="L29" s="71">
        <f t="shared" si="6"/>
        <v>1706852.0886589875</v>
      </c>
      <c r="M29" s="72"/>
      <c r="N29" s="2"/>
      <c r="O29" s="2"/>
      <c r="P29" s="1"/>
      <c r="Q29" s="1"/>
      <c r="R29" s="1"/>
      <c r="S29" s="1"/>
      <c r="T29" s="1"/>
    </row>
    <row r="30" spans="1:20" ht="20.45" customHeight="1" thickBot="1" x14ac:dyDescent="0.3">
      <c r="A30" s="145" t="s">
        <v>41</v>
      </c>
      <c r="B30" s="146"/>
      <c r="C30" s="147"/>
      <c r="D30" s="73"/>
      <c r="E30" s="73"/>
      <c r="F30" s="73"/>
      <c r="G30" s="73"/>
      <c r="H30" s="144">
        <f>+H27</f>
        <v>2216947.6006911965</v>
      </c>
      <c r="I30" s="73"/>
      <c r="J30" s="73"/>
      <c r="K30" s="73"/>
      <c r="L30" s="2"/>
      <c r="M30" s="15"/>
      <c r="N30" s="2"/>
      <c r="O30" s="2"/>
      <c r="P30" s="1"/>
      <c r="Q30" s="1"/>
      <c r="R30" s="1"/>
      <c r="S30" s="1"/>
      <c r="T30" s="1"/>
    </row>
    <row r="31" spans="1:20" ht="15" customHeight="1" x14ac:dyDescent="0.25">
      <c r="A31" s="74"/>
      <c r="B31" s="74"/>
      <c r="C31" s="2"/>
      <c r="D31" s="75"/>
      <c r="E31" s="75"/>
      <c r="F31" s="75"/>
      <c r="G31" s="75"/>
      <c r="H31" s="75"/>
      <c r="I31" s="76"/>
      <c r="J31" s="73"/>
      <c r="K31" s="73"/>
      <c r="L31" s="2"/>
      <c r="M31" s="15"/>
      <c r="N31" s="2"/>
      <c r="O31" s="2"/>
      <c r="P31" s="1"/>
      <c r="Q31" s="1"/>
      <c r="R31" s="1"/>
      <c r="S31" s="1"/>
      <c r="T31" s="1"/>
    </row>
    <row r="32" spans="1:20" ht="42.6" customHeight="1" x14ac:dyDescent="0.25">
      <c r="A32" s="74"/>
      <c r="B32" s="74"/>
      <c r="C32" s="77" t="s">
        <v>42</v>
      </c>
      <c r="D32" s="77" t="s">
        <v>43</v>
      </c>
      <c r="E32" s="77" t="s">
        <v>58</v>
      </c>
      <c r="F32" s="77" t="s">
        <v>44</v>
      </c>
      <c r="G32" s="78"/>
      <c r="H32" s="75"/>
      <c r="I32" s="76"/>
      <c r="J32" s="73"/>
      <c r="K32" s="73"/>
      <c r="L32" s="2"/>
      <c r="M32" s="15"/>
      <c r="N32" s="2"/>
      <c r="O32" s="2"/>
      <c r="P32" s="1"/>
      <c r="Q32" s="1"/>
      <c r="R32" s="1"/>
      <c r="S32" s="1"/>
      <c r="T32" s="1"/>
    </row>
    <row r="33" spans="1:20" ht="25.5" x14ac:dyDescent="0.25">
      <c r="A33" s="74"/>
      <c r="B33" s="74"/>
      <c r="C33" s="140" t="s">
        <v>63</v>
      </c>
      <c r="D33" s="140" t="s">
        <v>59</v>
      </c>
      <c r="E33" s="108" t="s">
        <v>60</v>
      </c>
      <c r="F33" s="110">
        <v>0.94748723529649725</v>
      </c>
      <c r="G33" s="78"/>
      <c r="H33" s="75"/>
      <c r="I33" s="76"/>
      <c r="J33" s="73"/>
      <c r="K33" s="73"/>
      <c r="L33" s="2"/>
      <c r="M33" s="15"/>
      <c r="N33" s="2"/>
      <c r="O33" s="2"/>
      <c r="P33" s="1"/>
      <c r="Q33" s="1"/>
      <c r="R33" s="1"/>
      <c r="S33" s="1"/>
      <c r="T33" s="1"/>
    </row>
    <row r="34" spans="1:20" ht="25.5" x14ac:dyDescent="0.25">
      <c r="A34" s="74"/>
      <c r="B34" s="74"/>
      <c r="C34" s="141"/>
      <c r="D34" s="141"/>
      <c r="E34" s="108" t="s">
        <v>61</v>
      </c>
      <c r="F34" s="110">
        <v>1.0709840965471797</v>
      </c>
      <c r="G34" s="78"/>
      <c r="H34" s="75"/>
      <c r="I34" s="76"/>
      <c r="J34" s="73"/>
      <c r="K34" s="73"/>
      <c r="L34" s="2"/>
      <c r="M34" s="15"/>
      <c r="N34" s="2"/>
      <c r="O34" s="2"/>
      <c r="P34" s="1"/>
      <c r="Q34" s="1"/>
      <c r="R34" s="1"/>
      <c r="S34" s="1"/>
      <c r="T34" s="1"/>
    </row>
    <row r="35" spans="1:20" ht="35.450000000000003" customHeight="1" x14ac:dyDescent="0.25">
      <c r="A35" s="74"/>
      <c r="B35" s="74"/>
      <c r="C35" s="142"/>
      <c r="D35" s="142"/>
      <c r="E35" s="109" t="s">
        <v>62</v>
      </c>
      <c r="F35" s="110">
        <v>1.3433657227997153</v>
      </c>
      <c r="G35" s="75"/>
      <c r="H35" s="75"/>
      <c r="I35" s="76"/>
      <c r="J35" s="73"/>
      <c r="K35" s="73"/>
      <c r="L35" s="2"/>
      <c r="M35" s="15"/>
      <c r="N35" s="2"/>
      <c r="O35" s="2"/>
      <c r="P35" s="1"/>
      <c r="Q35" s="1"/>
      <c r="R35" s="1"/>
      <c r="S35" s="1"/>
      <c r="T35" s="1"/>
    </row>
    <row r="36" spans="1:20" ht="15" customHeight="1" x14ac:dyDescent="0.25">
      <c r="A36" s="74"/>
      <c r="B36" s="74"/>
      <c r="C36" s="2"/>
      <c r="D36" s="75"/>
      <c r="E36" s="75"/>
      <c r="F36" s="75"/>
      <c r="G36" s="75"/>
      <c r="H36" s="75"/>
      <c r="I36" s="76"/>
      <c r="J36" s="73"/>
      <c r="K36" s="73"/>
      <c r="L36" s="2"/>
      <c r="M36" s="15"/>
      <c r="N36" s="2"/>
      <c r="O36" s="2"/>
      <c r="P36" s="1"/>
      <c r="Q36" s="1"/>
      <c r="R36" s="1"/>
      <c r="S36" s="1"/>
      <c r="T36" s="1"/>
    </row>
    <row r="37" spans="1:20" ht="6.6" customHeight="1" x14ac:dyDescent="0.25">
      <c r="A37" s="4"/>
      <c r="B37" s="4"/>
      <c r="C37" s="2"/>
      <c r="D37" s="73"/>
      <c r="E37" s="73"/>
      <c r="F37" s="73"/>
      <c r="G37" s="73"/>
      <c r="H37" s="73"/>
      <c r="I37" s="73"/>
      <c r="J37" s="73"/>
      <c r="K37" s="73"/>
      <c r="L37" s="2"/>
      <c r="M37" s="15"/>
      <c r="N37" s="2"/>
      <c r="O37" s="2"/>
      <c r="P37" s="1"/>
      <c r="Q37" s="1"/>
      <c r="R37" s="1"/>
      <c r="S37" s="1"/>
      <c r="T37" s="1"/>
    </row>
    <row r="38" spans="1:20" ht="6.6" customHeight="1" x14ac:dyDescent="0.25">
      <c r="A38" s="4"/>
      <c r="B38" s="4"/>
      <c r="C38" s="2"/>
      <c r="D38" s="73"/>
      <c r="E38" s="73"/>
      <c r="F38" s="73"/>
      <c r="G38" s="73"/>
      <c r="H38" s="73"/>
      <c r="I38" s="73"/>
      <c r="J38" s="73"/>
      <c r="K38" s="73"/>
      <c r="L38" s="2"/>
      <c r="M38" s="15"/>
      <c r="N38" s="2"/>
      <c r="O38" s="2"/>
      <c r="P38" s="1"/>
      <c r="Q38" s="1"/>
      <c r="R38" s="1"/>
      <c r="S38" s="1"/>
      <c r="T38" s="1"/>
    </row>
    <row r="39" spans="1:20" x14ac:dyDescent="0.25">
      <c r="A39" s="4"/>
      <c r="B39" s="4"/>
      <c r="C39" s="79" t="s">
        <v>45</v>
      </c>
      <c r="D39" s="79"/>
      <c r="E39" s="79"/>
      <c r="F39" s="79"/>
      <c r="G39" s="79"/>
      <c r="H39" s="79"/>
      <c r="I39" s="79" t="s">
        <v>46</v>
      </c>
      <c r="K39" s="79"/>
      <c r="L39" s="79"/>
      <c r="M39" s="15"/>
      <c r="N39" s="2"/>
      <c r="O39" s="2"/>
      <c r="P39" s="1"/>
      <c r="Q39" s="1"/>
      <c r="R39" s="1"/>
      <c r="S39" s="1"/>
      <c r="T39" s="1"/>
    </row>
    <row r="40" spans="1:20" ht="15" customHeight="1" x14ac:dyDescent="0.25">
      <c r="A40" s="4"/>
      <c r="B40" s="4"/>
      <c r="C40" s="122" t="s">
        <v>47</v>
      </c>
      <c r="D40" s="122"/>
      <c r="E40" s="80"/>
      <c r="F40" s="80"/>
      <c r="G40" s="80"/>
      <c r="H40" s="80"/>
      <c r="I40" s="122" t="s">
        <v>48</v>
      </c>
      <c r="J40" s="122"/>
      <c r="K40" s="122"/>
      <c r="L40" s="81"/>
      <c r="M40" s="15"/>
      <c r="N40" s="2"/>
      <c r="O40" s="2"/>
      <c r="P40" s="1"/>
      <c r="Q40" s="1"/>
      <c r="R40" s="1"/>
      <c r="S40" s="1"/>
      <c r="T40" s="1"/>
    </row>
    <row r="41" spans="1:20" ht="18" customHeight="1" x14ac:dyDescent="0.25">
      <c r="A41" s="4"/>
      <c r="B41" s="4"/>
      <c r="C41" s="121" t="s">
        <v>49</v>
      </c>
      <c r="D41" s="121"/>
      <c r="E41" s="82"/>
      <c r="F41" s="82"/>
      <c r="G41" s="82"/>
      <c r="H41" s="82"/>
      <c r="I41" s="83"/>
      <c r="J41" s="83"/>
      <c r="K41" s="83"/>
      <c r="L41" s="81"/>
      <c r="M41" s="15"/>
      <c r="N41" s="2"/>
      <c r="O41" s="2"/>
      <c r="P41" s="1"/>
      <c r="Q41" s="1"/>
      <c r="R41" s="1"/>
      <c r="S41" s="1"/>
      <c r="T41" s="1"/>
    </row>
    <row r="42" spans="1:20" ht="7.35" customHeight="1" x14ac:dyDescent="0.25">
      <c r="A42" s="4"/>
      <c r="B42" s="4"/>
      <c r="I42" s="121" t="s">
        <v>50</v>
      </c>
      <c r="J42" s="121" t="s">
        <v>51</v>
      </c>
      <c r="K42" s="82"/>
      <c r="L42" s="84"/>
      <c r="M42" s="15"/>
      <c r="N42" s="2"/>
      <c r="O42" s="2"/>
      <c r="P42" s="1"/>
      <c r="Q42" s="1"/>
      <c r="R42" s="1"/>
      <c r="S42" s="1"/>
      <c r="T42" s="1"/>
    </row>
    <row r="43" spans="1:20" ht="15" customHeight="1" x14ac:dyDescent="0.25">
      <c r="A43" s="4"/>
      <c r="B43" s="4"/>
      <c r="C43" s="122" t="s">
        <v>52</v>
      </c>
      <c r="D43" s="122"/>
      <c r="E43" s="80"/>
      <c r="F43" s="80"/>
      <c r="G43" s="80"/>
      <c r="H43" s="80"/>
      <c r="I43" s="122" t="s">
        <v>53</v>
      </c>
      <c r="J43" s="122"/>
      <c r="K43" s="122"/>
      <c r="L43" s="85"/>
      <c r="M43" s="15"/>
      <c r="N43" s="2"/>
      <c r="O43" s="2"/>
      <c r="P43" s="1"/>
      <c r="Q43" s="1"/>
      <c r="R43" s="1"/>
      <c r="S43" s="1"/>
      <c r="T43" s="1"/>
    </row>
    <row r="44" spans="1:20" x14ac:dyDescent="0.25">
      <c r="A44" s="4"/>
      <c r="B44" s="4"/>
      <c r="C44" s="74"/>
      <c r="D44" s="74"/>
      <c r="E44" s="74"/>
      <c r="F44" s="74"/>
      <c r="G44" s="74"/>
      <c r="H44" s="74"/>
      <c r="I44" s="74"/>
      <c r="J44" s="74"/>
      <c r="K44" s="74"/>
      <c r="L44" s="86"/>
      <c r="M44" s="15"/>
      <c r="N44" s="2"/>
      <c r="O44" s="2"/>
      <c r="P44" s="1"/>
      <c r="Q44" s="1"/>
      <c r="R44" s="1"/>
      <c r="S44" s="1"/>
      <c r="T44" s="1"/>
    </row>
    <row r="45" spans="1:20" x14ac:dyDescent="0.25">
      <c r="A45" s="4"/>
      <c r="B45" s="4"/>
      <c r="C45" s="74"/>
      <c r="D45" s="74"/>
      <c r="E45" s="74"/>
      <c r="F45" s="74"/>
      <c r="G45" s="74"/>
      <c r="H45" s="74"/>
      <c r="I45" s="74"/>
      <c r="J45" s="74"/>
      <c r="K45" s="74"/>
      <c r="L45" s="86"/>
      <c r="M45" s="15"/>
      <c r="N45" s="2"/>
      <c r="O45" s="2"/>
      <c r="P45" s="1"/>
      <c r="Q45" s="1"/>
      <c r="R45" s="1"/>
      <c r="S45" s="1"/>
      <c r="T45" s="1"/>
    </row>
    <row r="46" spans="1:20" x14ac:dyDescent="0.25">
      <c r="A46" s="4"/>
      <c r="B46" s="4"/>
      <c r="C46" s="86"/>
      <c r="D46" s="86"/>
      <c r="E46" s="86"/>
      <c r="F46" s="86"/>
      <c r="G46" s="86"/>
      <c r="H46" s="86"/>
      <c r="I46" s="86"/>
      <c r="J46" s="86"/>
      <c r="K46" s="86"/>
      <c r="L46" s="86"/>
      <c r="M46" s="15"/>
      <c r="N46" s="2"/>
      <c r="O46" s="2"/>
      <c r="P46" s="1"/>
      <c r="Q46" s="1"/>
      <c r="R46" s="1"/>
      <c r="S46" s="1"/>
      <c r="T46" s="1"/>
    </row>
    <row r="47" spans="1:20" x14ac:dyDescent="0.25">
      <c r="A47" s="87"/>
      <c r="B47" s="87"/>
      <c r="C47" s="86"/>
      <c r="D47" s="86"/>
      <c r="E47" s="86"/>
      <c r="F47" s="86"/>
      <c r="G47" s="86"/>
      <c r="H47" s="86"/>
      <c r="I47" s="86"/>
      <c r="J47" s="86"/>
      <c r="K47" s="86"/>
      <c r="L47" s="88"/>
      <c r="M47" s="89"/>
      <c r="N47" s="90"/>
      <c r="O47" s="90"/>
      <c r="P47" s="91"/>
      <c r="Q47" s="91"/>
      <c r="R47" s="91"/>
      <c r="S47" s="91"/>
      <c r="T47" s="91"/>
    </row>
    <row r="48" spans="1:20" ht="18.75" customHeight="1" x14ac:dyDescent="0.25">
      <c r="A48" s="87"/>
      <c r="B48" s="87"/>
      <c r="C48" s="143"/>
      <c r="D48" s="143"/>
      <c r="E48" s="92"/>
      <c r="F48" s="92"/>
      <c r="G48" s="92"/>
      <c r="H48" s="92"/>
      <c r="I48" s="86"/>
      <c r="J48" s="86"/>
      <c r="K48" s="86"/>
      <c r="L48" s="88"/>
      <c r="M48" s="89"/>
      <c r="N48" s="90"/>
      <c r="O48" s="90"/>
      <c r="P48" s="91"/>
      <c r="Q48" s="91"/>
      <c r="R48" s="91"/>
      <c r="S48" s="91"/>
      <c r="T48" s="91"/>
    </row>
    <row r="49" spans="1:20" x14ac:dyDescent="0.25">
      <c r="A49" s="87"/>
      <c r="B49" s="87"/>
      <c r="C49" s="143"/>
      <c r="D49" s="143"/>
      <c r="E49" s="92"/>
      <c r="F49" s="92"/>
      <c r="G49" s="92"/>
      <c r="H49" s="92"/>
      <c r="I49" s="86"/>
      <c r="J49" s="86"/>
      <c r="K49" s="86"/>
      <c r="L49" s="88"/>
      <c r="M49" s="89"/>
      <c r="N49" s="90"/>
      <c r="O49" s="90"/>
      <c r="P49" s="91"/>
      <c r="Q49" s="91"/>
      <c r="R49" s="91"/>
      <c r="S49" s="91"/>
      <c r="T49" s="91"/>
    </row>
    <row r="50" spans="1:20" x14ac:dyDescent="0.25">
      <c r="A50" s="87"/>
      <c r="B50" s="87"/>
      <c r="C50" s="93"/>
      <c r="D50" s="93"/>
      <c r="E50" s="93"/>
      <c r="F50" s="93"/>
      <c r="G50" s="93"/>
      <c r="H50" s="93"/>
      <c r="I50" s="88"/>
      <c r="J50" s="88"/>
      <c r="K50" s="88"/>
      <c r="L50" s="88"/>
      <c r="M50" s="89"/>
      <c r="N50" s="90"/>
      <c r="O50" s="90"/>
      <c r="P50" s="91"/>
      <c r="Q50" s="91"/>
      <c r="R50" s="91"/>
      <c r="S50" s="91"/>
      <c r="T50" s="91"/>
    </row>
    <row r="51" spans="1:20" x14ac:dyDescent="0.25">
      <c r="A51" s="87"/>
      <c r="B51" s="87"/>
      <c r="C51" s="93"/>
      <c r="D51" s="93"/>
      <c r="E51" s="93"/>
      <c r="F51" s="93"/>
      <c r="G51" s="93"/>
      <c r="H51" s="93"/>
      <c r="I51" s="88"/>
      <c r="J51" s="88"/>
      <c r="K51" s="88"/>
      <c r="L51" s="88"/>
      <c r="M51" s="89"/>
      <c r="N51" s="90"/>
      <c r="O51" s="90"/>
      <c r="P51" s="91"/>
      <c r="Q51" s="91"/>
      <c r="R51" s="91"/>
      <c r="S51" s="91"/>
      <c r="T51" s="91"/>
    </row>
  </sheetData>
  <mergeCells count="29">
    <mergeCell ref="I42:J42"/>
    <mergeCell ref="C43:D43"/>
    <mergeCell ref="I43:K43"/>
    <mergeCell ref="C48:D48"/>
    <mergeCell ref="C49:D49"/>
    <mergeCell ref="C41:D41"/>
    <mergeCell ref="I40:K40"/>
    <mergeCell ref="L12:L13"/>
    <mergeCell ref="M12:M13"/>
    <mergeCell ref="B15:C15"/>
    <mergeCell ref="B16:C16"/>
    <mergeCell ref="A17:C17"/>
    <mergeCell ref="A19:C19"/>
    <mergeCell ref="A27:C27"/>
    <mergeCell ref="A28:C28"/>
    <mergeCell ref="A29:C29"/>
    <mergeCell ref="A30:C30"/>
    <mergeCell ref="C40:D40"/>
    <mergeCell ref="D33:D35"/>
    <mergeCell ref="C33:C35"/>
    <mergeCell ref="C10:K10"/>
    <mergeCell ref="A12:B13"/>
    <mergeCell ref="C12:C13"/>
    <mergeCell ref="D12:D13"/>
    <mergeCell ref="E12:E13"/>
    <mergeCell ref="F12:F13"/>
    <mergeCell ref="G12:G13"/>
    <mergeCell ref="H12:H13"/>
    <mergeCell ref="I12:K12"/>
  </mergeCells>
  <pageMargins left="0.7" right="0.7" top="0.75" bottom="0.75" header="0.3" footer="0.3"/>
  <ignoredErrors>
    <ignoredError sqref="H29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Rolandas Kimtys</dc:creator>
  <cp:lastModifiedBy>Donatas Zablockis</cp:lastModifiedBy>
  <dcterms:created xsi:type="dcterms:W3CDTF">2025-02-06T12:25:06Z</dcterms:created>
  <dcterms:modified xsi:type="dcterms:W3CDTF">2025-03-18T09:15:51Z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058e6ed-1f62-4b3b-a413-1541f2aa482f_Enabled">
    <vt:lpwstr>true</vt:lpwstr>
  </property>
  <property fmtid="{D5CDD505-2E9C-101B-9397-08002B2CF9AE}" pid="3" name="MSIP_Label_7058e6ed-1f62-4b3b-a413-1541f2aa482f_SetDate">
    <vt:lpwstr>2025-02-06T13:01:13Z</vt:lpwstr>
  </property>
  <property fmtid="{D5CDD505-2E9C-101B-9397-08002B2CF9AE}" pid="4" name="MSIP_Label_7058e6ed-1f62-4b3b-a413-1541f2aa482f_Method">
    <vt:lpwstr>Privileged</vt:lpwstr>
  </property>
  <property fmtid="{D5CDD505-2E9C-101B-9397-08002B2CF9AE}" pid="5" name="MSIP_Label_7058e6ed-1f62-4b3b-a413-1541f2aa482f_Name">
    <vt:lpwstr>VIEŠA</vt:lpwstr>
  </property>
  <property fmtid="{D5CDD505-2E9C-101B-9397-08002B2CF9AE}" pid="6" name="MSIP_Label_7058e6ed-1f62-4b3b-a413-1541f2aa482f_SiteId">
    <vt:lpwstr>86bcf768-7bcf-4cd6-b041-b219988b7a9c</vt:lpwstr>
  </property>
  <property fmtid="{D5CDD505-2E9C-101B-9397-08002B2CF9AE}" pid="7" name="MSIP_Label_7058e6ed-1f62-4b3b-a413-1541f2aa482f_ActionId">
    <vt:lpwstr>5599c924-da38-4ffc-932e-6c073842dbaa</vt:lpwstr>
  </property>
  <property fmtid="{D5CDD505-2E9C-101B-9397-08002B2CF9AE}" pid="8" name="MSIP_Label_7058e6ed-1f62-4b3b-a413-1541f2aa482f_ContentBits">
    <vt:lpwstr>0</vt:lpwstr>
  </property>
  <property fmtid="{D5CDD505-2E9C-101B-9397-08002B2CF9AE}" pid="9" name="MSIP_Label_7058e6ed-1f62-4b3b-a413-1541f2aa482f_Tag">
    <vt:lpwstr>10, 0, 1, 1</vt:lpwstr>
  </property>
</Properties>
</file>