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nzbl\Desktop\Gelgaudiškio indeksacija\New folder\"/>
    </mc:Choice>
  </mc:AlternateContent>
  <xr:revisionPtr revIDLastSave="0" documentId="13_ncr:1_{B8C5CD5C-7CD1-4DE3-AC84-921377FBF0C5}" xr6:coauthVersionLast="47" xr6:coauthVersionMax="47" xr10:uidLastSave="{00000000-0000-0000-0000-000000000000}"/>
  <bookViews>
    <workbookView xWindow="28680" yWindow="-120" windowWidth="29040" windowHeight="15720" xr2:uid="{C7CABFD0-14C8-43ED-9728-0FB565CB415D}"/>
  </bookViews>
  <sheets>
    <sheet name="Konkretūs įkainiai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2" l="1"/>
  <c r="K29" i="2" l="1"/>
  <c r="K28" i="2"/>
  <c r="K25" i="2"/>
  <c r="K21" i="2"/>
  <c r="K17" i="2"/>
  <c r="K24" i="2"/>
  <c r="K20" i="2"/>
  <c r="K16" i="2"/>
  <c r="K13" i="2"/>
</calcChain>
</file>

<file path=xl/sharedStrings.xml><?xml version="1.0" encoding="utf-8"?>
<sst xmlns="http://schemas.openxmlformats.org/spreadsheetml/2006/main" count="32" uniqueCount="32">
  <si>
    <t>Projektas:   110/10 kV Gelgaudiškio TP 110 kV skirstyklos rekonstravimas</t>
  </si>
  <si>
    <t>Projekto Nr.: PPRK2177</t>
  </si>
  <si>
    <t>Užsakovas: AB "Litgrid"</t>
  </si>
  <si>
    <t>Rangovas: UAB "Elmova"</t>
  </si>
  <si>
    <t>Sutartis, data:  23VP-SUT-27, 2023-02-02</t>
  </si>
  <si>
    <t xml:space="preserve">Bendro Indekso* reikšmė  laikotarpio pradžioje (2022 11 mėn.) </t>
  </si>
  <si>
    <t xml:space="preserve">Bendro Indekso* pokytis procentais </t>
  </si>
  <si>
    <t>Pradinė Sutarties kaina, Eur</t>
  </si>
  <si>
    <t xml:space="preserve">Likusi Sutarties suma iki indeksacijos </t>
  </si>
  <si>
    <t xml:space="preserve">Likusi Sutarties suma po indeksacijos </t>
  </si>
  <si>
    <t xml:space="preserve">Sutarties suma po indeksacijos </t>
  </si>
  <si>
    <t>Nauja Sutarties įvykdymo garantija (10 proc.)</t>
  </si>
  <si>
    <t>Rangovo civilinės atsakomybės privalomojo draudimas (5 proc.)</t>
  </si>
  <si>
    <t>*</t>
  </si>
  <si>
    <t xml:space="preserve">Lietuvos Respublikos statistikos departamento (www.stat.gov.lt) skelbiamo Statybos </t>
  </si>
  <si>
    <t>sąnaudų elementų kainų indeksas „Visos statybos sąnaudos“.</t>
  </si>
  <si>
    <t>Priedas Nr. 1</t>
  </si>
  <si>
    <t xml:space="preserve">Medžiagų ir gaminių indeksas  laikotarpio pradžioje (2022 11 mėn.) </t>
  </si>
  <si>
    <t>Medžiagų ir gaminių indekso pokytis</t>
  </si>
  <si>
    <t xml:space="preserve">Mašinų ir mechanizmų darbo indeksas  laikotarpio pradžioje (2022 11 mėn.) </t>
  </si>
  <si>
    <t>Mašinų ir mechanizmų darbo indekso pokytis</t>
  </si>
  <si>
    <t xml:space="preserve">Darbo užmokesčio ir pridėtinių išlaidų  indeksas  laikotarpio pradžioje (2022 11 mėn.) </t>
  </si>
  <si>
    <t>Darbo užmokesčio ir pridėtinių išlaidų indekso pokytis</t>
  </si>
  <si>
    <t>Medžiagų ir gaminių indekso pokyčio koeficientas</t>
  </si>
  <si>
    <t>Mašinų ir mechanizmų darbo indekso indekso pokyčio koeficientas</t>
  </si>
  <si>
    <t>Darbo užmokesčio ir pridėtinių išlaidų indekso pokyčio koeficientas</t>
  </si>
  <si>
    <t xml:space="preserve">Bendro Indekso* reikšmė  laikotarpio pabaigoje (2025 01 mėn.) </t>
  </si>
  <si>
    <t xml:space="preserve">Medžiagų ir gaminių indeksas  laikotarpio pabaigoje (2025 01 mėn.) </t>
  </si>
  <si>
    <t xml:space="preserve">Mašinų ir mechanizmų darbo indeksas  laikotarpio pabaigoje  (2025 01 mėn.) </t>
  </si>
  <si>
    <t xml:space="preserve">Darbo užmokesčio ir pridėtinių išlaidų  laikotarpio pabaigoje  (2025 01 mėn.) </t>
  </si>
  <si>
    <t>MOKĖTINŲ SUMŲ PERSKAIČIAVIMO AKTAS Nr. 1,  2025 03 12</t>
  </si>
  <si>
    <t xml:space="preserve">Užaktuota suma iki indeksacijos (2025-01)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</si>
</sst>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%"/>
    <numFmt numFmtId="165" formatCode="#,##0.00_ ;[Red]\-#,##0.00\ "/>
    <numFmt numFmtId="166" formatCode="#,##0.0000"/>
    <numFmt numFmtId="167" formatCode="0.0000"/>
    <numFmt numFmtId="168" formatCode="_-* #,##0.00\ [$€-427]_-;\-* #,##0.00\ [$€-427]_-;_-* &quot;-&quot;??\ [$€-427]_-;_-@_-"/>
  </numFmts>
  <fonts count="9" x14ac:knownFonts="1">
    <font>
      <sz val="11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333333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4" fontId="1" fillId="0" borderId="0" xfId="0" applyNumberFormat="1" applyFont="1"/>
    <xf numFmtId="165" fontId="1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/>
    <xf numFmtId="0" fontId="6" fillId="0" borderId="0" xfId="0" applyFont="1"/>
    <xf numFmtId="164" fontId="5" fillId="0" borderId="0" xfId="0" applyNumberFormat="1" applyFont="1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7" fontId="2" fillId="0" borderId="0" xfId="0" applyNumberFormat="1" applyFont="1"/>
    <xf numFmtId="167" fontId="1" fillId="0" borderId="0" xfId="0" applyNumberFormat="1" applyFont="1"/>
    <xf numFmtId="4" fontId="2" fillId="0" borderId="0" xfId="0" applyNumberFormat="1" applyFont="1"/>
    <xf numFmtId="168" fontId="1" fillId="0" borderId="0" xfId="0" applyNumberFormat="1" applyFont="1" applyAlignment="1">
      <alignment horizontal="right"/>
    </xf>
    <xf numFmtId="168" fontId="8" fillId="0" borderId="0" xfId="1" applyNumberFormat="1" applyFont="1" applyAlignment="1">
      <alignment horizontal="right" vertical="center"/>
    </xf>
    <xf numFmtId="168" fontId="1" fillId="0" borderId="0" xfId="0" applyNumberFormat="1" applyFont="1"/>
  </cellXfs>
  <cellStyles count="3">
    <cellStyle name="Normal" xfId="0" builtinId="0"/>
    <cellStyle name="Normal 8" xfId="2" xr:uid="{5D955613-D38A-41BE-96B8-5D87B9D94D91}"/>
    <cellStyle name="Normal_f3.u154-1.95.06." xfId="1" xr:uid="{71995076-6825-4786-8CFF-E908915BCF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E5387-6D1B-49FA-B006-57D2492C829D}">
  <dimension ref="B1:L37"/>
  <sheetViews>
    <sheetView tabSelected="1" zoomScale="130" zoomScaleNormal="130" workbookViewId="0">
      <selection activeCell="N19" sqref="N19"/>
    </sheetView>
  </sheetViews>
  <sheetFormatPr defaultColWidth="8.7109375" defaultRowHeight="15.75" x14ac:dyDescent="0.25"/>
  <cols>
    <col min="1" max="1" width="8.7109375" style="2"/>
    <col min="2" max="2" width="4.140625" style="2" customWidth="1"/>
    <col min="3" max="8" width="8.7109375" style="2"/>
    <col min="9" max="9" width="8.5703125" style="2" customWidth="1"/>
    <col min="10" max="10" width="14.85546875" style="2" customWidth="1"/>
    <col min="11" max="11" width="18.7109375" style="2" customWidth="1"/>
    <col min="12" max="12" width="10.7109375" style="2" bestFit="1" customWidth="1"/>
    <col min="13" max="13" width="9.5703125" style="2" bestFit="1" customWidth="1"/>
    <col min="14" max="16384" width="8.7109375" style="2"/>
  </cols>
  <sheetData>
    <row r="1" spans="2:12" x14ac:dyDescent="0.25">
      <c r="J1" s="4" t="s">
        <v>16</v>
      </c>
      <c r="K1" s="4"/>
    </row>
    <row r="3" spans="2:12" x14ac:dyDescent="0.25">
      <c r="B3" s="1" t="s">
        <v>0</v>
      </c>
    </row>
    <row r="4" spans="2:12" x14ac:dyDescent="0.25">
      <c r="B4" s="1" t="s">
        <v>1</v>
      </c>
    </row>
    <row r="5" spans="2:12" x14ac:dyDescent="0.25">
      <c r="B5" s="1" t="s">
        <v>2</v>
      </c>
    </row>
    <row r="6" spans="2:12" x14ac:dyDescent="0.25">
      <c r="B6" s="1" t="s">
        <v>3</v>
      </c>
    </row>
    <row r="7" spans="2:12" x14ac:dyDescent="0.25">
      <c r="B7" s="1" t="s">
        <v>4</v>
      </c>
    </row>
    <row r="9" spans="2:12" x14ac:dyDescent="0.25">
      <c r="B9" s="1" t="s">
        <v>30</v>
      </c>
    </row>
    <row r="11" spans="2:12" x14ac:dyDescent="0.25">
      <c r="B11" s="3">
        <v>1</v>
      </c>
      <c r="C11" s="2" t="s">
        <v>5</v>
      </c>
      <c r="J11" s="4"/>
      <c r="K11" s="12">
        <v>122.48869999999999</v>
      </c>
    </row>
    <row r="12" spans="2:12" x14ac:dyDescent="0.25">
      <c r="B12" s="3">
        <v>2</v>
      </c>
      <c r="C12" s="2" t="s">
        <v>26</v>
      </c>
      <c r="J12" s="4"/>
      <c r="K12" s="12">
        <v>129.66560000000001</v>
      </c>
    </row>
    <row r="13" spans="2:12" x14ac:dyDescent="0.25">
      <c r="B13" s="3">
        <v>3</v>
      </c>
      <c r="C13" s="2" t="s">
        <v>6</v>
      </c>
      <c r="J13" s="5"/>
      <c r="K13" s="13">
        <f>(+K12-K11)/K11</f>
        <v>5.8592343620268793E-2</v>
      </c>
    </row>
    <row r="14" spans="2:12" x14ac:dyDescent="0.25">
      <c r="B14" s="3">
        <v>4</v>
      </c>
      <c r="C14" s="9" t="s">
        <v>17</v>
      </c>
      <c r="J14" s="5"/>
      <c r="K14" s="14">
        <v>126.0703</v>
      </c>
    </row>
    <row r="15" spans="2:12" x14ac:dyDescent="0.25">
      <c r="B15" s="3">
        <v>5</v>
      </c>
      <c r="C15" s="2" t="s">
        <v>27</v>
      </c>
      <c r="J15" s="5"/>
      <c r="K15" s="15">
        <v>119.45</v>
      </c>
      <c r="L15" s="20"/>
    </row>
    <row r="16" spans="2:12" x14ac:dyDescent="0.25">
      <c r="B16" s="3">
        <v>6</v>
      </c>
      <c r="C16" s="10" t="s">
        <v>18</v>
      </c>
      <c r="D16" s="10"/>
      <c r="E16" s="10"/>
      <c r="F16" s="10"/>
      <c r="G16" s="10"/>
      <c r="H16" s="10"/>
      <c r="I16" s="10"/>
      <c r="J16" s="11"/>
      <c r="K16" s="16">
        <f>+(K15-K14)/K14</f>
        <v>-5.2512764703502732E-2</v>
      </c>
    </row>
    <row r="17" spans="2:12" x14ac:dyDescent="0.25">
      <c r="B17" s="3">
        <v>7</v>
      </c>
      <c r="C17" s="10" t="s">
        <v>23</v>
      </c>
      <c r="D17" s="10"/>
      <c r="E17" s="10"/>
      <c r="F17" s="10"/>
      <c r="G17" s="10"/>
      <c r="H17" s="10"/>
      <c r="I17" s="10"/>
      <c r="J17" s="11"/>
      <c r="K17" s="17">
        <f>+K15/K14</f>
        <v>0.94748723529649725</v>
      </c>
      <c r="L17" s="21"/>
    </row>
    <row r="18" spans="2:12" x14ac:dyDescent="0.25">
      <c r="B18" s="3">
        <v>8</v>
      </c>
      <c r="C18" s="10" t="s">
        <v>19</v>
      </c>
      <c r="D18" s="10"/>
      <c r="E18" s="10"/>
      <c r="F18" s="10"/>
      <c r="G18" s="10"/>
      <c r="H18" s="10"/>
      <c r="I18" s="10"/>
      <c r="J18" s="11"/>
      <c r="K18" s="18">
        <v>118.06870000000001</v>
      </c>
    </row>
    <row r="19" spans="2:12" x14ac:dyDescent="0.25">
      <c r="B19" s="3">
        <v>9</v>
      </c>
      <c r="C19" s="10" t="s">
        <v>28</v>
      </c>
      <c r="D19" s="10"/>
      <c r="E19" s="10"/>
      <c r="F19" s="10"/>
      <c r="G19" s="10"/>
      <c r="H19" s="10"/>
      <c r="I19" s="10"/>
      <c r="J19" s="11"/>
      <c r="K19" s="19">
        <v>126.44970000000001</v>
      </c>
      <c r="L19" s="20"/>
    </row>
    <row r="20" spans="2:12" x14ac:dyDescent="0.25">
      <c r="B20" s="3">
        <v>10</v>
      </c>
      <c r="C20" s="10" t="s">
        <v>20</v>
      </c>
      <c r="D20" s="10"/>
      <c r="E20" s="10"/>
      <c r="F20" s="10"/>
      <c r="G20" s="10"/>
      <c r="H20" s="10"/>
      <c r="I20" s="10"/>
      <c r="J20" s="11"/>
      <c r="K20" s="16">
        <f>+(K19-K18)/K18</f>
        <v>7.0984096547179729E-2</v>
      </c>
    </row>
    <row r="21" spans="2:12" x14ac:dyDescent="0.25">
      <c r="B21" s="3">
        <v>11</v>
      </c>
      <c r="C21" s="10" t="s">
        <v>24</v>
      </c>
      <c r="D21" s="10"/>
      <c r="E21" s="10"/>
      <c r="F21" s="10"/>
      <c r="G21" s="10"/>
      <c r="H21" s="10"/>
      <c r="I21" s="10"/>
      <c r="J21" s="11"/>
      <c r="K21" s="17">
        <f>+K19/K18</f>
        <v>1.0709840965471797</v>
      </c>
      <c r="L21" s="21"/>
    </row>
    <row r="22" spans="2:12" x14ac:dyDescent="0.25">
      <c r="B22" s="3">
        <v>12</v>
      </c>
      <c r="C22" s="10" t="s">
        <v>21</v>
      </c>
      <c r="D22" s="10"/>
      <c r="E22" s="10"/>
      <c r="F22" s="10"/>
      <c r="G22" s="10"/>
      <c r="H22" s="10"/>
      <c r="I22" s="10"/>
      <c r="J22" s="11"/>
      <c r="K22" s="18">
        <v>115.03740000000001</v>
      </c>
    </row>
    <row r="23" spans="2:12" x14ac:dyDescent="0.25">
      <c r="B23" s="3">
        <v>13</v>
      </c>
      <c r="C23" s="10" t="s">
        <v>29</v>
      </c>
      <c r="D23" s="10"/>
      <c r="E23" s="10"/>
      <c r="F23" s="10"/>
      <c r="G23" s="10"/>
      <c r="H23" s="10"/>
      <c r="I23" s="10"/>
      <c r="J23" s="11"/>
      <c r="K23" s="19">
        <v>154.53729999999999</v>
      </c>
    </row>
    <row r="24" spans="2:12" x14ac:dyDescent="0.25">
      <c r="B24" s="3">
        <v>14</v>
      </c>
      <c r="C24" s="10" t="s">
        <v>22</v>
      </c>
      <c r="D24" s="10"/>
      <c r="E24" s="10"/>
      <c r="F24" s="10"/>
      <c r="G24" s="10"/>
      <c r="H24" s="10"/>
      <c r="I24" s="10"/>
      <c r="J24" s="11"/>
      <c r="K24" s="16">
        <f>+(K23-K22)/K22</f>
        <v>0.34336572279971539</v>
      </c>
    </row>
    <row r="25" spans="2:12" x14ac:dyDescent="0.25">
      <c r="B25" s="3">
        <v>15</v>
      </c>
      <c r="C25" s="10" t="s">
        <v>25</v>
      </c>
      <c r="D25" s="10"/>
      <c r="E25" s="10"/>
      <c r="F25" s="10"/>
      <c r="G25" s="10"/>
      <c r="H25" s="10"/>
      <c r="I25" s="10"/>
      <c r="J25" s="11"/>
      <c r="K25" s="17">
        <f>+K23/K22</f>
        <v>1.3433657227997153</v>
      </c>
      <c r="L25" s="21"/>
    </row>
    <row r="26" spans="2:12" x14ac:dyDescent="0.25">
      <c r="B26" s="3">
        <v>16</v>
      </c>
      <c r="C26" s="2" t="s">
        <v>7</v>
      </c>
      <c r="J26" s="6"/>
      <c r="K26" s="23">
        <v>2135000</v>
      </c>
    </row>
    <row r="27" spans="2:12" x14ac:dyDescent="0.25">
      <c r="B27" s="3">
        <v>17</v>
      </c>
      <c r="C27" s="2" t="s">
        <v>31</v>
      </c>
      <c r="J27" s="7"/>
      <c r="K27" s="23">
        <v>806326.03981600003</v>
      </c>
    </row>
    <row r="28" spans="2:12" x14ac:dyDescent="0.25">
      <c r="B28" s="3">
        <v>18</v>
      </c>
      <c r="C28" s="2" t="s">
        <v>8</v>
      </c>
      <c r="J28" s="7"/>
      <c r="K28" s="23">
        <f>+K26-K27</f>
        <v>1328673.960184</v>
      </c>
    </row>
    <row r="29" spans="2:12" x14ac:dyDescent="0.25">
      <c r="B29" s="3">
        <v>19</v>
      </c>
      <c r="C29" s="2" t="s">
        <v>9</v>
      </c>
      <c r="J29" s="6"/>
      <c r="K29" s="24">
        <f>+K30-K27</f>
        <v>1410621.5601840001</v>
      </c>
    </row>
    <row r="30" spans="2:12" x14ac:dyDescent="0.25">
      <c r="B30" s="3">
        <v>20</v>
      </c>
      <c r="C30" s="2" t="s">
        <v>10</v>
      </c>
      <c r="J30" s="6"/>
      <c r="K30" s="23">
        <v>2216947.6</v>
      </c>
    </row>
    <row r="31" spans="2:12" x14ac:dyDescent="0.25">
      <c r="B31" s="3">
        <v>21</v>
      </c>
      <c r="C31" s="2" t="s">
        <v>11</v>
      </c>
      <c r="J31" s="6"/>
      <c r="K31" s="25">
        <v>221619</v>
      </c>
    </row>
    <row r="32" spans="2:12" x14ac:dyDescent="0.25">
      <c r="B32" s="3">
        <v>22</v>
      </c>
      <c r="C32" s="2" t="s">
        <v>12</v>
      </c>
      <c r="J32" s="6"/>
      <c r="K32" s="23">
        <f>+K31/2</f>
        <v>110809.5</v>
      </c>
    </row>
    <row r="33" spans="2:11" x14ac:dyDescent="0.25">
      <c r="B33" s="3"/>
    </row>
    <row r="34" spans="2:11" x14ac:dyDescent="0.25">
      <c r="B34" s="3" t="s">
        <v>13</v>
      </c>
      <c r="C34" s="8" t="s">
        <v>14</v>
      </c>
    </row>
    <row r="35" spans="2:11" x14ac:dyDescent="0.25">
      <c r="B35" s="3"/>
      <c r="C35" s="2" t="s">
        <v>15</v>
      </c>
    </row>
    <row r="36" spans="2:11" x14ac:dyDescent="0.25">
      <c r="B36" s="3"/>
      <c r="K36" s="22"/>
    </row>
    <row r="37" spans="2:11" x14ac:dyDescent="0.25">
      <c r="B37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Konkretūs įkainiai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Rolandas Kimtys</dc:creator>
  <cp:lastModifiedBy>Donatas Zablockis</cp:lastModifiedBy>
  <dcterms:created xsi:type="dcterms:W3CDTF">2025-02-06T12:26:44Z</dcterms:created>
  <dcterms:modified xsi:type="dcterms:W3CDTF">2025-03-18T09:19:56Z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58e6ed-1f62-4b3b-a413-1541f2aa482f_Enabled">
    <vt:lpwstr>true</vt:lpwstr>
  </property>
  <property fmtid="{D5CDD505-2E9C-101B-9397-08002B2CF9AE}" pid="3" name="MSIP_Label_7058e6ed-1f62-4b3b-a413-1541f2aa482f_SetDate">
    <vt:lpwstr>2025-03-18T09:17:17Z</vt:lpwstr>
  </property>
  <property fmtid="{D5CDD505-2E9C-101B-9397-08002B2CF9AE}" pid="4" name="MSIP_Label_7058e6ed-1f62-4b3b-a413-1541f2aa482f_Method">
    <vt:lpwstr>Privileged</vt:lpwstr>
  </property>
  <property fmtid="{D5CDD505-2E9C-101B-9397-08002B2CF9AE}" pid="5" name="MSIP_Label_7058e6ed-1f62-4b3b-a413-1541f2aa482f_Name">
    <vt:lpwstr>VIEŠA</vt:lpwstr>
  </property>
  <property fmtid="{D5CDD505-2E9C-101B-9397-08002B2CF9AE}" pid="6" name="MSIP_Label_7058e6ed-1f62-4b3b-a413-1541f2aa482f_SiteId">
    <vt:lpwstr>86bcf768-7bcf-4cd6-b041-b219988b7a9c</vt:lpwstr>
  </property>
  <property fmtid="{D5CDD505-2E9C-101B-9397-08002B2CF9AE}" pid="7" name="MSIP_Label_7058e6ed-1f62-4b3b-a413-1541f2aa482f_ActionId">
    <vt:lpwstr>822e6c75-cf52-4278-972b-97a092c26099</vt:lpwstr>
  </property>
  <property fmtid="{D5CDD505-2E9C-101B-9397-08002B2CF9AE}" pid="8" name="MSIP_Label_7058e6ed-1f62-4b3b-a413-1541f2aa482f_ContentBits">
    <vt:lpwstr>0</vt:lpwstr>
  </property>
  <property fmtid="{D5CDD505-2E9C-101B-9397-08002B2CF9AE}" pid="9" name="MSIP_Label_7058e6ed-1f62-4b3b-a413-1541f2aa482f_Tag">
    <vt:lpwstr>10, 0, 1, 1</vt:lpwstr>
  </property>
</Properties>
</file>