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cpolt0-my.sharepoint.com/personal/j_kuzmaite_cpo_lt/Documents/Desktop/Pirkimai_2024/RŠL-3187_Reagentai_rankinių_laboratorinių_tyrimų_atlikimui/Sutartys/Interautomatika/"/>
    </mc:Choice>
  </mc:AlternateContent>
  <xr:revisionPtr revIDLastSave="0" documentId="8_{A8AD4B5F-A695-424D-9023-40A872B57480}"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 l="1"/>
  <c r="F94" i="1"/>
  <c r="F92" i="1"/>
  <c r="F90" i="1"/>
  <c r="F88" i="1"/>
  <c r="F86" i="1"/>
  <c r="F84" i="1"/>
  <c r="F82" i="1"/>
  <c r="F80" i="1"/>
  <c r="F78" i="1"/>
  <c r="F76" i="1"/>
  <c r="F74" i="1"/>
  <c r="F72" i="1"/>
  <c r="G61" i="1"/>
  <c r="F58" i="1"/>
  <c r="F56" i="1"/>
  <c r="F54" i="1"/>
  <c r="G42" i="1"/>
  <c r="F39" i="1"/>
  <c r="F41" i="1" s="1"/>
  <c r="F42" i="1" s="1"/>
  <c r="F43" i="1" s="1"/>
  <c r="G21" i="1"/>
  <c r="G60" i="1" l="1"/>
  <c r="F60" i="1"/>
  <c r="F61" i="1" s="1"/>
  <c r="F62" i="1" s="1"/>
  <c r="G96" i="1"/>
  <c r="G41" i="1"/>
  <c r="F96" i="1"/>
  <c r="F97" i="1" s="1"/>
  <c r="F98" i="1" s="1"/>
</calcChain>
</file>

<file path=xl/sharedStrings.xml><?xml version="1.0" encoding="utf-8"?>
<sst xmlns="http://schemas.openxmlformats.org/spreadsheetml/2006/main" count="228" uniqueCount="158">
  <si>
    <t>PIRKIMO SĄLYGŲ PRIEDAS "PASIŪLYMO FORMA"</t>
  </si>
  <si>
    <t>REAGENTAI RANKINIŲ LABORATORINIŲ TYRIMŲ ATLIKIMUI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</si>
  <si>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</si>
  <si>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</si>
  <si>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</si>
  <si>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</si>
  <si>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</si>
  <si>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</si>
  <si>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</si>
  <si>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</si>
  <si>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</si>
  <si>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</si>
  <si>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</si>
  <si>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</si>
  <si>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</si>
  <si>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</si>
  <si>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</si>
  <si>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</si>
  <si>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</si>
  <si>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</si>
  <si>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</si>
  <si>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</si>
  <si>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</si>
  <si>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</si>
  <si>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</si>
  <si>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</si>
  <si>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</si>
  <si>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</si>
  <si>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</si>
  <si>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</si>
  <si>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</si>
  <si>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</si>
  <si>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</si>
  <si>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</si>
  <si>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</si>
  <si>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Suma be PVM</t>
  </si>
  <si>
    <t>Taikomas PVM dydis (%)</t>
  </si>
  <si>
    <t>PVM suma</t>
  </si>
  <si>
    <t>Suma su PVM</t>
  </si>
  <si>
    <t>vnt.</t>
  </si>
  <si>
    <t>15. DALIS</t>
  </si>
  <si>
    <t>CLOSTRIDIUM DIFFICILE GDH ANTIGENO IR TOKSINŲ A IR B NUSTATYMO GREITIEJI TESTAI</t>
  </si>
  <si>
    <t>15.</t>
  </si>
  <si>
    <t>Clostridium difficile GDH antigeno ir toksinų A ir B nustatymo greitieji testai</t>
  </si>
  <si>
    <t>15.1.</t>
  </si>
  <si>
    <t>15.1.1.</t>
  </si>
  <si>
    <t>GDH antigeno nustatymas + imunofermentinis toksinų A ir B nustatymas vienoje kasetėje; rezultatas per ≤ 30 min.</t>
  </si>
  <si>
    <t>43. DALIS</t>
  </si>
  <si>
    <t>REAGENTAI GREITAM MIKROORGANIZMŲ ATSPARUMO VAISTAMS NUSTATYMUI IŠ KULTŪROS</t>
  </si>
  <si>
    <t>43.</t>
  </si>
  <si>
    <t>Reagentai greitam mikroorganizmų atsparumo vaistams nustatymui iš kultūros</t>
  </si>
  <si>
    <t>43.1.</t>
  </si>
  <si>
    <t>43.1.1.</t>
  </si>
  <si>
    <t>Imunochromatografinis metodas; Nustatomos ne mažiau nei šios karbapenemazės su nustatymo ribomis (ne mažiau): KPC - 600 pg/ml), OXA-48 like -  300 pg/ml), VIM - 300 pg/ml), IMP - 200 pg/ml), NDM - 150 pg/ml; galimybė tirti iš bakterijų kultūros ir tiesiogiai iš kraujo kultūros; rezultatai ne ilgiau kaip per 15 min.; Jautrumas ir specifiškumas iš bakterijų kultūros ir tiesiogiai iš kraujo kultūros 100%.</t>
  </si>
  <si>
    <t>43.2.</t>
  </si>
  <si>
    <t>43.2.1.</t>
  </si>
  <si>
    <t>Imunochromatografinis metodas; galimybė tirti iš bakterijų kultūros; rezultatai ne ilgiau kaip per 15 min.; nustatomos ne mažiau nei šios beta-laktamazių grupės: Grupė 1: CTX-M-1, -3, -10, -15, -32, -37, -55, -57, -71, -82, -101, -182; Grupė 2: CTX-M-2; Grupė 8: CTX-M-8; Grupė 9: CTX-M-9, -13, -14, -17, -18, -19, -24, -27, -65, -93; Grupė 25: CTX-M-94, -100; nustatymo ribos (ne mažesnės): Grupei 1 / CTX-M-15 -  250 pg/mL, Grupei 2 / CTX-M-2 -  600 pg/mL, Grupei 9 / CTX-M-14 -  100 pg/mL; Jautrumas ir specifiškumas 100%.</t>
  </si>
  <si>
    <t>43.3.</t>
  </si>
  <si>
    <t>43.3.1.</t>
  </si>
  <si>
    <t>Imunochromatografinis metodas; galimybė tirti iš bakterijų kultūros; rezultatai ne ilgiau kaip per 15 min.; nustatymo riba ne didesnė nei 300 pg/ml; jautrumas 100%, specifiškumas ne mažiau nei 98%.</t>
  </si>
  <si>
    <t>59. DALIS</t>
  </si>
  <si>
    <t xml:space="preserve">TERPĖS IŠPILSTYTOS 90 MM SKERSMENS LĖKŠTELĖSE </t>
  </si>
  <si>
    <t>59.</t>
  </si>
  <si>
    <t xml:space="preserve">Terpės išpilstytos 90 mm skersmens lėkštelėse </t>
  </si>
  <si>
    <t>59.1.</t>
  </si>
  <si>
    <t>Columbia agaras su 5-7 % avies krauju</t>
  </si>
  <si>
    <t>59.1.1.</t>
  </si>
  <si>
    <t>Turi būti kiekvienos serijos kokybės kontrolės sertifikatas; pakuotė apsaugota nuo oro; galiojimo laikas ne trumpesnis nei 1 mėnuo; siūlomos terpės turi užtikrinti tinkamus laboratorijos vidinės kokybės kontrolės rezultatus. Terpių kokybės kontrolė turi būti užtikrinama ISO 17025:2017 ar lygiavertį standartą (pateikti tai įrodančius dokumentus).</t>
  </si>
  <si>
    <t>59.2.</t>
  </si>
  <si>
    <t>Šokoladinis agaras</t>
  </si>
  <si>
    <t>59.2.1.</t>
  </si>
  <si>
    <t>59.3.</t>
  </si>
  <si>
    <t>Šokoladinis agaras su bacitracinu</t>
  </si>
  <si>
    <t>59.3.1.</t>
  </si>
  <si>
    <t>59.4.</t>
  </si>
  <si>
    <t>Columbia CNA agaras su 5-7 % krauju</t>
  </si>
  <si>
    <t>59.4.1.</t>
  </si>
  <si>
    <t>59.5.</t>
  </si>
  <si>
    <t>FAA ar Shaedler reiklių anaerobų agaras su 5-7 % krauju</t>
  </si>
  <si>
    <t>59.5.1.</t>
  </si>
  <si>
    <t>59.6.</t>
  </si>
  <si>
    <t>Schaedler arba FAA anaerobų agaras su antibiotikų priedu ir 5-7 % krauju selektyviam gramneigiamų anaerobų išskyrimui</t>
  </si>
  <si>
    <t>59.6.1.</t>
  </si>
  <si>
    <t>59.7.</t>
  </si>
  <si>
    <t>Selektyvus agaras gonokokams</t>
  </si>
  <si>
    <t>59.7.1.</t>
  </si>
  <si>
    <t>59.8.</t>
  </si>
  <si>
    <t>Mueller Hinton agaras su 5 % avies krauju</t>
  </si>
  <si>
    <t>59.8.1.</t>
  </si>
  <si>
    <t>59.9.</t>
  </si>
  <si>
    <t>Mueller-Hinton agaras su arklio krauju ir NAD (MH-F terpė)</t>
  </si>
  <si>
    <t>59.9.1.</t>
  </si>
  <si>
    <t>59.10.</t>
  </si>
  <si>
    <t>RPMI terpė jautrumo antigrybiniams vaistams nustatymui</t>
  </si>
  <si>
    <t>59.10.1.</t>
  </si>
  <si>
    <t>59.11.</t>
  </si>
  <si>
    <t>CHROMagaras Eschericia coli O157 išskyrimui</t>
  </si>
  <si>
    <t>59.11.1.</t>
  </si>
  <si>
    <t>59.12.</t>
  </si>
  <si>
    <t>FAA agaras anaerobų jautrumo tyrimams pagal EUCAST</t>
  </si>
  <si>
    <t>59.12.1.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</si>
  <si>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</si>
  <si>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</si>
  <si>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</si>
  <si>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</si>
  <si>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</si>
  <si>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</si>
  <si>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</si>
  <si>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</si>
  <si>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</si>
  <si>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</si>
  <si>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</si>
  <si>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</si>
  <si>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</si>
  <si>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</si>
  <si>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</si>
  <si>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</si>
  <si>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</si>
  <si>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</si>
  <si>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</si>
  <si>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</si>
  <si>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</si>
  <si>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</si>
  <si>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RŠL-3187 2024-10-29 10:56:02</t>
  </si>
  <si>
    <t>Reagentai greitam karbapenemazių nustatymui iš bakterijų kultūros ir kraujo kultūros, greitieji testai</t>
  </si>
  <si>
    <t>Reagentai greitam ESBL CTX-M nustatymui iš bakterijų kultūros, greitieji testai</t>
  </si>
  <si>
    <t>Reagentai greitam atsparumo kolistinui nustatymui iš bakterijų kultūros, greitieji testai</t>
  </si>
  <si>
    <t>GDH antigeno nustatymas + imunofermentinis toksinų A ir B nustatymas vienoje kasetėje; rezultatas per 10 min.</t>
  </si>
  <si>
    <t>C.diff Quick Check Complete, Techlab, kodas T30550C</t>
  </si>
  <si>
    <t>NG-Test CARBA 5, NG Biotech, kodas NGB-CAR-S23-021</t>
  </si>
  <si>
    <t>Imunochromatografinis metodas; Nustatomos šios karbapenemazės su nustatymo ribomis: KPC - 600 pg/ml), OXA-48 like -  300 pg/ml), VIM - 300 pg/ml), IMP - 200 pg/ml), NDM - 150 pg/ml; galimybė tirti iš bakterijų kultūros ir tiesiogiai iš kraujo kultūros; rezultatai per 15 min.; Jautrumas ir specifiškumas iš bakterijų kultūros ir tiesiogiai iš kraujo kultūros 100%.</t>
  </si>
  <si>
    <t>NG-Test CTX-M Multi, NG Biotech, kodas NGB-CTM-S23-016</t>
  </si>
  <si>
    <t>Imunochromatografinis metodas; galimybė tirti iš bakterijų kultūros; rezultatai per 15 min.; nustatomos šios beta-laktamazių grupės: Grupė 1: CTX-M-1, -3, -10, -15, -32, -37, -55, -57, -71, -82, -101, -182; Grupė 2: CTX-M-2; Grupė 8: CTX-M-8; Grupė 9: CTX-M-9, -13, -14, -17, -18, -19, -24, -27, -65, -93; Grupė 25: CTX-M-94, -100; nustatymo ribos:  Grupei 1 / CTX-M-15 -  250 pg/mL, Grupei 2 / CTX-M-2 -  600 pg/mL, Grupei 9 / CTX-M-14 -  100 pg/mL; Jautrumas ir specifiškumas 100%.</t>
  </si>
  <si>
    <t>NG-Test MCR-1, NG Biotech, kodas NGB-MCR-S23-016</t>
  </si>
  <si>
    <t>Imunochromatografinis metodas; galimybė tirti iš bakterijų kultūros; rezultatai per 15 min.; nustatymo riba 300 pg/ml; jautrumas 100%, specifiškumas 98%.</t>
  </si>
  <si>
    <t>2024 11 25</t>
  </si>
  <si>
    <t>11-25/24-01</t>
  </si>
  <si>
    <t>Vilnius</t>
  </si>
  <si>
    <t>UAB ,,Interautomatika"</t>
  </si>
  <si>
    <t>COLUMBIA AGAR +5% SHEEP BLOOD, Graso Biotech, 1190</t>
  </si>
  <si>
    <t>Pateikiamas kiekvienos serijos kokybės kontrolės sertifikatas; pakuotė apsaugota nuo oro; galiojimo laikas ne trumpesnis nei 1 mėnuo; siūlomos terpės užtikrina tinkamus laboratorijos vidinės kokybės kontrolės rezultatus. Terpių kokybės kontrolė užtikrinama ISO 17025:2017.</t>
  </si>
  <si>
    <t>CHOCOLATE AGAR, Graso Biotech, 1080</t>
  </si>
  <si>
    <t>HAEMOPHILUS CHOCOLATE AGAR, Graso Biotech, 1261</t>
  </si>
  <si>
    <t>COLUMBIA CNA AGAR +5% SHEEP BLOOD, Graso Biotech, 1191</t>
  </si>
  <si>
    <t>SCHAEDLER AGAR WITH 5% SHEEP BLOOD, Graso Biotech, 1200</t>
  </si>
  <si>
    <t>SCHAEDLER KANAVANCO AGAR +5% SCHEEP BLOOD, Graso Biotech, 1207</t>
  </si>
  <si>
    <t>THAYER MARTIN AGAR MODIFIED, Graso Biotech, 1083</t>
  </si>
  <si>
    <t>MUELLER HINTON II AGAR WITH 5% SHEEP BLOOD, Graso Biotech, 1172</t>
  </si>
  <si>
    <t>MUELLER HINTON II AGAR + HORSE BLOOD + 20mg/L NAD (MH-F), Graso Biotech, 1370</t>
  </si>
  <si>
    <t>CHROMAGAR O157, Graso Biotech, 1430</t>
  </si>
  <si>
    <t>FASTIDIOUS ANAEROBE AGAR (FAA), Graso Biotech, 1371</t>
  </si>
  <si>
    <t>R.P.M.I. AGAR, Liofilchem, kodas 11509</t>
  </si>
  <si>
    <t>Netaikoma</t>
  </si>
  <si>
    <t>Ne</t>
  </si>
  <si>
    <t>Direktorius</t>
  </si>
  <si>
    <t>Andrius Rubčinskas</t>
  </si>
  <si>
    <t>Įgaliojimas. Konfidencialu.pdf</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</si>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</sst>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2" fillId="7" borderId="23" xfId="0" applyFont="1" applyFill="1" applyBorder="1"/>
    <xf numFmtId="0" fontId="7" fillId="7" borderId="23" xfId="0" applyFont="1" applyFill="1" applyBorder="1" applyAlignment="1">
      <alignment wrapText="1"/>
    </xf>
    <xf numFmtId="0" fontId="1" fillId="5" borderId="23" xfId="0" applyFont="1" applyFill="1" applyBorder="1" applyProtection="1">
      <protection locked="0"/>
    </xf>
    <xf numFmtId="0" fontId="1" fillId="6" borderId="23" xfId="0" applyFont="1" applyFill="1" applyBorder="1" applyProtection="1">
      <protection locked="0"/>
    </xf>
    <xf numFmtId="0" fontId="1" fillId="5" borderId="1"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1" fillId="5" borderId="1"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4" fillId="2" borderId="0" xfId="0" applyFont="1" applyFill="1" applyAlignment="1">
      <alignment horizontal="left"/>
    </xf>
    <xf numFmtId="0" fontId="3" fillId="3" borderId="8" xfId="0" applyFont="1" applyFill="1" applyBorder="1" applyAlignment="1" applyProtection="1">
      <alignment horizontal="center" vertical="center" wrapText="1"/>
      <protection locked="0"/>
    </xf>
    <xf numFmtId="0" fontId="0" fillId="0" borderId="17" xfId="0" applyBorder="1"/>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3" fillId="4" borderId="1" xfId="0" applyFont="1" applyFill="1" applyBorder="1" applyAlignment="1">
      <alignment horizontal="left" vertical="center" wrapText="1"/>
    </xf>
    <xf numFmtId="0" fontId="4" fillId="2" borderId="0" xfId="0" applyFont="1" applyFill="1" applyAlignment="1">
      <alignment horizontal="left" wrapText="1"/>
    </xf>
    <xf numFmtId="0" fontId="3" fillId="5" borderId="17"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6" fillId="2" borderId="0" xfId="0" applyFont="1" applyFill="1" applyAlignment="1">
      <alignment horizontal="left" vertical="top" wrapText="1"/>
    </xf>
    <xf numFmtId="0" fontId="1"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8"/>
  <sheetViews>
    <sheetView tabSelected="1" topLeftCell="A57" zoomScaleNormal="100" workbookViewId="0">
      <selection activeCell="B67" sqref="B67"/>
    </sheetView>
  </sheetViews>
  <sheetFormatPr defaultColWidth="10.69921875" defaultRowHeight="14.4" x14ac:dyDescent="0.3"/>
  <cols>
    <col min="1" max="1" width="9.19921875" style="1" customWidth="1"/>
    <col min="2" max="2" width="78" style="1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4"/>
    </row>
    <row r="3" spans="1:6" x14ac:dyDescent="0.3">
      <c r="B3" s="25"/>
    </row>
    <row r="4" spans="1:6" x14ac:dyDescent="0.3">
      <c r="A4" s="12" t="s">
        <v>1</v>
      </c>
      <c r="B4" s="24"/>
    </row>
    <row r="5" spans="1:6" x14ac:dyDescent="0.3">
      <c r="A5" s="2"/>
      <c r="B5" s="24"/>
    </row>
    <row r="6" spans="1:6" x14ac:dyDescent="0.3">
      <c r="A6" s="1" t="s">
        <v>2</v>
      </c>
      <c r="B6" s="26" t="s">
        <v>3</v>
      </c>
    </row>
    <row r="7" spans="1:6" x14ac:dyDescent="0.3">
      <c r="B7" s="24"/>
    </row>
    <row r="8" spans="1:6" x14ac:dyDescent="0.3">
      <c r="A8" s="3" t="s">
        <v>4</v>
      </c>
      <c r="B8" s="33" t="s">
        <v>135</v>
      </c>
    </row>
    <row r="9" spans="1:6" x14ac:dyDescent="0.3">
      <c r="A9" s="3" t="s">
        <v>5</v>
      </c>
      <c r="B9" s="33" t="s">
        <v>136</v>
      </c>
    </row>
    <row r="10" spans="1:6" x14ac:dyDescent="0.3">
      <c r="A10" s="3" t="s">
        <v>6</v>
      </c>
      <c r="B10" s="33" t="s">
        <v>137</v>
      </c>
    </row>
    <row r="12" spans="1:6" ht="15.6" x14ac:dyDescent="0.3">
      <c r="A12" s="38" t="s">
        <v>7</v>
      </c>
      <c r="B12" s="39"/>
      <c r="C12" s="45" t="s">
        <v>138</v>
      </c>
      <c r="D12" s="36"/>
      <c r="E12" s="36"/>
      <c r="F12" s="37"/>
    </row>
    <row r="13" spans="1:6" ht="16.2" customHeight="1" x14ac:dyDescent="0.3">
      <c r="A13" s="43" t="s">
        <v>8</v>
      </c>
      <c r="B13" s="44"/>
      <c r="C13" s="35">
        <v>300002253</v>
      </c>
      <c r="D13" s="36"/>
      <c r="E13" s="36"/>
      <c r="F13" s="37"/>
    </row>
    <row r="14" spans="1:6" ht="16.2" hidden="1" customHeight="1" x14ac:dyDescent="0.3">
      <c r="A14" s="43" t="s">
        <v>9</v>
      </c>
      <c r="B14" s="44"/>
      <c r="C14" s="35"/>
      <c r="D14" s="36"/>
      <c r="E14" s="36"/>
      <c r="F14" s="37"/>
    </row>
    <row r="15" spans="1:6" ht="16.2" hidden="1" customHeight="1" x14ac:dyDescent="0.3">
      <c r="A15" s="38" t="s">
        <v>10</v>
      </c>
      <c r="B15" s="39"/>
      <c r="C15" s="35"/>
      <c r="D15" s="36"/>
      <c r="E15" s="36"/>
      <c r="F15" s="37"/>
    </row>
    <row r="16" spans="1:6" ht="63" hidden="1" customHeight="1" x14ac:dyDescent="0.3">
      <c r="A16" s="48" t="s">
        <v>11</v>
      </c>
      <c r="B16" s="44"/>
      <c r="C16" s="35"/>
      <c r="D16" s="36"/>
      <c r="E16" s="36"/>
      <c r="F16" s="37"/>
    </row>
    <row r="17" spans="1:7" ht="16.2" hidden="1" customHeight="1" x14ac:dyDescent="0.3">
      <c r="A17" s="38" t="s">
        <v>12</v>
      </c>
      <c r="B17" s="39"/>
      <c r="C17" s="35"/>
      <c r="D17" s="36"/>
      <c r="E17" s="36"/>
      <c r="F17" s="37"/>
    </row>
    <row r="18" spans="1:7" ht="16.2" hidden="1" customHeight="1" x14ac:dyDescent="0.3">
      <c r="A18" s="38" t="s">
        <v>13</v>
      </c>
      <c r="B18" s="39"/>
      <c r="C18" s="35"/>
      <c r="D18" s="36"/>
      <c r="E18" s="36"/>
      <c r="F18" s="37"/>
    </row>
    <row r="19" spans="1:7" ht="48" hidden="1" customHeight="1" x14ac:dyDescent="0.3">
      <c r="A19" s="38" t="s">
        <v>14</v>
      </c>
      <c r="B19" s="39"/>
      <c r="C19" s="35"/>
      <c r="D19" s="36"/>
      <c r="E19" s="36"/>
      <c r="F19" s="37"/>
    </row>
    <row r="20" spans="1:7" ht="55.2" hidden="1" customHeight="1" x14ac:dyDescent="0.3">
      <c r="A20" s="38" t="s">
        <v>15</v>
      </c>
      <c r="B20" s="39"/>
      <c r="C20" s="35"/>
      <c r="D20" s="36"/>
      <c r="E20" s="36"/>
      <c r="F20" s="37"/>
    </row>
    <row r="21" spans="1:7" ht="70.95" hidden="1" customHeight="1" x14ac:dyDescent="0.3">
      <c r="A21" s="40" t="s">
        <v>16</v>
      </c>
      <c r="B21" s="41"/>
      <c r="C21" s="46"/>
      <c r="D21" s="47"/>
      <c r="E21" s="47"/>
      <c r="F21" s="47"/>
      <c r="G21" s="13"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9" t="s">
        <v>17</v>
      </c>
      <c r="B23" s="34"/>
      <c r="C23" s="34"/>
      <c r="D23" s="34"/>
      <c r="E23" s="34"/>
      <c r="F23" s="34"/>
    </row>
    <row r="24" spans="1:7" hidden="1" x14ac:dyDescent="0.3">
      <c r="A24" s="34" t="s">
        <v>18</v>
      </c>
      <c r="B24" s="34"/>
      <c r="C24" s="34"/>
      <c r="D24" s="34"/>
      <c r="E24" s="34"/>
      <c r="F24" s="34"/>
    </row>
    <row r="25" spans="1:7" hidden="1" x14ac:dyDescent="0.3">
      <c r="A25" s="34" t="s">
        <v>19</v>
      </c>
      <c r="B25" s="34"/>
      <c r="C25" s="34"/>
      <c r="D25" s="34"/>
      <c r="E25" s="34"/>
      <c r="F25" s="34"/>
    </row>
    <row r="26" spans="1:7" hidden="1" x14ac:dyDescent="0.3">
      <c r="A26" s="34" t="s">
        <v>20</v>
      </c>
      <c r="B26" s="34"/>
      <c r="C26" s="34"/>
      <c r="D26" s="34"/>
      <c r="E26" s="34"/>
      <c r="F26" s="34"/>
    </row>
    <row r="27" spans="1:7" hidden="1" x14ac:dyDescent="0.3">
      <c r="A27" s="34" t="s">
        <v>21</v>
      </c>
      <c r="B27" s="34"/>
      <c r="C27" s="34"/>
      <c r="D27" s="34"/>
      <c r="E27" s="34"/>
      <c r="F27" s="34"/>
    </row>
    <row r="28" spans="1:7" ht="31.95" hidden="1" customHeight="1" x14ac:dyDescent="0.3">
      <c r="A28" s="42" t="s">
        <v>22</v>
      </c>
      <c r="B28" s="34"/>
      <c r="C28" s="34"/>
      <c r="D28" s="34"/>
      <c r="E28" s="34"/>
      <c r="F28" s="34"/>
    </row>
    <row r="29" spans="1:7" hidden="1" x14ac:dyDescent="0.3">
      <c r="A29" s="34" t="s">
        <v>23</v>
      </c>
      <c r="B29" s="34"/>
      <c r="C29" s="34"/>
      <c r="D29" s="34"/>
      <c r="E29" s="34"/>
      <c r="F29" s="34"/>
    </row>
    <row r="30" spans="1:7" hidden="1" x14ac:dyDescent="0.3">
      <c r="A30" s="13" t="s">
        <v>24</v>
      </c>
      <c r="D30" s="14"/>
    </row>
    <row r="31" spans="1:7" hidden="1" x14ac:dyDescent="0.3">
      <c r="A31" s="13" t="s">
        <v>25</v>
      </c>
    </row>
    <row r="34" spans="1:8" x14ac:dyDescent="0.3">
      <c r="A34" s="12" t="s">
        <v>40</v>
      </c>
      <c r="B34" s="26" t="s">
        <v>41</v>
      </c>
    </row>
    <row r="36" spans="1:8" x14ac:dyDescent="0.3">
      <c r="A36" s="12" t="s">
        <v>26</v>
      </c>
    </row>
    <row r="37" spans="1:8" x14ac:dyDescent="0.3">
      <c r="A37" s="15" t="s">
        <v>27</v>
      </c>
      <c r="B37" s="27" t="s">
        <v>28</v>
      </c>
      <c r="C37" s="15" t="s">
        <v>29</v>
      </c>
      <c r="D37" s="15" t="s">
        <v>30</v>
      </c>
      <c r="E37" s="15" t="s">
        <v>31</v>
      </c>
      <c r="F37" s="15" t="s">
        <v>32</v>
      </c>
      <c r="G37" s="15" t="s">
        <v>33</v>
      </c>
      <c r="H37" s="15" t="s">
        <v>34</v>
      </c>
    </row>
    <row r="38" spans="1:8" x14ac:dyDescent="0.3">
      <c r="A38" s="15" t="s">
        <v>42</v>
      </c>
      <c r="B38" s="27" t="s">
        <v>43</v>
      </c>
      <c r="C38" s="16"/>
      <c r="D38" s="16"/>
      <c r="E38" s="16"/>
      <c r="F38" s="16"/>
      <c r="G38" s="16"/>
      <c r="H38" s="16"/>
    </row>
    <row r="39" spans="1:8" x14ac:dyDescent="0.3">
      <c r="A39" s="16" t="s">
        <v>44</v>
      </c>
      <c r="B39" s="28" t="s">
        <v>43</v>
      </c>
      <c r="C39" s="16">
        <v>100</v>
      </c>
      <c r="D39" s="29" t="s">
        <v>39</v>
      </c>
      <c r="E39" s="32">
        <v>11.9</v>
      </c>
      <c r="F39" s="16">
        <f>IF(ISBLANK(E39),"", PRODUCT(C39,E39))</f>
        <v>1190</v>
      </c>
      <c r="G39" s="31" t="s">
        <v>128</v>
      </c>
      <c r="H39" s="16"/>
    </row>
    <row r="40" spans="1:8" ht="28.8" x14ac:dyDescent="0.3">
      <c r="A40" s="16" t="s">
        <v>45</v>
      </c>
      <c r="B40" s="28" t="s">
        <v>46</v>
      </c>
      <c r="C40" s="16"/>
      <c r="D40" s="16"/>
      <c r="E40" s="16"/>
      <c r="F40" s="16"/>
      <c r="G40" s="16"/>
      <c r="H40" s="31" t="s">
        <v>127</v>
      </c>
    </row>
    <row r="41" spans="1:8" x14ac:dyDescent="0.3">
      <c r="E41" s="15" t="s">
        <v>35</v>
      </c>
      <c r="F41" s="15">
        <f>IF((COUNT(C39:C40)&lt;&gt;COUNT(F39:F40)),"", ROUND(SUM(F39:F40),2))</f>
        <v>1190</v>
      </c>
      <c r="G41" s="13" t="str">
        <f>IF((COUNT(C39:C40)&lt;&gt;COUNT(F39:F40)),"Neužpildytos visų objektų kainos", "")</f>
        <v/>
      </c>
    </row>
    <row r="42" spans="1:8" x14ac:dyDescent="0.3">
      <c r="C42" s="15" t="s">
        <v>36</v>
      </c>
      <c r="D42" s="18">
        <v>5</v>
      </c>
      <c r="E42" s="15" t="s">
        <v>37</v>
      </c>
      <c r="F42" s="15">
        <f>IF(OR(F41="",D42=""),"", ROUND(PRODUCT(D42,F41)/100,2))</f>
        <v>59.5</v>
      </c>
      <c r="G42" s="13" t="str">
        <f>IF(D42="", "Nurodykite taikomą PVM dydį", "")</f>
        <v/>
      </c>
    </row>
    <row r="43" spans="1:8" x14ac:dyDescent="0.3">
      <c r="E43" s="15" t="s">
        <v>38</v>
      </c>
      <c r="F43" s="15">
        <f>IF(ISBLANK(F42), "", ROUND(SUM(F41:F42),2))</f>
        <v>1249.5</v>
      </c>
    </row>
    <row r="49" spans="1:8" x14ac:dyDescent="0.3">
      <c r="A49" s="12" t="s">
        <v>47</v>
      </c>
      <c r="B49" s="26" t="s">
        <v>48</v>
      </c>
    </row>
    <row r="51" spans="1:8" x14ac:dyDescent="0.3">
      <c r="A51" s="12" t="s">
        <v>26</v>
      </c>
    </row>
    <row r="52" spans="1:8" x14ac:dyDescent="0.3">
      <c r="A52" s="15" t="s">
        <v>27</v>
      </c>
      <c r="B52" s="27" t="s">
        <v>28</v>
      </c>
      <c r="C52" s="15" t="s">
        <v>29</v>
      </c>
      <c r="D52" s="15" t="s">
        <v>30</v>
      </c>
      <c r="E52" s="15" t="s">
        <v>31</v>
      </c>
      <c r="F52" s="15" t="s">
        <v>32</v>
      </c>
      <c r="G52" s="15" t="s">
        <v>33</v>
      </c>
      <c r="H52" s="15" t="s">
        <v>34</v>
      </c>
    </row>
    <row r="53" spans="1:8" x14ac:dyDescent="0.3">
      <c r="A53" s="15" t="s">
        <v>49</v>
      </c>
      <c r="B53" s="27" t="s">
        <v>50</v>
      </c>
      <c r="C53" s="16"/>
      <c r="D53" s="16"/>
      <c r="E53" s="16"/>
      <c r="F53" s="16"/>
      <c r="G53" s="16"/>
      <c r="H53" s="16"/>
    </row>
    <row r="54" spans="1:8" ht="31.8" customHeight="1" x14ac:dyDescent="0.3">
      <c r="A54" s="16" t="s">
        <v>51</v>
      </c>
      <c r="B54" s="30" t="s">
        <v>124</v>
      </c>
      <c r="C54" s="16">
        <v>100</v>
      </c>
      <c r="D54" s="16" t="s">
        <v>39</v>
      </c>
      <c r="E54" s="32">
        <v>17</v>
      </c>
      <c r="F54" s="16">
        <f>IF(ISBLANK(E54),"", PRODUCT(C54,E54))</f>
        <v>1700</v>
      </c>
      <c r="G54" s="31" t="s">
        <v>129</v>
      </c>
      <c r="H54" s="16"/>
    </row>
    <row r="55" spans="1:8" ht="74.55" customHeight="1" x14ac:dyDescent="0.3">
      <c r="A55" s="16" t="s">
        <v>52</v>
      </c>
      <c r="B55" s="30" t="s">
        <v>53</v>
      </c>
      <c r="C55" s="16"/>
      <c r="D55" s="16"/>
      <c r="E55" s="16"/>
      <c r="F55" s="16"/>
      <c r="G55" s="16"/>
      <c r="H55" s="31" t="s">
        <v>130</v>
      </c>
    </row>
    <row r="56" spans="1:8" x14ac:dyDescent="0.3">
      <c r="A56" s="16" t="s">
        <v>54</v>
      </c>
      <c r="B56" s="30" t="s">
        <v>125</v>
      </c>
      <c r="C56" s="16">
        <v>100</v>
      </c>
      <c r="D56" s="16" t="s">
        <v>39</v>
      </c>
      <c r="E56" s="32">
        <v>17</v>
      </c>
      <c r="F56" s="16">
        <f>IF(ISBLANK(E56),"", PRODUCT(C56,E56))</f>
        <v>1700</v>
      </c>
      <c r="G56" s="31" t="s">
        <v>131</v>
      </c>
      <c r="H56" s="16"/>
    </row>
    <row r="57" spans="1:8" ht="86.4" x14ac:dyDescent="0.3">
      <c r="A57" s="16" t="s">
        <v>55</v>
      </c>
      <c r="B57" s="30" t="s">
        <v>56</v>
      </c>
      <c r="C57" s="16"/>
      <c r="D57" s="16"/>
      <c r="E57" s="16"/>
      <c r="F57" s="16"/>
      <c r="G57" s="16"/>
      <c r="H57" s="31" t="s">
        <v>132</v>
      </c>
    </row>
    <row r="58" spans="1:8" x14ac:dyDescent="0.3">
      <c r="A58" s="16" t="s">
        <v>57</v>
      </c>
      <c r="B58" s="30" t="s">
        <v>126</v>
      </c>
      <c r="C58" s="16">
        <v>100</v>
      </c>
      <c r="D58" s="16" t="s">
        <v>39</v>
      </c>
      <c r="E58" s="32">
        <v>10.75</v>
      </c>
      <c r="F58" s="16">
        <f>IF(ISBLANK(E58),"", PRODUCT(C58,E58))</f>
        <v>1075</v>
      </c>
      <c r="G58" s="31" t="s">
        <v>133</v>
      </c>
      <c r="H58" s="16"/>
    </row>
    <row r="59" spans="1:8" ht="28.8" x14ac:dyDescent="0.3">
      <c r="A59" s="16" t="s">
        <v>58</v>
      </c>
      <c r="B59" s="28" t="s">
        <v>59</v>
      </c>
      <c r="C59" s="16"/>
      <c r="D59" s="16"/>
      <c r="E59" s="16"/>
      <c r="F59" s="16"/>
      <c r="G59" s="16"/>
      <c r="H59" s="31" t="s">
        <v>134</v>
      </c>
    </row>
    <row r="60" spans="1:8" x14ac:dyDescent="0.3">
      <c r="E60" s="15" t="s">
        <v>35</v>
      </c>
      <c r="F60" s="15">
        <f>IF((COUNT(C54:C59)&lt;&gt;COUNT(F54:F59)),"", ROUND(SUM(F54:F59),2))</f>
        <v>4475</v>
      </c>
      <c r="G60" s="13" t="str">
        <f>IF((COUNT(C54:C59)&lt;&gt;COUNT(F54:F59)),"Neužpildytos visų objektų kainos", "")</f>
        <v/>
      </c>
    </row>
    <row r="61" spans="1:8" x14ac:dyDescent="0.3">
      <c r="C61" s="15" t="s">
        <v>36</v>
      </c>
      <c r="D61" s="18">
        <v>5</v>
      </c>
      <c r="E61" s="15" t="s">
        <v>37</v>
      </c>
      <c r="F61" s="15">
        <f>IF(OR(F60="",D61=""),"", ROUND(PRODUCT(D61,F60)/100,2))</f>
        <v>223.75</v>
      </c>
      <c r="G61" s="13" t="str">
        <f>IF(D61="", "Nurodykite taikomą PVM dydį", "")</f>
        <v/>
      </c>
    </row>
    <row r="62" spans="1:8" x14ac:dyDescent="0.3">
      <c r="E62" s="15" t="s">
        <v>38</v>
      </c>
      <c r="F62" s="15">
        <f>IF(ISBLANK(F61), "", ROUND(SUM(F60:F61),2))</f>
        <v>4698.75</v>
      </c>
    </row>
    <row r="67" spans="1:8" x14ac:dyDescent="0.3">
      <c r="A67" s="12" t="s">
        <v>60</v>
      </c>
      <c r="B67" s="26" t="s">
        <v>61</v>
      </c>
    </row>
    <row r="69" spans="1:8" x14ac:dyDescent="0.3">
      <c r="A69" s="12" t="s">
        <v>26</v>
      </c>
    </row>
    <row r="70" spans="1:8" x14ac:dyDescent="0.3">
      <c r="A70" s="15" t="s">
        <v>27</v>
      </c>
      <c r="B70" s="27" t="s">
        <v>28</v>
      </c>
      <c r="C70" s="15" t="s">
        <v>29</v>
      </c>
      <c r="D70" s="15" t="s">
        <v>30</v>
      </c>
      <c r="E70" s="15" t="s">
        <v>31</v>
      </c>
      <c r="F70" s="15" t="s">
        <v>32</v>
      </c>
      <c r="G70" s="15" t="s">
        <v>33</v>
      </c>
      <c r="H70" s="15" t="s">
        <v>34</v>
      </c>
    </row>
    <row r="71" spans="1:8" x14ac:dyDescent="0.3">
      <c r="A71" s="15" t="s">
        <v>62</v>
      </c>
      <c r="B71" s="27" t="s">
        <v>63</v>
      </c>
      <c r="C71" s="16"/>
      <c r="D71" s="16"/>
      <c r="E71" s="16"/>
      <c r="F71" s="16"/>
      <c r="G71" s="16"/>
      <c r="H71" s="16"/>
    </row>
    <row r="72" spans="1:8" x14ac:dyDescent="0.3">
      <c r="A72" s="16" t="s">
        <v>64</v>
      </c>
      <c r="B72" s="28" t="s">
        <v>65</v>
      </c>
      <c r="C72" s="16">
        <v>30600</v>
      </c>
      <c r="D72" s="16" t="s">
        <v>39</v>
      </c>
      <c r="E72" s="17">
        <v>0.39</v>
      </c>
      <c r="F72" s="16">
        <f>IF(ISBLANK(E72),"", PRODUCT(C72,E72))</f>
        <v>11934</v>
      </c>
      <c r="G72" s="31" t="s">
        <v>139</v>
      </c>
      <c r="H72" s="16"/>
    </row>
    <row r="73" spans="1:8" ht="57.6" x14ac:dyDescent="0.3">
      <c r="A73" s="16" t="s">
        <v>66</v>
      </c>
      <c r="B73" s="28" t="s">
        <v>67</v>
      </c>
      <c r="C73" s="16"/>
      <c r="D73" s="16"/>
      <c r="E73" s="16"/>
      <c r="F73" s="16"/>
      <c r="G73" s="16"/>
      <c r="H73" s="31" t="s">
        <v>140</v>
      </c>
    </row>
    <row r="74" spans="1:8" x14ac:dyDescent="0.3">
      <c r="A74" s="16" t="s">
        <v>68</v>
      </c>
      <c r="B74" s="28" t="s">
        <v>69</v>
      </c>
      <c r="C74" s="16">
        <v>4000</v>
      </c>
      <c r="D74" s="16" t="s">
        <v>39</v>
      </c>
      <c r="E74" s="17">
        <v>0.42</v>
      </c>
      <c r="F74" s="16">
        <f>IF(ISBLANK(E74),"", PRODUCT(C74,E74))</f>
        <v>1680</v>
      </c>
      <c r="G74" s="31" t="s">
        <v>141</v>
      </c>
      <c r="H74" s="16"/>
    </row>
    <row r="75" spans="1:8" ht="57.6" x14ac:dyDescent="0.3">
      <c r="A75" s="16" t="s">
        <v>70</v>
      </c>
      <c r="B75" s="28" t="s">
        <v>67</v>
      </c>
      <c r="C75" s="16"/>
      <c r="D75" s="16"/>
      <c r="E75" s="16"/>
      <c r="F75" s="16"/>
      <c r="G75" s="16"/>
      <c r="H75" s="18" t="s">
        <v>140</v>
      </c>
    </row>
    <row r="76" spans="1:8" x14ac:dyDescent="0.3">
      <c r="A76" s="16" t="s">
        <v>71</v>
      </c>
      <c r="B76" s="28" t="s">
        <v>72</v>
      </c>
      <c r="C76" s="16">
        <v>8000</v>
      </c>
      <c r="D76" s="16" t="s">
        <v>39</v>
      </c>
      <c r="E76" s="17">
        <v>0.47</v>
      </c>
      <c r="F76" s="16">
        <f>IF(ISBLANK(E76),"", PRODUCT(C76,E76))</f>
        <v>3760</v>
      </c>
      <c r="G76" s="31" t="s">
        <v>142</v>
      </c>
      <c r="H76" s="16"/>
    </row>
    <row r="77" spans="1:8" ht="57.6" x14ac:dyDescent="0.3">
      <c r="A77" s="16" t="s">
        <v>73</v>
      </c>
      <c r="B77" s="28" t="s">
        <v>67</v>
      </c>
      <c r="C77" s="16"/>
      <c r="D77" s="16"/>
      <c r="E77" s="16"/>
      <c r="F77" s="16"/>
      <c r="G77" s="16"/>
      <c r="H77" s="18" t="s">
        <v>140</v>
      </c>
    </row>
    <row r="78" spans="1:8" x14ac:dyDescent="0.3">
      <c r="A78" s="16" t="s">
        <v>74</v>
      </c>
      <c r="B78" s="28" t="s">
        <v>75</v>
      </c>
      <c r="C78" s="16">
        <v>4000</v>
      </c>
      <c r="D78" s="16" t="s">
        <v>39</v>
      </c>
      <c r="E78" s="17">
        <v>0.46</v>
      </c>
      <c r="F78" s="16">
        <f>IF(ISBLANK(E78),"", PRODUCT(C78,E78))</f>
        <v>1840</v>
      </c>
      <c r="G78" s="31" t="s">
        <v>143</v>
      </c>
      <c r="H78" s="16"/>
    </row>
    <row r="79" spans="1:8" ht="57.6" x14ac:dyDescent="0.3">
      <c r="A79" s="16" t="s">
        <v>76</v>
      </c>
      <c r="B79" s="28" t="s">
        <v>67</v>
      </c>
      <c r="C79" s="16"/>
      <c r="D79" s="16"/>
      <c r="E79" s="16"/>
      <c r="F79" s="16"/>
      <c r="G79" s="16"/>
      <c r="H79" s="18" t="s">
        <v>140</v>
      </c>
    </row>
    <row r="80" spans="1:8" x14ac:dyDescent="0.3">
      <c r="A80" s="16" t="s">
        <v>77</v>
      </c>
      <c r="B80" s="28" t="s">
        <v>78</v>
      </c>
      <c r="C80" s="16">
        <v>4800</v>
      </c>
      <c r="D80" s="16" t="s">
        <v>39</v>
      </c>
      <c r="E80" s="17">
        <v>0.52</v>
      </c>
      <c r="F80" s="16">
        <f>IF(ISBLANK(E80),"", PRODUCT(C80,E80))</f>
        <v>2496</v>
      </c>
      <c r="G80" s="31" t="s">
        <v>144</v>
      </c>
      <c r="H80" s="16"/>
    </row>
    <row r="81" spans="1:8" ht="57.6" x14ac:dyDescent="0.3">
      <c r="A81" s="16" t="s">
        <v>79</v>
      </c>
      <c r="B81" s="28" t="s">
        <v>67</v>
      </c>
      <c r="C81" s="16"/>
      <c r="D81" s="16"/>
      <c r="E81" s="16"/>
      <c r="F81" s="16"/>
      <c r="G81" s="16"/>
      <c r="H81" s="18" t="s">
        <v>140</v>
      </c>
    </row>
    <row r="82" spans="1:8" ht="28.8" x14ac:dyDescent="0.3">
      <c r="A82" s="16" t="s">
        <v>80</v>
      </c>
      <c r="B82" s="28" t="s">
        <v>81</v>
      </c>
      <c r="C82" s="16">
        <v>4000</v>
      </c>
      <c r="D82" s="16" t="s">
        <v>39</v>
      </c>
      <c r="E82" s="17">
        <v>0.54</v>
      </c>
      <c r="F82" s="16">
        <f>IF(ISBLANK(E82),"", PRODUCT(C82,E82))</f>
        <v>2160</v>
      </c>
      <c r="G82" s="31" t="s">
        <v>145</v>
      </c>
      <c r="H82" s="16"/>
    </row>
    <row r="83" spans="1:8" ht="57.6" x14ac:dyDescent="0.3">
      <c r="A83" s="16" t="s">
        <v>82</v>
      </c>
      <c r="B83" s="28" t="s">
        <v>67</v>
      </c>
      <c r="C83" s="16"/>
      <c r="D83" s="16"/>
      <c r="E83" s="16"/>
      <c r="F83" s="16"/>
      <c r="G83" s="16"/>
      <c r="H83" s="18" t="s">
        <v>140</v>
      </c>
    </row>
    <row r="84" spans="1:8" x14ac:dyDescent="0.3">
      <c r="A84" s="16" t="s">
        <v>83</v>
      </c>
      <c r="B84" s="28" t="s">
        <v>84</v>
      </c>
      <c r="C84" s="16">
        <v>120</v>
      </c>
      <c r="D84" s="16" t="s">
        <v>39</v>
      </c>
      <c r="E84" s="17">
        <v>0.55000000000000004</v>
      </c>
      <c r="F84" s="16">
        <f>IF(ISBLANK(E84),"", PRODUCT(C84,E84))</f>
        <v>66</v>
      </c>
      <c r="G84" s="31" t="s">
        <v>146</v>
      </c>
      <c r="H84" s="16"/>
    </row>
    <row r="85" spans="1:8" ht="57.6" x14ac:dyDescent="0.3">
      <c r="A85" s="16" t="s">
        <v>85</v>
      </c>
      <c r="B85" s="28" t="s">
        <v>67</v>
      </c>
      <c r="C85" s="16"/>
      <c r="D85" s="16"/>
      <c r="E85" s="16"/>
      <c r="F85" s="16"/>
      <c r="G85" s="16"/>
      <c r="H85" s="18" t="s">
        <v>140</v>
      </c>
    </row>
    <row r="86" spans="1:8" x14ac:dyDescent="0.3">
      <c r="A86" s="16" t="s">
        <v>86</v>
      </c>
      <c r="B86" s="28" t="s">
        <v>87</v>
      </c>
      <c r="C86" s="16">
        <v>2400</v>
      </c>
      <c r="D86" s="16" t="s">
        <v>39</v>
      </c>
      <c r="E86" s="17">
        <v>0.43</v>
      </c>
      <c r="F86" s="16">
        <f>IF(ISBLANK(E86),"", PRODUCT(C86,E86))</f>
        <v>1032</v>
      </c>
      <c r="G86" s="31" t="s">
        <v>147</v>
      </c>
      <c r="H86" s="16"/>
    </row>
    <row r="87" spans="1:8" ht="57.6" x14ac:dyDescent="0.3">
      <c r="A87" s="16" t="s">
        <v>88</v>
      </c>
      <c r="B87" s="28" t="s">
        <v>67</v>
      </c>
      <c r="C87" s="16"/>
      <c r="D87" s="16"/>
      <c r="E87" s="16"/>
      <c r="F87" s="16"/>
      <c r="G87" s="16"/>
      <c r="H87" s="18" t="s">
        <v>140</v>
      </c>
    </row>
    <row r="88" spans="1:8" x14ac:dyDescent="0.3">
      <c r="A88" s="16" t="s">
        <v>89</v>
      </c>
      <c r="B88" s="28" t="s">
        <v>90</v>
      </c>
      <c r="C88" s="16">
        <v>4800</v>
      </c>
      <c r="D88" s="16" t="s">
        <v>39</v>
      </c>
      <c r="E88" s="17">
        <v>0.52</v>
      </c>
      <c r="F88" s="16">
        <f>IF(ISBLANK(E88),"", PRODUCT(C88,E88))</f>
        <v>2496</v>
      </c>
      <c r="G88" s="31" t="s">
        <v>148</v>
      </c>
      <c r="H88" s="16"/>
    </row>
    <row r="89" spans="1:8" ht="57.6" x14ac:dyDescent="0.3">
      <c r="A89" s="16" t="s">
        <v>91</v>
      </c>
      <c r="B89" s="28" t="s">
        <v>67</v>
      </c>
      <c r="C89" s="16"/>
      <c r="D89" s="16"/>
      <c r="E89" s="16"/>
      <c r="F89" s="16"/>
      <c r="G89" s="16"/>
      <c r="H89" s="18" t="s">
        <v>140</v>
      </c>
    </row>
    <row r="90" spans="1:8" x14ac:dyDescent="0.3">
      <c r="A90" s="16" t="s">
        <v>92</v>
      </c>
      <c r="B90" s="28" t="s">
        <v>93</v>
      </c>
      <c r="C90" s="16">
        <v>240</v>
      </c>
      <c r="D90" s="16" t="s">
        <v>39</v>
      </c>
      <c r="E90" s="32">
        <v>2.6</v>
      </c>
      <c r="F90" s="16">
        <f>IF(ISBLANK(E90),"", PRODUCT(C90,E90))</f>
        <v>624</v>
      </c>
      <c r="G90" s="31" t="s">
        <v>151</v>
      </c>
      <c r="H90" s="16"/>
    </row>
    <row r="91" spans="1:8" ht="57.6" x14ac:dyDescent="0.3">
      <c r="A91" s="16" t="s">
        <v>94</v>
      </c>
      <c r="B91" s="28" t="s">
        <v>67</v>
      </c>
      <c r="C91" s="16"/>
      <c r="D91" s="16"/>
      <c r="E91" s="16"/>
      <c r="F91" s="16"/>
      <c r="G91" s="16"/>
      <c r="H91" s="18" t="s">
        <v>140</v>
      </c>
    </row>
    <row r="92" spans="1:8" x14ac:dyDescent="0.3">
      <c r="A92" s="16" t="s">
        <v>95</v>
      </c>
      <c r="B92" s="28" t="s">
        <v>96</v>
      </c>
      <c r="C92" s="16">
        <v>160</v>
      </c>
      <c r="D92" s="16" t="s">
        <v>39</v>
      </c>
      <c r="E92" s="17">
        <v>1.88</v>
      </c>
      <c r="F92" s="16">
        <f>IF(ISBLANK(E92),"", PRODUCT(C92,E92))</f>
        <v>300.79999999999995</v>
      </c>
      <c r="G92" s="31" t="s">
        <v>149</v>
      </c>
      <c r="H92" s="16"/>
    </row>
    <row r="93" spans="1:8" ht="57.6" x14ac:dyDescent="0.3">
      <c r="A93" s="16" t="s">
        <v>97</v>
      </c>
      <c r="B93" s="28" t="s">
        <v>67</v>
      </c>
      <c r="C93" s="16"/>
      <c r="D93" s="16"/>
      <c r="E93" s="16"/>
      <c r="F93" s="16"/>
      <c r="G93" s="16"/>
      <c r="H93" s="18" t="s">
        <v>140</v>
      </c>
    </row>
    <row r="94" spans="1:8" x14ac:dyDescent="0.3">
      <c r="A94" s="16" t="s">
        <v>98</v>
      </c>
      <c r="B94" s="28" t="s">
        <v>99</v>
      </c>
      <c r="C94" s="16">
        <v>2000</v>
      </c>
      <c r="D94" s="16" t="s">
        <v>39</v>
      </c>
      <c r="E94" s="17">
        <v>0.72</v>
      </c>
      <c r="F94" s="16">
        <f>IF(ISBLANK(E94),"", PRODUCT(C94,E94))</f>
        <v>1440</v>
      </c>
      <c r="G94" s="31" t="s">
        <v>150</v>
      </c>
      <c r="H94" s="16"/>
    </row>
    <row r="95" spans="1:8" ht="57.6" x14ac:dyDescent="0.3">
      <c r="A95" s="16" t="s">
        <v>100</v>
      </c>
      <c r="B95" s="28" t="s">
        <v>67</v>
      </c>
      <c r="C95" s="16"/>
      <c r="D95" s="16"/>
      <c r="E95" s="16"/>
      <c r="F95" s="16"/>
      <c r="G95" s="16"/>
      <c r="H95" s="18" t="s">
        <v>140</v>
      </c>
    </row>
    <row r="96" spans="1:8" x14ac:dyDescent="0.3">
      <c r="E96" s="15" t="s">
        <v>35</v>
      </c>
      <c r="F96" s="15">
        <f>IF((COUNT(C72:C95)&lt;&gt;COUNT(F72:F95)),"", ROUND(SUM(F72:F95),2))</f>
        <v>29828.799999999999</v>
      </c>
      <c r="G96" s="13" t="str">
        <f>IF((COUNT(C72:C95)&lt;&gt;COUNT(F72:F95)),"Neužpildytos visų objektų kainos", "")</f>
        <v/>
      </c>
    </row>
    <row r="97" spans="3:7" x14ac:dyDescent="0.3">
      <c r="C97" s="15" t="s">
        <v>36</v>
      </c>
      <c r="D97" s="18">
        <v>5</v>
      </c>
      <c r="E97" s="15" t="s">
        <v>37</v>
      </c>
      <c r="F97" s="15">
        <f>IF(OR(F96="",D97=""),"", ROUND(PRODUCT(D97,F96)/100,2))</f>
        <v>1491.44</v>
      </c>
      <c r="G97" s="13" t="str">
        <f>IF(D97="", "Nurodykite taikomą PVM dydį", "")</f>
        <v/>
      </c>
    </row>
    <row r="98" spans="3:7" x14ac:dyDescent="0.3">
      <c r="E98" s="15" t="s">
        <v>38</v>
      </c>
      <c r="F98" s="15">
        <f>IF(ISBLANK(F97), "", ROUND(SUM(F96:F97),2))</f>
        <v>31320.240000000002</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V37" sqref="V37"/>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67" t="s">
        <v>101</v>
      </c>
      <c r="B2" s="34"/>
      <c r="C2" s="34"/>
      <c r="D2" s="34"/>
      <c r="E2" s="34"/>
      <c r="F2" s="34"/>
      <c r="G2" s="34"/>
      <c r="H2" s="34"/>
      <c r="I2" s="34"/>
      <c r="J2" s="34"/>
      <c r="K2" s="34"/>
    </row>
    <row r="3" spans="1:11" x14ac:dyDescent="0.3">
      <c r="A3" s="34"/>
      <c r="B3" s="34"/>
      <c r="C3" s="34"/>
      <c r="D3" s="34"/>
      <c r="E3" s="34"/>
      <c r="F3" s="34"/>
      <c r="G3" s="34"/>
      <c r="H3" s="34"/>
      <c r="I3" s="34"/>
      <c r="J3" s="34"/>
      <c r="K3" s="34"/>
    </row>
    <row r="4" spans="1:11" ht="16.2" customHeight="1" thickBot="1" x14ac:dyDescent="0.35">
      <c r="A4" s="6"/>
      <c r="B4" s="6"/>
      <c r="C4" s="6"/>
      <c r="D4" s="6"/>
      <c r="E4" s="6"/>
      <c r="F4" s="6"/>
      <c r="G4" s="6"/>
      <c r="H4" s="6"/>
      <c r="I4" s="6"/>
      <c r="J4" s="6"/>
    </row>
    <row r="5" spans="1:11" ht="48" customHeight="1" x14ac:dyDescent="0.3">
      <c r="A5" s="69" t="s">
        <v>102</v>
      </c>
      <c r="B5" s="58"/>
      <c r="C5" s="56" t="s">
        <v>103</v>
      </c>
      <c r="D5" s="57"/>
      <c r="E5" s="58"/>
      <c r="F5" s="56" t="s">
        <v>104</v>
      </c>
      <c r="G5" s="57"/>
      <c r="H5" s="58"/>
      <c r="I5" s="56" t="s">
        <v>105</v>
      </c>
      <c r="J5" s="58"/>
      <c r="K5" s="8" t="s">
        <v>106</v>
      </c>
    </row>
    <row r="6" spans="1:11" ht="49.2" customHeight="1" x14ac:dyDescent="0.3">
      <c r="A6" s="50"/>
      <c r="B6" s="39"/>
      <c r="C6" s="51"/>
      <c r="D6" s="52"/>
      <c r="E6" s="39"/>
      <c r="F6" s="51"/>
      <c r="G6" s="52"/>
      <c r="H6" s="39"/>
      <c r="I6" s="51"/>
      <c r="J6" s="39"/>
      <c r="K6" s="19"/>
    </row>
    <row r="7" spans="1:11" ht="49.2" customHeight="1" x14ac:dyDescent="0.3">
      <c r="A7" s="50"/>
      <c r="B7" s="39"/>
      <c r="C7" s="51"/>
      <c r="D7" s="52"/>
      <c r="E7" s="39"/>
      <c r="F7" s="51"/>
      <c r="G7" s="52"/>
      <c r="H7" s="39"/>
      <c r="I7" s="51"/>
      <c r="J7" s="39"/>
      <c r="K7" s="19"/>
    </row>
    <row r="8" spans="1:11" ht="49.2" customHeight="1" x14ac:dyDescent="0.3">
      <c r="A8" s="50"/>
      <c r="B8" s="39"/>
      <c r="C8" s="51"/>
      <c r="D8" s="52"/>
      <c r="E8" s="39"/>
      <c r="F8" s="51"/>
      <c r="G8" s="52"/>
      <c r="H8" s="39"/>
      <c r="I8" s="51"/>
      <c r="J8" s="39"/>
      <c r="K8" s="19"/>
    </row>
    <row r="9" spans="1:11" ht="49.2" customHeight="1" x14ac:dyDescent="0.3">
      <c r="A9" s="50"/>
      <c r="B9" s="39"/>
      <c r="C9" s="51"/>
      <c r="D9" s="52"/>
      <c r="E9" s="39"/>
      <c r="F9" s="51"/>
      <c r="G9" s="52"/>
      <c r="H9" s="39"/>
      <c r="I9" s="51"/>
      <c r="J9" s="39"/>
      <c r="K9" s="19"/>
    </row>
    <row r="10" spans="1:11" ht="49.2" customHeight="1" x14ac:dyDescent="0.3">
      <c r="A10" s="50"/>
      <c r="B10" s="39"/>
      <c r="C10" s="51"/>
      <c r="D10" s="52"/>
      <c r="E10" s="39"/>
      <c r="F10" s="51"/>
      <c r="G10" s="52"/>
      <c r="H10" s="39"/>
      <c r="I10" s="51"/>
      <c r="J10" s="39"/>
      <c r="K10" s="19"/>
    </row>
    <row r="11" spans="1:11" ht="49.2" customHeight="1" x14ac:dyDescent="0.3">
      <c r="A11" s="50"/>
      <c r="B11" s="39"/>
      <c r="C11" s="51"/>
      <c r="D11" s="52"/>
      <c r="E11" s="39"/>
      <c r="F11" s="51"/>
      <c r="G11" s="52"/>
      <c r="H11" s="39"/>
      <c r="I11" s="51"/>
      <c r="J11" s="39"/>
      <c r="K11" s="19"/>
    </row>
    <row r="12" spans="1:11" ht="49.2" customHeight="1" x14ac:dyDescent="0.3">
      <c r="A12" s="50"/>
      <c r="B12" s="39"/>
      <c r="C12" s="51"/>
      <c r="D12" s="52"/>
      <c r="E12" s="39"/>
      <c r="F12" s="51"/>
      <c r="G12" s="52"/>
      <c r="H12" s="39"/>
      <c r="I12" s="51"/>
      <c r="J12" s="39"/>
      <c r="K12" s="19"/>
    </row>
    <row r="13" spans="1:11" ht="49.2" customHeight="1" x14ac:dyDescent="0.3">
      <c r="A13" s="50"/>
      <c r="B13" s="39"/>
      <c r="C13" s="51"/>
      <c r="D13" s="52"/>
      <c r="E13" s="39"/>
      <c r="F13" s="51"/>
      <c r="G13" s="52"/>
      <c r="H13" s="39"/>
      <c r="I13" s="51"/>
      <c r="J13" s="39"/>
      <c r="K13" s="19"/>
    </row>
    <row r="14" spans="1:11" ht="49.2" customHeight="1" x14ac:dyDescent="0.3">
      <c r="A14" s="50"/>
      <c r="B14" s="39"/>
      <c r="C14" s="51"/>
      <c r="D14" s="52"/>
      <c r="E14" s="39"/>
      <c r="F14" s="51"/>
      <c r="G14" s="52"/>
      <c r="H14" s="39"/>
      <c r="I14" s="51"/>
      <c r="J14" s="39"/>
      <c r="K14" s="19"/>
    </row>
    <row r="15" spans="1:11" ht="48" customHeight="1" thickBot="1" x14ac:dyDescent="0.35">
      <c r="A15" s="78"/>
      <c r="B15" s="62"/>
      <c r="C15" s="60"/>
      <c r="D15" s="61"/>
      <c r="E15" s="62"/>
      <c r="F15" s="60"/>
      <c r="G15" s="61"/>
      <c r="H15" s="62"/>
      <c r="I15" s="60"/>
      <c r="J15" s="62"/>
      <c r="K15" s="20"/>
    </row>
    <row r="16" spans="1:11" ht="19.2" customHeight="1" x14ac:dyDescent="0.3">
      <c r="A16" s="9"/>
      <c r="B16" s="9"/>
      <c r="C16" s="9"/>
      <c r="D16" s="9"/>
      <c r="E16" s="9"/>
      <c r="F16" s="9"/>
      <c r="G16" s="9"/>
      <c r="H16" s="9"/>
      <c r="I16" s="9"/>
      <c r="J16" s="9"/>
      <c r="K16" s="10"/>
    </row>
    <row r="17" spans="1:11" ht="49.2" customHeight="1" x14ac:dyDescent="0.3">
      <c r="A17" s="65" t="s">
        <v>107</v>
      </c>
      <c r="B17" s="34"/>
      <c r="C17" s="34"/>
      <c r="D17" s="34"/>
      <c r="E17" s="34"/>
      <c r="F17" s="34"/>
      <c r="G17" s="34"/>
      <c r="H17" s="34"/>
      <c r="I17" s="34"/>
      <c r="J17" s="34"/>
      <c r="K17" s="34"/>
    </row>
    <row r="18" spans="1:11" ht="16.2" customHeight="1" thickBot="1" x14ac:dyDescent="0.35">
      <c r="A18" s="9"/>
      <c r="B18" s="9"/>
      <c r="C18" s="9"/>
      <c r="D18" s="9"/>
      <c r="E18" s="9"/>
      <c r="F18" s="9"/>
      <c r="G18" s="9"/>
      <c r="H18" s="9"/>
      <c r="I18" s="9"/>
      <c r="J18" s="9"/>
      <c r="K18" s="10"/>
    </row>
    <row r="19" spans="1:11" ht="49.2" customHeight="1" x14ac:dyDescent="0.3">
      <c r="A19" s="69" t="s">
        <v>28</v>
      </c>
      <c r="B19" s="58"/>
      <c r="C19" s="56" t="s">
        <v>103</v>
      </c>
      <c r="D19" s="57"/>
      <c r="E19" s="58"/>
      <c r="F19" s="56" t="s">
        <v>108</v>
      </c>
      <c r="G19" s="57"/>
      <c r="H19" s="58"/>
      <c r="I19" s="76" t="s">
        <v>105</v>
      </c>
      <c r="J19" s="77"/>
      <c r="K19" s="10"/>
    </row>
    <row r="20" spans="1:11" ht="49.2" customHeight="1" x14ac:dyDescent="0.3">
      <c r="A20" s="50"/>
      <c r="B20" s="39"/>
      <c r="C20" s="51"/>
      <c r="D20" s="52"/>
      <c r="E20" s="39"/>
      <c r="F20" s="51"/>
      <c r="G20" s="52"/>
      <c r="H20" s="39"/>
      <c r="I20" s="54"/>
      <c r="J20" s="55"/>
      <c r="K20" s="10"/>
    </row>
    <row r="21" spans="1:11" ht="49.2" customHeight="1" x14ac:dyDescent="0.3">
      <c r="A21" s="50"/>
      <c r="B21" s="39"/>
      <c r="C21" s="51"/>
      <c r="D21" s="52"/>
      <c r="E21" s="39"/>
      <c r="F21" s="51"/>
      <c r="G21" s="52"/>
      <c r="H21" s="39"/>
      <c r="I21" s="54"/>
      <c r="J21" s="55"/>
      <c r="K21" s="10"/>
    </row>
    <row r="22" spans="1:11" ht="49.2" customHeight="1" x14ac:dyDescent="0.3">
      <c r="A22" s="50"/>
      <c r="B22" s="39"/>
      <c r="C22" s="51"/>
      <c r="D22" s="52"/>
      <c r="E22" s="39"/>
      <c r="F22" s="51"/>
      <c r="G22" s="52"/>
      <c r="H22" s="39"/>
      <c r="I22" s="54"/>
      <c r="J22" s="55"/>
      <c r="K22" s="10"/>
    </row>
    <row r="23" spans="1:11" ht="49.2" customHeight="1" x14ac:dyDescent="0.3">
      <c r="A23" s="50"/>
      <c r="B23" s="39"/>
      <c r="C23" s="51"/>
      <c r="D23" s="52"/>
      <c r="E23" s="39"/>
      <c r="F23" s="51"/>
      <c r="G23" s="52"/>
      <c r="H23" s="39"/>
      <c r="I23" s="54"/>
      <c r="J23" s="55"/>
      <c r="K23" s="10"/>
    </row>
    <row r="24" spans="1:11" ht="49.2" customHeight="1" x14ac:dyDescent="0.3">
      <c r="A24" s="50"/>
      <c r="B24" s="39"/>
      <c r="C24" s="51"/>
      <c r="D24" s="52"/>
      <c r="E24" s="39"/>
      <c r="F24" s="51"/>
      <c r="G24" s="52"/>
      <c r="H24" s="39"/>
      <c r="I24" s="54"/>
      <c r="J24" s="55"/>
      <c r="K24" s="10"/>
    </row>
    <row r="25" spans="1:11" ht="49.2" customHeight="1" x14ac:dyDescent="0.3">
      <c r="A25" s="50"/>
      <c r="B25" s="39"/>
      <c r="C25" s="51"/>
      <c r="D25" s="52"/>
      <c r="E25" s="39"/>
      <c r="F25" s="51"/>
      <c r="G25" s="52"/>
      <c r="H25" s="39"/>
      <c r="I25" s="54"/>
      <c r="J25" s="55"/>
      <c r="K25" s="10"/>
    </row>
    <row r="26" spans="1:11" ht="49.2" customHeight="1" x14ac:dyDescent="0.3">
      <c r="A26" s="50"/>
      <c r="B26" s="39"/>
      <c r="C26" s="51"/>
      <c r="D26" s="52"/>
      <c r="E26" s="39"/>
      <c r="F26" s="51"/>
      <c r="G26" s="52"/>
      <c r="H26" s="39"/>
      <c r="I26" s="54"/>
      <c r="J26" s="55"/>
      <c r="K26" s="10"/>
    </row>
    <row r="27" spans="1:11" ht="49.2" customHeight="1" x14ac:dyDescent="0.3">
      <c r="A27" s="50"/>
      <c r="B27" s="39"/>
      <c r="C27" s="51"/>
      <c r="D27" s="52"/>
      <c r="E27" s="39"/>
      <c r="F27" s="51"/>
      <c r="G27" s="52"/>
      <c r="H27" s="39"/>
      <c r="I27" s="54"/>
      <c r="J27" s="55"/>
      <c r="K27" s="10"/>
    </row>
    <row r="28" spans="1:11" ht="49.2" customHeight="1" x14ac:dyDescent="0.3">
      <c r="A28" s="50"/>
      <c r="B28" s="39"/>
      <c r="C28" s="51"/>
      <c r="D28" s="52"/>
      <c r="E28" s="39"/>
      <c r="F28" s="51"/>
      <c r="G28" s="52"/>
      <c r="H28" s="39"/>
      <c r="I28" s="54"/>
      <c r="J28" s="55"/>
      <c r="K28" s="10"/>
    </row>
    <row r="29" spans="1:11" ht="49.2" customHeight="1" x14ac:dyDescent="0.3">
      <c r="A29" s="50"/>
      <c r="B29" s="39"/>
      <c r="C29" s="51"/>
      <c r="D29" s="52"/>
      <c r="E29" s="39"/>
      <c r="F29" s="51"/>
      <c r="G29" s="52"/>
      <c r="H29" s="39"/>
      <c r="I29" s="54"/>
      <c r="J29" s="55"/>
      <c r="K29" s="10"/>
    </row>
    <row r="31" spans="1:11" ht="33" customHeight="1" x14ac:dyDescent="0.3">
      <c r="A31" s="74"/>
      <c r="B31" s="34"/>
      <c r="C31" s="34"/>
      <c r="D31" s="34"/>
      <c r="E31" s="34"/>
      <c r="F31" s="34"/>
      <c r="G31" s="34"/>
      <c r="H31" s="34"/>
      <c r="I31" s="34"/>
      <c r="J31" s="34"/>
    </row>
    <row r="33" spans="1:10" ht="16.2" customHeight="1" x14ac:dyDescent="0.3">
      <c r="A33" s="53" t="s">
        <v>109</v>
      </c>
      <c r="B33" s="34"/>
      <c r="C33" s="34"/>
      <c r="D33" s="34"/>
      <c r="E33" s="34"/>
      <c r="F33" s="34"/>
      <c r="G33" s="34"/>
      <c r="H33" s="34"/>
      <c r="I33" s="34"/>
      <c r="J33" s="34"/>
    </row>
    <row r="34" spans="1:10" ht="16.2" customHeight="1" thickBot="1" x14ac:dyDescent="0.35"/>
    <row r="35" spans="1:10" ht="16.2" customHeight="1" x14ac:dyDescent="0.3">
      <c r="A35" s="7" t="s">
        <v>27</v>
      </c>
      <c r="B35" s="79" t="s">
        <v>110</v>
      </c>
      <c r="C35" s="57"/>
      <c r="D35" s="57"/>
      <c r="E35" s="57"/>
      <c r="F35" s="57"/>
      <c r="G35" s="58"/>
      <c r="H35" s="80" t="s">
        <v>111</v>
      </c>
      <c r="I35" s="57"/>
      <c r="J35" s="77"/>
    </row>
    <row r="36" spans="1:10" ht="48" customHeight="1" x14ac:dyDescent="0.3">
      <c r="A36" s="21" t="s">
        <v>112</v>
      </c>
      <c r="B36" s="66" t="s">
        <v>113</v>
      </c>
      <c r="C36" s="52"/>
      <c r="D36" s="52"/>
      <c r="E36" s="52"/>
      <c r="F36" s="52"/>
      <c r="G36" s="39"/>
      <c r="H36" s="64" t="s">
        <v>152</v>
      </c>
      <c r="I36" s="52"/>
      <c r="J36" s="55"/>
    </row>
    <row r="37" spans="1:10" ht="48" customHeight="1" x14ac:dyDescent="0.3">
      <c r="A37" s="21" t="s">
        <v>114</v>
      </c>
      <c r="B37" s="66" t="s">
        <v>115</v>
      </c>
      <c r="C37" s="52"/>
      <c r="D37" s="52"/>
      <c r="E37" s="52"/>
      <c r="F37" s="52"/>
      <c r="G37" s="39"/>
      <c r="H37" s="64" t="s">
        <v>153</v>
      </c>
      <c r="I37" s="52"/>
      <c r="J37" s="55"/>
    </row>
    <row r="38" spans="1:10" ht="48" customHeight="1" x14ac:dyDescent="0.3">
      <c r="A38" s="21" t="s">
        <v>116</v>
      </c>
      <c r="B38" s="66" t="s">
        <v>117</v>
      </c>
      <c r="C38" s="52"/>
      <c r="D38" s="52"/>
      <c r="E38" s="52"/>
      <c r="F38" s="52"/>
      <c r="G38" s="39"/>
      <c r="H38" s="64" t="s">
        <v>152</v>
      </c>
      <c r="I38" s="52"/>
      <c r="J38" s="55"/>
    </row>
    <row r="39" spans="1:10" ht="48" customHeight="1" x14ac:dyDescent="0.3">
      <c r="A39" s="21" t="s">
        <v>118</v>
      </c>
      <c r="B39" s="66" t="s">
        <v>119</v>
      </c>
      <c r="C39" s="52"/>
      <c r="D39" s="52"/>
      <c r="E39" s="52"/>
      <c r="F39" s="52"/>
      <c r="G39" s="39"/>
      <c r="H39" s="64" t="s">
        <v>153</v>
      </c>
      <c r="I39" s="52"/>
      <c r="J39" s="55"/>
    </row>
    <row r="40" spans="1:10" ht="48" customHeight="1" x14ac:dyDescent="0.3">
      <c r="A40" s="22">
        <v>5</v>
      </c>
      <c r="B40" s="59" t="s">
        <v>156</v>
      </c>
      <c r="C40" s="52"/>
      <c r="D40" s="52"/>
      <c r="E40" s="52"/>
      <c r="F40" s="52"/>
      <c r="G40" s="39"/>
      <c r="H40" s="64" t="s">
        <v>157</v>
      </c>
      <c r="I40" s="52"/>
      <c r="J40" s="55"/>
    </row>
    <row r="41" spans="1:10" ht="48" customHeight="1" x14ac:dyDescent="0.3">
      <c r="A41" s="22"/>
      <c r="B41" s="63"/>
      <c r="C41" s="52"/>
      <c r="D41" s="52"/>
      <c r="E41" s="52"/>
      <c r="F41" s="52"/>
      <c r="G41" s="39"/>
      <c r="H41" s="68"/>
      <c r="I41" s="52"/>
      <c r="J41" s="55"/>
    </row>
    <row r="42" spans="1:10" ht="48" customHeight="1" x14ac:dyDescent="0.3">
      <c r="A42" s="22"/>
      <c r="B42" s="63"/>
      <c r="C42" s="52"/>
      <c r="D42" s="52"/>
      <c r="E42" s="52"/>
      <c r="F42" s="52"/>
      <c r="G42" s="39"/>
      <c r="H42" s="68"/>
      <c r="I42" s="52"/>
      <c r="J42" s="55"/>
    </row>
    <row r="43" spans="1:10" ht="48" customHeight="1" x14ac:dyDescent="0.3">
      <c r="A43" s="22"/>
      <c r="B43" s="63"/>
      <c r="C43" s="52"/>
      <c r="D43" s="52"/>
      <c r="E43" s="52"/>
      <c r="F43" s="52"/>
      <c r="G43" s="39"/>
      <c r="H43" s="68"/>
      <c r="I43" s="52"/>
      <c r="J43" s="55"/>
    </row>
    <row r="44" spans="1:10" ht="48" customHeight="1" x14ac:dyDescent="0.3">
      <c r="A44" s="22"/>
      <c r="B44" s="63"/>
      <c r="C44" s="52"/>
      <c r="D44" s="52"/>
      <c r="E44" s="52"/>
      <c r="F44" s="52"/>
      <c r="G44" s="39"/>
      <c r="H44" s="68"/>
      <c r="I44" s="52"/>
      <c r="J44" s="55"/>
    </row>
    <row r="45" spans="1:10" ht="48" customHeight="1" x14ac:dyDescent="0.3">
      <c r="A45" s="22"/>
      <c r="B45" s="63"/>
      <c r="C45" s="52"/>
      <c r="D45" s="52"/>
      <c r="E45" s="52"/>
      <c r="F45" s="52"/>
      <c r="G45" s="39"/>
      <c r="H45" s="68"/>
      <c r="I45" s="52"/>
      <c r="J45" s="55"/>
    </row>
    <row r="46" spans="1:10" ht="49.2" customHeight="1" thickBot="1" x14ac:dyDescent="0.35">
      <c r="A46" s="23"/>
      <c r="B46" s="81"/>
      <c r="C46" s="61"/>
      <c r="D46" s="61"/>
      <c r="E46" s="61"/>
      <c r="F46" s="61"/>
      <c r="G46" s="62"/>
      <c r="H46" s="70"/>
      <c r="I46" s="71"/>
      <c r="J46" s="72"/>
    </row>
    <row r="48" spans="1:10" ht="102" customHeight="1" x14ac:dyDescent="0.3">
      <c r="A48" s="74" t="s">
        <v>120</v>
      </c>
      <c r="B48" s="34"/>
      <c r="C48" s="34"/>
      <c r="D48" s="34"/>
      <c r="E48" s="34"/>
      <c r="F48" s="34"/>
      <c r="G48" s="34"/>
      <c r="H48" s="34"/>
      <c r="I48" s="34"/>
      <c r="J48" s="34"/>
    </row>
    <row r="51" spans="1:10" x14ac:dyDescent="0.3">
      <c r="A51" s="73" t="s">
        <v>121</v>
      </c>
      <c r="B51" s="34"/>
      <c r="C51" s="34"/>
      <c r="D51" s="34"/>
      <c r="E51" s="75" t="s">
        <v>154</v>
      </c>
      <c r="F51" s="34"/>
      <c r="G51" s="34"/>
      <c r="H51" s="34"/>
      <c r="I51" s="34"/>
      <c r="J51" s="34"/>
    </row>
    <row r="53" spans="1:10" x14ac:dyDescent="0.3">
      <c r="A53" s="73" t="s">
        <v>122</v>
      </c>
      <c r="B53" s="34"/>
      <c r="C53" s="34"/>
      <c r="D53" s="34"/>
      <c r="E53" s="75" t="s">
        <v>155</v>
      </c>
      <c r="F53" s="34"/>
      <c r="G53" s="34"/>
      <c r="H53" s="34"/>
      <c r="I53" s="34"/>
      <c r="J53" s="34"/>
    </row>
    <row r="100" spans="1:1" ht="15.6" x14ac:dyDescent="0.3">
      <c r="A100" t="s">
        <v>123</v>
      </c>
    </row>
  </sheetData>
  <sheetProtection sheet="1"/>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330712-4afa-4497-812d-fd0d87b0e9b5">
      <Terms xmlns="http://schemas.microsoft.com/office/infopath/2007/PartnerControls"/>
    </lcf76f155ced4ddcb4097134ff3c332f>
    <TaxCatchAll xmlns="8f8bd86b-c836-4c2c-b5db-9e0255a15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8" ma:contentTypeDescription="Create a new document." ma:contentTypeScope="" ma:versionID="528b3ae2bcd53410813e7e8d7a612893">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a34a5863d6b9a7b82df079713888b0a6"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EA95A-6222-439B-A99A-888A990921C8}">
  <ds:schemaRefs>
    <ds:schemaRef ds:uri="http://schemas.microsoft.com/sharepoint/v3/contenttype/forms"/>
  </ds:schemaRefs>
</ds:datastoreItem>
</file>

<file path=customXml/itemProps2.xml><?xml version="1.0" encoding="utf-8"?>
<ds:datastoreItem xmlns:ds="http://schemas.openxmlformats.org/officeDocument/2006/customXml" ds:itemID="{B04433FA-F132-4B9D-9FAF-57B987B0B898}">
  <ds:schemaRefs>
    <ds:schemaRef ds:uri="http://www.w3.org/XML/1998/namespace"/>
    <ds:schemaRef ds:uri="http://purl.org/dc/terms/"/>
    <ds:schemaRef ds:uri="8f8bd86b-c836-4c2c-b5db-9e0255a150b5"/>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0f330712-4afa-4497-812d-fd0d87b0e9b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921BF11-8F59-4820-8FCD-B9888B6D1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2025-01-14T06:29:40Z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y fmtid="{D5CDD505-2E9C-101B-9397-08002B2CF9AE}" pid="3" name="MediaServiceImageTags">
    <vt:lpwstr/>
  </property>
</Properties>
</file>